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180" activeTab="0"/>
  </bookViews>
  <sheets>
    <sheet name="Uzasadnienie" sheetId="1" r:id="rId1"/>
  </sheets>
  <definedNames>
    <definedName name="_xlfn.IFERROR" hidden="1">#NAME?</definedName>
    <definedName name="_xlnm.Print_Titles" localSheetId="0">'Uzasadnienie'!$11:$11</definedName>
  </definedNames>
  <calcPr fullCalcOnLoad="1"/>
</workbook>
</file>

<file path=xl/sharedStrings.xml><?xml version="1.0" encoding="utf-8"?>
<sst xmlns="http://schemas.openxmlformats.org/spreadsheetml/2006/main" count="664" uniqueCount="526">
  <si>
    <t>UZASADNIENIE</t>
  </si>
  <si>
    <t>1. Przedmiot regulacji</t>
  </si>
  <si>
    <t>2. Omówienie podstawy prawnej</t>
  </si>
  <si>
    <t>3. Konsultacje wymagane przepisami prawa (łącznie z przepisami wewnętrznymi)</t>
  </si>
  <si>
    <t xml:space="preserve">Zgodnie z istniejącym stanem prawnym nie ma konieczności skierowania projektu uchwały do konsultacji.  </t>
  </si>
  <si>
    <t>Lp.</t>
  </si>
  <si>
    <t>Treść</t>
  </si>
  <si>
    <t>Plan przed zmianą</t>
  </si>
  <si>
    <t>Zwiększenia</t>
  </si>
  <si>
    <t>Zmniejszenia</t>
  </si>
  <si>
    <t>Przeniesienia między zadaniami  w ramach tej samej klasyfikacji budżetowej</t>
  </si>
  <si>
    <t>Plan po zmianach</t>
  </si>
  <si>
    <t>I.</t>
  </si>
  <si>
    <t>Dochody</t>
  </si>
  <si>
    <t>OGÓŁEM</t>
  </si>
  <si>
    <t>Transport i łączność</t>
  </si>
  <si>
    <t xml:space="preserve">Różne rozliczenia </t>
  </si>
  <si>
    <t>Pomoc społeczna</t>
  </si>
  <si>
    <t>II.</t>
  </si>
  <si>
    <t>Wydatki</t>
  </si>
  <si>
    <t>5. Ocena skutków regulacji:</t>
  </si>
  <si>
    <t>Zmiany w treści uchwały:</t>
  </si>
  <si>
    <t>1.</t>
  </si>
  <si>
    <t>§ 1 ust. 1 dotyczący dochodów budżetowych</t>
  </si>
  <si>
    <t>2.</t>
  </si>
  <si>
    <t>§ 1 ust. 1 pkt 1 dotyczący dochodów bieżących</t>
  </si>
  <si>
    <t>3.</t>
  </si>
  <si>
    <t>4.</t>
  </si>
  <si>
    <t>§ 2 ust.1 dotyczący wydatków budżetowych</t>
  </si>
  <si>
    <t>5.</t>
  </si>
  <si>
    <t>§ 2 ust.1 pkt 1 dotyczący wydatków bieżących</t>
  </si>
  <si>
    <t>6.</t>
  </si>
  <si>
    <t>Zmiany załączników do uchwały budżetowej:</t>
  </si>
  <si>
    <t>III.</t>
  </si>
  <si>
    <t xml:space="preserve">             </t>
  </si>
  <si>
    <t>1)</t>
  </si>
  <si>
    <t>2)</t>
  </si>
  <si>
    <t>Oświata i wychowanie</t>
  </si>
  <si>
    <t>Drogi publiczne wojewódzkie</t>
  </si>
  <si>
    <t>Lokalny transport zbiorowy</t>
  </si>
  <si>
    <t>7.</t>
  </si>
  <si>
    <t>§ 7 ust. 1 dotyczący dotacji udzielanych z budżetu województwa</t>
  </si>
  <si>
    <t>§ 7 ust. 1 pkt 2 dotyczący dotacji udzielanych z budżetu województwa jednostkom spoza sektora finansów publicznych</t>
  </si>
  <si>
    <t>8.</t>
  </si>
  <si>
    <t>Art. 211, 212, 214, 215, 217, 219 ust. 3, art. 222 ust. 1, 2 i 3, art. 235-237 i 258 ust. 1 pkt 1, 4 i ust. 3 ustawy z dnia 27 sierpnia 2009 r. o finansach publicznych określają zakres i wymogi, które musi spełniać uchwała budżetowa jednostki samorządu terytorialnego.</t>
  </si>
  <si>
    <t>Krajowe pasażerskie przewozy kolejowe</t>
  </si>
  <si>
    <t>9.</t>
  </si>
  <si>
    <t>4. Uzasadnienie merytoryczne - uzasadnienie do zmian w uchwale budżetowej na 2023 rok</t>
  </si>
  <si>
    <t>Wynik budżetowy i finansowy na 2023 rok</t>
  </si>
  <si>
    <t>Załącznik nr 1 "Dochody budżetu Województwa Kujawsko-Pomorskiego wg źródeł pochodzenia. Plan na 2023 rok";</t>
  </si>
  <si>
    <t>Załącznik nr 2 "Dochody budżetu Województwa Kujawsko-Pomorskiego wg klasyfikacji budżetowej. Plan na 2023 rok";</t>
  </si>
  <si>
    <t>Załącznik nr 3 "Wydatki budżetu Województwa Kujawsko-Pomorskiego wg grup wydatków. Plan na 2023 rok";</t>
  </si>
  <si>
    <t>Załącznik nr 4 "Wydatki budżetu Województwa Kujawsko-Pomorskiego wg klasyfikacji budżetowej. Plan na 2023 rok";</t>
  </si>
  <si>
    <t>Załącznik nr 5 "Wynik budżetowy i finansowy. Plan na 2023 rok";</t>
  </si>
  <si>
    <t>Załącznik nr 10 "Dotacje udzielane z budżetu Województwa Kujawsko-Pomorskiego. Plan na 2023 rok";</t>
  </si>
  <si>
    <t>Regionalne Programy Operacyjne 2014-2020 finansowane z udziałem środków Europejskiego Funduszu Rozwoju Regionalnego</t>
  </si>
  <si>
    <t>Dokonuje się zmian w planowanych dochodach z tytułu dotacji celowych z budżetu państwa (budżet środków europejskich) przeznaczonych na projekty przewidziane do realizacji w ramach Regionalnego Programu Operacyjnego Województwa Kujawsko-Pomorskiego 2014-2020, poprzez:</t>
  </si>
  <si>
    <t>Regionalne Programy Operacyjne 2014-2020 finansowane z udziałem środków Europejskiego Funduszu Społecznego</t>
  </si>
  <si>
    <t>Pozostała działalność</t>
  </si>
  <si>
    <t>Ogrody botaniczne i zoologiczne oraz naturalne obszary i obiekty chronionej przyrody</t>
  </si>
  <si>
    <t xml:space="preserve">Parki krajobrazowe </t>
  </si>
  <si>
    <t>Ochrona zdrowia</t>
  </si>
  <si>
    <t>Szpitale ogólne</t>
  </si>
  <si>
    <t>Zwiększa się wydatki:</t>
  </si>
  <si>
    <t>Parki krajobrazowe</t>
  </si>
  <si>
    <t xml:space="preserve">Kultura fizyczna </t>
  </si>
  <si>
    <t>Zadania w zakresie kultury fizycznej</t>
  </si>
  <si>
    <t>Kultura i ochrona dziedzictwa narodowego</t>
  </si>
  <si>
    <t>Rodzina</t>
  </si>
  <si>
    <t>85595</t>
  </si>
  <si>
    <t>Gospodarka komunalna i ochrona środowiska</t>
  </si>
  <si>
    <t>Pozostałe zadania w zakresie polityki społecznej</t>
  </si>
  <si>
    <t>Informatyka</t>
  </si>
  <si>
    <t>Wprowadza się zmiany w projektach realizowanych w ramach RPO WK-P 2014-2020:</t>
  </si>
  <si>
    <t xml:space="preserve">        a) w zakresie wydatków bieżących:</t>
  </si>
  <si>
    <t>Edukacyjna opieka wychowawcza</t>
  </si>
  <si>
    <t>Teatry</t>
  </si>
  <si>
    <t>Domy i ośrodki kultury, świetlice i kluby</t>
  </si>
  <si>
    <t>Biblioteki</t>
  </si>
  <si>
    <t>Muzea</t>
  </si>
  <si>
    <t>Ochrona zabytków i opieka nad zabytkami</t>
  </si>
  <si>
    <t>050</t>
  </si>
  <si>
    <t>Rybołówstwo i rybactwo</t>
  </si>
  <si>
    <t>Szkoły policealne</t>
  </si>
  <si>
    <t>Promocja jednostek samorządu terytorialnego</t>
  </si>
  <si>
    <t>Administracja publiczna</t>
  </si>
  <si>
    <t>Placówki kształcenia ustawicznego i centra kształcenia zawodowego</t>
  </si>
  <si>
    <t>Handel</t>
  </si>
  <si>
    <t>Promocja eksportu</t>
  </si>
  <si>
    <t>Specjalne ośrodki szkolno-wychowawcze</t>
  </si>
  <si>
    <t>010</t>
  </si>
  <si>
    <t>Rolnictwo i łowiectwo</t>
  </si>
  <si>
    <t>Urzędy marszałkowskie</t>
  </si>
  <si>
    <t>60013</t>
  </si>
  <si>
    <t xml:space="preserve">   1) na zadania bieżące w ramach:</t>
  </si>
  <si>
    <t>w kwocie</t>
  </si>
  <si>
    <t>2. zwiększenie dochodów:</t>
  </si>
  <si>
    <t xml:space="preserve">o kwotę </t>
  </si>
  <si>
    <r>
      <t xml:space="preserve">       - Poddziałania 1.5.2 Wsparcie procesu umiędzynarodowienia przedsiębiorstw, na projekt 
         pn. "</t>
    </r>
    <r>
      <rPr>
        <i/>
        <sz val="10"/>
        <rFont val="Times New Roman"/>
        <family val="1"/>
      </rPr>
      <t>Przygotowanie i rozwój pakietu usług doradczych/informacyjnych w zakresie 
         umiędzynarodowienia przedsiębiorstw z sektora MŚP oraz pozyskania działalności inwestycyjnej 
         przez Kujawsko-Pomorskie Centrum Obsługi Inwestorów i Eksporterów"</t>
    </r>
  </si>
  <si>
    <t>o kwotę</t>
  </si>
  <si>
    <t xml:space="preserve">   2) na zadania inwestycyjne w ramach:</t>
  </si>
  <si>
    <t>Dokonuje się zmian w dochodach z tytułu dotacji celowych z budżetu państwa (budżet środków krajowych) przeznaczonych na współfinansowanie projektów w ramach Regionalnego Programu Operacyjnego Województwa Kujawsko-Pomorskiego 2014-2020, poprzez:</t>
  </si>
  <si>
    <t>1. zwiększenie dochodów:</t>
  </si>
  <si>
    <t>2. zmniejszenie dochodów:</t>
  </si>
  <si>
    <t>Powyższe zmiany dokonywane są w celu dostosowania planowanych dochodów do wielkości przewidywanych wpływów, które uzależnione są od zakresu realizowanych zadań i ponoszonych wydatków.</t>
  </si>
  <si>
    <t>Dokonuje się zmian w planowanych dochodach bieżących z tytułu dotacji celowych z budżetu państwa (budżet środków krajowych) przeznaczonych na projekty przewidziane do realizacji w ramach Regionalnego Programu Operacyjnego Województwa Kujawsko-Pomorskiego 2014-2020, poprzez:</t>
  </si>
  <si>
    <t>Powyższe zmiany wprowadzone są w celu dostosowania planowanych dochodów do wielkości przewidywanych wydatków, zgodnie ze zaktualizowanymi harmonogramami realizacji projektów.</t>
  </si>
  <si>
    <t>§ 1 ust. 1 pkt 2 dotyczący dochodów majątkowych</t>
  </si>
  <si>
    <t>§ 2 ust.1 pkt 2 dotyczący wydatków majątkowych</t>
  </si>
  <si>
    <t>§ 7 ust. 1 pkt 1 dotyczący dotacji udzielanych z budżetu województwa jednostkom sektora finansów publicznych</t>
  </si>
  <si>
    <t>11.</t>
  </si>
  <si>
    <t>Załącznik nr 6 "Projekty i działania realizowane w ramach Regionalnego Programu Operacyjnego Województwa Kujawsko-Pomorskiego 2014-2020. Plan na 2023 rok";</t>
  </si>
  <si>
    <t>Załącznik nr 9 "Wydatki na zadania inwestycyjne. Plan na 2023 rok";</t>
  </si>
  <si>
    <t>10.</t>
  </si>
  <si>
    <t xml:space="preserve">§ 3 ust. 1 dotyczący deficytu budżetowego </t>
  </si>
  <si>
    <t>§ 3 ust. 1 pkt 3 dotyczący pokrycia deficytu budżetowego przychodami stanowiącymi wolne środki, o których mowa w art. 217 ust. 2 pkt 6 ustawy o finansach publicznych</t>
  </si>
  <si>
    <t>§ 3 ust. 2 dotyczący przychodów budżetowych</t>
  </si>
  <si>
    <t>12.</t>
  </si>
  <si>
    <t>13.</t>
  </si>
  <si>
    <t>14.</t>
  </si>
  <si>
    <t>3)</t>
  </si>
  <si>
    <t>4)</t>
  </si>
  <si>
    <t>Zmianie ulega załącznik nr 5 do uchwały budżetowej pn. "Wynik budżetowy i finansowy. Plan na 2023 rok" w związku ze zwiększeniem:</t>
  </si>
  <si>
    <t>Dokonuje się zmian w planowanych dochodach bieżących z tytułu dotacji celowych z budżetu państwa (budżet środków europejskich) przeznaczonych na projekty przewidziane do realizacji w ramach Regionalnego Programu Operacyjnego Województwa Kujawsko-Pomorskiego 2014-2020, poprzez:</t>
  </si>
  <si>
    <t>Załącznik nr 11 "Dochody i wydatki na zadania związane ze szczególnymi zasadami wykonywania budżetu wynikające z odrębnych ustaw. Plan na 2023 rok";</t>
  </si>
  <si>
    <t>Załącznik nr 8 "Pozostałe projekty i działania realizowane ze środków zagranicznych. Plan na 2023 rok";</t>
  </si>
  <si>
    <t>Uchwała dotyczy zmiany budżetu Województwa Kujawsko-Pomorskiego na rok 2023, przyjętego uchwałą Nr LII/701/23 Sejmiku Województwa Kujawsko-Pomorskiego z dnia 19 grudnia 2022 r., zmienioną uchwałami: Nr 4/95/23 Zarządu Województwa Kujawsko-Pomorskiego z dnia 25 stycznia 2023 r., Nr LIII/728/23 Sejmiku Województwa Kujawsko-Pomorskiego z dnia 27 lutego 2023 r., Nr 9/328/23 Zarządu Województwa Kujawsko-Pomorskiego z dnia 1 marca 2023 r. oraz Nr 14/575/23 Zarządu Województwa Kujawsko-Pomorskiego z dnia 5 kwietnia 2023 r.</t>
  </si>
  <si>
    <t xml:space="preserve">Zgodnie z art. 18 pkt 6 ustawy z dnia 5 czerwca 1998 r. o samorządzie województwa (Dz. U. z 2022 r. poz. 2094, z późn. zm.) do właściwości Sejmiku Województwa należy uchwalanie budżetu województwa. W toku wykonywania budżetu uchwalonego w formie uchwały budżetowej na dany rok, organ stanowiący jednostki samorządu terytorialnego może dokonywać zmian w planie finansowym dochodów, wydatków, przychodów i rozchodów tej jednostki z wyłączeniem dzielenia rezerw ogólnej i celowych, którymi dysponuje zarząd jednostki samorządu terytorialnego na podstawie art. 222 ust. 4 ustawy z dnia 27 sierpnia 2009 r. o finansach publicznych (Dz. U. z 2022 r. poz. 1634, z późn. zm.). </t>
  </si>
  <si>
    <t>Część oświatowa subwencji ogólnej dla jednostek samorządu terytorialnego</t>
  </si>
  <si>
    <t>Turystyka</t>
  </si>
  <si>
    <t>W związku z otrzymaniem pisma od Ministra Finansów Nr ST3.4750.4.2023 z dnia 17 lutego 2023 r. o rocznych kwotach części subwencji ogólnej przyznanych dla województwa kujawsko-pomorskiego na 2023 r., zwiększa się o kwotę 180.126 zł część oświatową subwencji ogólnej, tj. z kwoty 80.420.233 zł do kwoty 80.600.359 zł.</t>
  </si>
  <si>
    <t>Państwowy Fundusz Rehabilitacji Osób Niepełnosprawnych</t>
  </si>
  <si>
    <t>Fundusz Gwarantowanych Świadczeń Pracowniczych</t>
  </si>
  <si>
    <t xml:space="preserve">W związku z otrzymaniem informacji od Ministra Rodziny i Polityki Społecznej o zwiększeniu łącznego limitu wydatków na 2023 r. na wykonywanie zadań w zakresie ochrony roszczeń pracowniczych (pismo DF.II.0311.2.2.2023.AW z dnia 20 lutego 2023 r.), zwiększa się dochody własne województwa o kwotę 54.200 zł. </t>
  </si>
  <si>
    <r>
      <t xml:space="preserve">W związku z informacją od Ministra Rodziny i Polityki Społecznej o zwiększeniu łącznego limitu wydatków na 2023 na wykonywanie zadań w zakresie ochrony roszczeń pracowniczych (pismo DF.II.0311.2.2.2023 z dnia 20 lutego 2023 r.), zwiększa się o kwotę 54.200 zł wydatki zaplanowane na zadanie pn. </t>
    </r>
    <r>
      <rPr>
        <i/>
        <sz val="10"/>
        <rFont val="Times New Roman"/>
        <family val="1"/>
      </rPr>
      <t>"Fundusz Gwarantowanych Świadczeń Pracowniczych"</t>
    </r>
    <r>
      <rPr>
        <sz val="10"/>
        <rFont val="Times New Roman"/>
        <family val="1"/>
      </rPr>
      <t xml:space="preserve"> realizowane przez Wojewódzki Urząd Pracy w Toruniu z przeznaczeniem na wypłatę odprawy emerytalnej.</t>
    </r>
  </si>
  <si>
    <t>Biblioteki pedagogiczne</t>
  </si>
  <si>
    <t>Przetwórstwo przemysłowe</t>
  </si>
  <si>
    <t>Rozwój kadr nowoczesnej gospodarki i przedsiębiorczości</t>
  </si>
  <si>
    <t>Określa się dochody własne województwa w kwocie 10.023 zł osiągane przez Wojewódzki Urząd Pracy w Toruniu z tytułu zwrotu dotacji wykorzystanych niezgodnie z przeznaczeniem, pobranych nienależnie lub w nadmiernej wysokości przez beneficjentów Priorytetu VI Programu Operacyjnego Kapitał Ludzki.</t>
  </si>
  <si>
    <r>
      <t>Określa się wydatki w kwocie 13.947 zł w planie finansowym Wojewódzkiego Urzędu Pracy w Toruniu na zadanie własne pn.</t>
    </r>
    <r>
      <rPr>
        <i/>
        <sz val="10"/>
        <rFont val="Times New Roman"/>
        <family val="1"/>
      </rPr>
      <t xml:space="preserve"> "Zwrot dotacji POKL" </t>
    </r>
    <r>
      <rPr>
        <sz val="10"/>
        <rFont val="Times New Roman"/>
        <family val="1"/>
      </rPr>
      <t>z przeznaczeniem na zwrot dotacji wykorzystanych niezgodnie z przeznaczeniem, pobranych nienależnie lub w nadmiernej wysokości i oddanych przez beneficjentów Priorytetu VI Programu Operacyjnego Kapitał Ludzki.</t>
    </r>
  </si>
  <si>
    <t>1) na bieżące utrzymanie:</t>
  </si>
  <si>
    <t xml:space="preserve">    - Wdeckiego Parku Krajobrazowego o kwotę 3.294 zł z przeznaczeniem na organizację wydarzenia "Noc Sów";</t>
  </si>
  <si>
    <t>01095</t>
  </si>
  <si>
    <r>
      <t xml:space="preserve">Określa się wydatki w kwocie 54.474 zł na zadanie własne pn. </t>
    </r>
    <r>
      <rPr>
        <i/>
        <sz val="10"/>
        <rFont val="Times New Roman"/>
        <family val="1"/>
      </rPr>
      <t>"Zwrot dotacji - przewozy autobusowe"</t>
    </r>
    <r>
      <rPr>
        <sz val="10"/>
        <rFont val="Times New Roman"/>
        <family val="1"/>
      </rPr>
      <t xml:space="preserve"> z przeznaczeniem na zwrot do Funduszu rozwoju przewozów autobusowych środków pobranych w nadmiernej wysokości w roku 2022 przez operatorów z tytułu rekompensaty za świadczenie usług w zakresie publicznego transportu zbiorowego w przewozach autobusowych.</t>
    </r>
  </si>
  <si>
    <t>Przeciwdziałanie alkoholizmowi</t>
  </si>
  <si>
    <r>
      <t xml:space="preserve">W ramach zadania pn. </t>
    </r>
    <r>
      <rPr>
        <i/>
        <sz val="10"/>
        <rFont val="Times New Roman"/>
        <family val="1"/>
      </rPr>
      <t>"Podniesienie funkcjonalności Wojewódzkiego Ośrodka Terapii Uzależnień i Współuzależnienia w Toruniu"</t>
    </r>
    <r>
      <rPr>
        <sz val="10"/>
        <rFont val="Times New Roman"/>
        <family val="1"/>
      </rPr>
      <t xml:space="preserve"> zmniejsza się dotację inwestycyjną o kwotę 885.000 zł przy jednoczesnym określeniu dotacji bieżącej. Zmiana wynika z konieczności zabezpieczenia środków dla Ośrodka na:</t>
    </r>
  </si>
  <si>
    <t xml:space="preserve"> - remont łazienek w Ośrodku Terapii Odwykowej Uzależnień przy ul. Tramwajowej 2/4 oraz zagospodarowanie terenu zielonego wokół budynku;</t>
  </si>
  <si>
    <t>Działalność informacyjna i kulturalna prowadzona za granicą</t>
  </si>
  <si>
    <r>
      <t xml:space="preserve">Zwiększa się o kwotę 224.400 zł wydatki zaplanowane na zadanie własne pn. </t>
    </r>
    <r>
      <rPr>
        <i/>
        <sz val="10"/>
        <rFont val="Times New Roman"/>
        <family val="1"/>
      </rPr>
      <t>"Biuro w Brukseli"</t>
    </r>
    <r>
      <rPr>
        <sz val="10"/>
        <rFont val="Times New Roman"/>
        <family val="1"/>
      </rPr>
      <t xml:space="preserve"> w celu zabezpieczenia środków na pokrycie kosztów związanych z wynajmem nowych pomieszczeń dla Biura Regionalnego Województwa Kujawsko-Pomorskiego w Brukseli.</t>
    </r>
  </si>
  <si>
    <r>
      <t xml:space="preserve">W związku z podziałem przez Zarząd PFRON środków przypadających według algorytmu dla poszczególnych województw na realizację zadań wynikających z ustawy z dnia 27 sierpnia 1997 r. o rehabilitacji zawodowej i społecznej oraz o zatrudnianiu osób niepełnosprawnych, zwiększa się o kwotę 116.938 zł wydatki zaplanowane na zadanie własne pn. </t>
    </r>
    <r>
      <rPr>
        <i/>
        <sz val="10"/>
        <rFont val="Times New Roman"/>
        <family val="1"/>
      </rPr>
      <t>"Obsługa zadań finansowanych ze środków PFRON"</t>
    </r>
    <r>
      <rPr>
        <sz val="10"/>
        <rFont val="Times New Roman"/>
        <family val="1"/>
      </rPr>
      <t xml:space="preserve">, które finansowane są z 2,5 % odpisu od środków przeznaczonych dla Województwa Kujawsko-Pomorskiego na powyższy cel. </t>
    </r>
  </si>
  <si>
    <t>Pozostałe zadania w zakresie kultury</t>
  </si>
  <si>
    <t>Zwiększa się o kwotę 30.000 zł planowane dochody z tytułu dotacji od jednostek samorządu terytorialnego w związku ze zwiększeniem przez Miasto Bydgoszcz pomocy finansowej na przedsięwzięcie pn. "Bydgoski Festiwal Operowy" realizowane przez Operę NOVA w Bydgoszczy.</t>
  </si>
  <si>
    <t>Zwiększa się planowane dochody z tytułu dotacji od jednostek samorządu terytorialnego:</t>
  </si>
  <si>
    <t xml:space="preserve"> - o kwotę 84.400 zł w związku z udzieleniem Województwu przez Miasto Bydgoszcz pomocy finansowej na przedsięwzięcia kulturalne przewidziane 
   do realizacji przez Wojewódzką i Miejską Bibliotekę Publiczną im. dr Witolda Bełzy w Bydgoszczy w ramach Bydgoskiego Budżetu 
   Obywatelskiego;</t>
  </si>
  <si>
    <t xml:space="preserve"> - o kwotę 41.150 zł w związku z aneksem Nr 29 do Porozumienia zawartego z Miastem Bydgoszcz w sprawie wspólnego prowadzenia Wojewódzkiej 
   i Miejskiej Biblioteki Publicznej w Bydgoszczy, zwiększającym wysokość dotacji na utrzymanie sieci miejskich filii bibliotecznych w 2023 r. z kwoty
   2.400.000 zł do kwoty 2.441.150 zł.</t>
  </si>
  <si>
    <t>Zwiększa się o kwotę 41.150 zł dotację dla Wojewódzkiej i Miejskiej Biblioteki Publicznej w Bydgoszczy na działalność statutową w części finansowanej z dotacji od Miasta Bydgoszcz w związku z aneksem Nr 29 zawartym do Porozumienia w sprawie wspólnego prowadzenia Instytucji zwiększającym wysokość dotacji na utrzymanie sieci miejskich filii bibliotecznych w 2023 r. z kwoty 2.400.000 zł do kwoty 2.441.150 zł.</t>
  </si>
  <si>
    <t xml:space="preserve"> - w kwocie 38.600 zł na przedsięwzięcie pn. "Bydgoszcz czyta bez końca - druga edycja";</t>
  </si>
  <si>
    <t xml:space="preserve"> - w kwocie 19.300 zł na przedsięwzięcie pn. "Zaczytane Bielawy - miejsce dla każdego na os. Bielawy";</t>
  </si>
  <si>
    <t>Określa się dotacje celowe na zakupy inwestycyjne:</t>
  </si>
  <si>
    <t xml:space="preserve"> - w kwocie 230.000 zł dla Muzeum Archeologicznego w Biskupinie z przeznaczeniem na zakup nowej samobieżnej ładowarki kołowej niezbędnej do
   prac porządkowych na terenie wielohektarowego terenu rezerwatu archeologicznego oraz przewozu materiałów, scenografii i stoisk, w miejsce 
   starej, wyeksploatowanej, nienadającej się do naprawy;  </t>
  </si>
  <si>
    <r>
      <t>Określa się wydatki łącznie w kwocie 292.522 zł, w tym wydatki bieżące w kwocie 9.071 zł oraz wydatki inwestycyjne w kwocie 283.451 zł na projekt pn. "</t>
    </r>
    <r>
      <rPr>
        <i/>
        <sz val="10"/>
        <rFont val="Times New Roman"/>
        <family val="1"/>
      </rPr>
      <t>Wykonanie instalacji fotowoltaicznej na budynku Urzędu Marszałkowskiego Województwa Kujawsko-Pomorskiego przy Pl. Teatralnym 2 w Toruniu"</t>
    </r>
    <r>
      <rPr>
        <sz val="10"/>
        <rFont val="Times New Roman"/>
        <family val="1"/>
      </rPr>
      <t xml:space="preserve"> przewidziany do sfinansowania z budżetu środków europejskich w ramach RPO WK-P 2014-2020, Działania 13.3.</t>
    </r>
  </si>
  <si>
    <t>Zwiększa się wydatki na bieżące utrzymanie:</t>
  </si>
  <si>
    <t>2. zwiększeniu wydatków:</t>
  </si>
  <si>
    <t xml:space="preserve">        w związku ze znacznym wzrostem cen materiałów i usług na rynku budowlanym i koniecznością zabezpieczenia środków na podpisanie umów
        na zadania ujęte w harmonogramach rzeczowo-finansowych; </t>
  </si>
  <si>
    <t xml:space="preserve">    1) na jednoroczne zadania inwestycyjne:</t>
  </si>
  <si>
    <t xml:space="preserve">    2) na wieloletnie zadania inwestycyjne:</t>
  </si>
  <si>
    <t>Wprowadza się zmiany projektach realizowanych w ramach RPO WK-P 2014-2020:</t>
  </si>
  <si>
    <t>1. Działania 3.4 Zrównoważona mobilność miejska i promowanie strategii niskoemisyjnych:</t>
  </si>
  <si>
    <t>3. Działania 5.1 Infrastruktura drogowa:</t>
  </si>
  <si>
    <t>Dokonuje się zmian w zadaniach inwestycyjnych ujętych w planie finansowym Zarządu Dróg Wojewódzkich w Bydgoszczy polegających na:</t>
  </si>
  <si>
    <t>Urealnia się planowane dochody z tytułu dotacji od jednostek samorządu terytorialnego:</t>
  </si>
  <si>
    <t xml:space="preserve">   2) zwiększenie dotacji:</t>
  </si>
  <si>
    <t>2. na inne zadania inwestycyjne, poprzez:</t>
  </si>
  <si>
    <t>Powyższe zmiany wynikają z konieczności dostosowania planowanych dochodów do zakresu realizowanych zadań.</t>
  </si>
  <si>
    <t>1. określeniu wydatków:</t>
  </si>
  <si>
    <r>
      <t xml:space="preserve">        - o kwotę 7.000.000 zł na zadanie pn. </t>
    </r>
    <r>
      <rPr>
        <i/>
        <sz val="10"/>
        <rFont val="Times New Roman"/>
        <family val="1"/>
      </rPr>
      <t>"Modernizacja dróg wojewódzkich, grupa I - Kujawsko-pomorskiego planu spójności komunikacji 
          drogowej i kolejowej 2014-2020"</t>
    </r>
    <r>
      <rPr>
        <sz val="10"/>
        <rFont val="Times New Roman"/>
        <family val="1"/>
      </rPr>
      <t>;</t>
    </r>
  </si>
  <si>
    <r>
      <t xml:space="preserve">        - o kwotę 6.000.000 zł na zadanie pn. </t>
    </r>
    <r>
      <rPr>
        <i/>
        <sz val="10"/>
        <rFont val="Times New Roman"/>
        <family val="1"/>
      </rPr>
      <t>"Modernizacja dróg wojewódzkich, grupa III - K-P planu spójności komunikacji drogowej i kolejowej 
          2014-2020"</t>
    </r>
    <r>
      <rPr>
        <sz val="10"/>
        <rFont val="Times New Roman"/>
        <family val="1"/>
      </rPr>
      <t>;</t>
    </r>
  </si>
  <si>
    <r>
      <t xml:space="preserve">        - o kwotę 73.185 zł na zadanie pn. </t>
    </r>
    <r>
      <rPr>
        <i/>
        <sz val="10"/>
        <rFont val="Times New Roman"/>
        <family val="1"/>
      </rPr>
      <t>"Rozbudowa drogi wojewódzkiej Nr 272 od skrzyżowania z drogą wojewódzką Nr 239, drogą powiatową 
          Nr 1046C do ul. Szkolnej w Laskowicach na odcinku ok. 990 mb"</t>
    </r>
    <r>
      <rPr>
        <sz val="10"/>
        <rFont val="Times New Roman"/>
        <family val="1"/>
      </rPr>
      <t xml:space="preserve"> w związku z przeniesieniem z roku 2022 środków od gminy Jeżewo 
          niewydatkowanych na skutek przedłużającej się procedury uzyskania decyzji wodnoprawnej;</t>
    </r>
  </si>
  <si>
    <r>
      <t xml:space="preserve">Dotychczasowa nazwa wieloletniego zadania inwestycyjnego </t>
    </r>
    <r>
      <rPr>
        <i/>
        <sz val="10"/>
        <rFont val="Times New Roman"/>
        <family val="1"/>
      </rPr>
      <t>"Przebudowa dróg powiatowych w powiecie świeckim na odcinku od skrzyżowania z drogą wojewódzką Nr 240 do miejscowości Laskowice (dł. 25,725 km) od ul. Miodowej do ul. Wojska Polskiego w Świeciu (dł. około 270 m) oraz od drogi wojewódzkiej Nr 214 do miejscowości Osie (19,232 km) a także odcinek drogi powiatowej nr 1281C w miejscowości Gruczno (dł 0,830 km) - wsparcie finansowe"</t>
    </r>
    <r>
      <rPr>
        <sz val="10"/>
        <rFont val="Times New Roman"/>
        <family val="1"/>
      </rPr>
      <t xml:space="preserve"> ujętego w planie finansowym Urzędu Marszałkowskiego w Toruniu otrzymuje brzmienie </t>
    </r>
    <r>
      <rPr>
        <i/>
        <sz val="10"/>
        <rFont val="Times New Roman"/>
        <family val="1"/>
      </rPr>
      <t>"Przebudowa dróg powiatowych w powiecie świeckim na odcinku od skrzyżowania z drogą wojewódzką Nr 240 do miejscowości Laskowice (dł. 25,725 km) od ul. Miodowej do ul. Wojska Polskiego w Świeciu (dł. około 270 m) oraz od drogi wojewódzkiej Nr 214 do miejscowości Osie (19,232 km) - wsparcie finansowe".</t>
    </r>
    <r>
      <rPr>
        <sz val="10"/>
        <rFont val="Times New Roman"/>
        <family val="1"/>
      </rPr>
      <t xml:space="preserve"> Zmiana wynika z decyzji Powiatu Świeckiego o realizacji we własnym zakresie odcinka drogi powiatowej nr 1281C w miejscowości Gruczno.</t>
    </r>
  </si>
  <si>
    <r>
      <t xml:space="preserve">        - o kwotę 3.751.834 zł na zadanie pn. </t>
    </r>
    <r>
      <rPr>
        <i/>
        <sz val="10"/>
        <rFont val="Times New Roman"/>
        <family val="1"/>
      </rPr>
      <t>"Przygotowanie i realizacja zadań w ramach Rządowego Funduszu Rozwoju Dróg"</t>
    </r>
    <r>
      <rPr>
        <sz val="10"/>
        <rFont val="Times New Roman"/>
        <family val="1"/>
      </rPr>
      <t xml:space="preserve"> w celu 
          dostosowania wydatków do zawartych i planowanych do zawarcia umów. Środki przeniesione zostają na rok 2024. Ogólna wartość się nie 
          zmienia;</t>
    </r>
  </si>
  <si>
    <t>Drogi publiczne powiatowe</t>
  </si>
  <si>
    <t>Określa się wydatki:</t>
  </si>
  <si>
    <r>
      <t xml:space="preserve"> - w kwocie 1.500.000 zł na jednoroczne zadanie inwestycyjne pn. </t>
    </r>
    <r>
      <rPr>
        <i/>
        <sz val="10"/>
        <rFont val="Times New Roman"/>
        <family val="1"/>
      </rPr>
      <t>"Przygotowanie dokumentacji na potrzeby realizacji projektów 
   informatycznych"</t>
    </r>
    <r>
      <rPr>
        <sz val="10"/>
        <rFont val="Times New Roman"/>
        <family val="1"/>
      </rPr>
      <t xml:space="preserve"> z przeznaczeniem na opracowanie dokumentacji pozwalającej na optymalizację i wybranie najlepszego wariantu do realizacji 
   e-projektów, które znalazły się na liście projektów proponowanych do wyboru w trybie niekonkurencyjnym w ramach programu regionalnego 
   Fundusze Europejskie dla Kujaw i Pomorza na lata 2021-2027 przyjętej uchwałą Nr 9/328/22 Zarządu Województwa Kujawsko-Pomorskiego z dnia 
   9 marca 2022 r.;</t>
    </r>
  </si>
  <si>
    <r>
      <t xml:space="preserve">Zwiększa się o kwotę 28.348 zł dotację celową zaplanowaną dla  Ośrodka Chopinowskiego w Szafarni na zadanie pn. </t>
    </r>
    <r>
      <rPr>
        <i/>
        <sz val="10"/>
        <rFont val="Times New Roman"/>
        <family val="1"/>
      </rPr>
      <t>"Prace zabezpieczające budynek XIX-wiecznego pałacu"</t>
    </r>
    <r>
      <rPr>
        <sz val="10"/>
        <rFont val="Times New Roman"/>
        <family val="1"/>
      </rPr>
      <t xml:space="preserve"> w związku z aktualizacją kosztorysu inwestorskiego oraz koniecznością zabezpieczenia środków na sporządzenie operatu wodnoprawnego i przeprowadzenie postępowania przetargowego.</t>
    </r>
  </si>
  <si>
    <t>90095</t>
  </si>
  <si>
    <t>Pomoc materialne dla uczniów o charakterze motywacyjnym</t>
  </si>
  <si>
    <t>Zwiększa się wydatki na projekty realizowane w ramach RPO WK-P 2014-2020, , tj.:</t>
  </si>
  <si>
    <r>
      <t xml:space="preserve"> - o kwotę 59.000 zł na projekt pn. </t>
    </r>
    <r>
      <rPr>
        <i/>
        <sz val="10"/>
        <rFont val="Times New Roman"/>
        <family val="1"/>
      </rPr>
      <t xml:space="preserve">"Prymusi Zawodu Kujaw i Pomorza - II" </t>
    </r>
    <r>
      <rPr>
        <sz val="10"/>
        <rFont val="Times New Roman"/>
        <family val="1"/>
      </rPr>
      <t xml:space="preserve">(Poddziałanie 10.3.2); </t>
    </r>
  </si>
  <si>
    <r>
      <t xml:space="preserve"> - o kwotę 43.032 zł na projekt pn. </t>
    </r>
    <r>
      <rPr>
        <i/>
        <sz val="10"/>
        <rFont val="Times New Roman"/>
        <family val="1"/>
      </rPr>
      <t>"Prymus Pomorza i Kujaw"</t>
    </r>
    <r>
      <rPr>
        <sz val="10"/>
        <rFont val="Times New Roman"/>
        <family val="1"/>
      </rPr>
      <t xml:space="preserve"> (Poddziałanie 10.3.1); </t>
    </r>
  </si>
  <si>
    <t>w związku z przeniesieniem niewydatkowanych środków z roku 2022. Ogólna wartość projektów nie ulega zmianie.</t>
  </si>
  <si>
    <t>Ponadto dokonuje się przeniesienia planowanych wydatków między podziałkami klasyfikacji budżetowej:</t>
  </si>
  <si>
    <t>Nie zmienia się ogólna wartość powyższych projektów.</t>
  </si>
  <si>
    <t>W związku z przeniesieniem części zakresów rzeczowo-finansowanych z roku 2022, zwiększa się wydatki na projekty realizowane w ramach RPO WK-P 2014-2020, Poddziałania 10.2.2, tj.:</t>
  </si>
  <si>
    <r>
      <t xml:space="preserve"> - o kwotę 110.656 zł na projekt pn. </t>
    </r>
    <r>
      <rPr>
        <i/>
        <sz val="10"/>
        <rFont val="Times New Roman"/>
        <family val="1"/>
      </rPr>
      <t>"Region Nauk Ścisłych II - edukacja przyszłości";</t>
    </r>
  </si>
  <si>
    <r>
      <t xml:space="preserve"> - o kwotę 178.796 zł na projekt pn. </t>
    </r>
    <r>
      <rPr>
        <i/>
        <sz val="10"/>
        <rFont val="Times New Roman"/>
        <family val="1"/>
      </rPr>
      <t>"Niebo nad Astrobazami - rozwijamy kompetencje kluczowe uczniów".</t>
    </r>
  </si>
  <si>
    <t xml:space="preserve"> - zmniejszeniu wydatków kwalifikowalnych o kwotę 5.807.339 zł oraz ogólnej wartość projektu;</t>
  </si>
  <si>
    <t xml:space="preserve"> - określeniu wydatków niekwalifikowalnych w kwocie 4.702.599 zł. </t>
  </si>
  <si>
    <t xml:space="preserve"> - "Plan rozwoju Wojewódzkiego Szpitala dla Nerwowo i Psychicznie Chorych w Świeciu". </t>
  </si>
  <si>
    <t xml:space="preserve"> - "Podniesienie jakości usług zdrowotnych oraz zwiększenie dostępu do usług medycznych w Wojewódzkim Szpitalu Specjalistycznym we 
   Włocławku poprzez utworzenie Zakładu Opiekuńczo-Leczniczego";</t>
  </si>
  <si>
    <t xml:space="preserve"> - "Oddział Leczenia Gruźlicy na ul. Seminaryjnej 1";</t>
  </si>
  <si>
    <t>Zwiększa się wydatki na projekty realizowane przez Regionalny Ośrodek Polityki Społecznej w Toruniu w ramach RPO WK-P 2014-2020:</t>
  </si>
  <si>
    <r>
      <t xml:space="preserve">Zwiększa się o kwotę 1.773.560 zł wydatki zaplanowane na projekt pn. </t>
    </r>
    <r>
      <rPr>
        <i/>
        <sz val="10"/>
        <rFont val="Times New Roman"/>
        <family val="1"/>
      </rPr>
      <t>"Rodzina w Centrum 3"</t>
    </r>
    <r>
      <rPr>
        <sz val="10"/>
        <rFont val="Times New Roman"/>
        <family val="1"/>
      </rPr>
      <t xml:space="preserve"> realizowany przez Regionalny Ośrodek Polityki Społecznej w Toruniu w ramach RPO W-KP, Poddziałania 9.3.2 w związku z przeniesieniem niewydatkowanych środków z roku 2022 oraz zwiększeniem ogólnej wartości projektu w wyniku rozszerzenia działań na rzecz uchodźców wojennych z Ukrainy.</t>
    </r>
  </si>
  <si>
    <r>
      <t xml:space="preserve">Zwiększa się o kwotę 23.754 zł wydatki bieżące zaplanowane na projekt pn. </t>
    </r>
    <r>
      <rPr>
        <i/>
        <sz val="10"/>
        <rFont val="Times New Roman"/>
        <family val="1"/>
      </rPr>
      <t>"Kwalifikacyjne Kursy Zawodowe twoją zawodową szansą - nowe formy praktycznej nauki zawodu w Kujawsko-Pomorskim Centrum Kształcenia Zawodowego w Bydgoszczy"</t>
    </r>
    <r>
      <rPr>
        <sz val="10"/>
        <rFont val="Times New Roman"/>
        <family val="1"/>
      </rPr>
      <t xml:space="preserve"> realizowany w ramach RPO WK-P 2014-2020, Poddziałania 6.3.2 w związku z przeniesieniem z roku 2022 środków niewykorzystanych na zarządzanie projektem. Nie zmienia się ogólna wartość projektu.</t>
    </r>
  </si>
  <si>
    <t>05011</t>
  </si>
  <si>
    <t>Program Operacyjny Zrównoważony rozwój sektora rybołówstwa i nadbrzeżnych obszarów rybackich 
2007-2013 oraz Program Operacyjny Rybactwo i Morze 2014-2020</t>
  </si>
  <si>
    <t xml:space="preserve">W związku z Decyzją Wojewody Kujawsko-Pomorskiego WFB.I.3120.1.13.2023 o zmniejszeniu dotacji z budżetu państwa na Pomoc Techniczną Programu Operacyjnego Rybactwo i Morze 2014-2020 zmniejsza się wydatki łącznie o kwotę 200.000 zł, w tym na finansowanie części unijnej o kwotę 150.000 zł oraz części krajowej o kwotę 50.000 zł. W wyniku wyczerpania dostępnego limitu środków przeznaczonych na realizację PO Rybactwo i Morze 2014-2020 odstępuje się od realizacji zadania. </t>
  </si>
  <si>
    <t>Przedszkola specjalne</t>
  </si>
  <si>
    <t xml:space="preserve"> - Urzędu Marszałkowskiego o kwotę 65.076 zł;</t>
  </si>
  <si>
    <t>Szkoły zawodowe specjalne</t>
  </si>
  <si>
    <t>Ogólna wartość projektów się nie zmienia.</t>
  </si>
  <si>
    <t>W związku z przeniesieniem na rok 2023 niewydatkowanych środków w 2022 r., zwiększa się wydatki zaplanowane na projekty realizowane w ramach RPO WK-P 2014-2020, Poddziałania 10.2.3, tj.:</t>
  </si>
  <si>
    <t xml:space="preserve">    - w planie finansowym Kujawsko-Pomorskiego Specjalnego Ośrodka Szkolno-Wychowawczego w Toruniu o kwotę 78.514 zł.</t>
  </si>
  <si>
    <t xml:space="preserve">    - w planie finansowym Urzędu Marszałkowskiego o kwotę 19.497 zł;</t>
  </si>
  <si>
    <r>
      <t xml:space="preserve">Określa się wydatki w kwocie 25.760 zł stanowiące pomoc finansową dla Gminy Aleksandrów Kujawski na dofinansowanie przedsięwzięcia pn. </t>
    </r>
    <r>
      <rPr>
        <i/>
        <sz val="10"/>
        <rFont val="Times New Roman"/>
        <family val="1"/>
      </rPr>
      <t xml:space="preserve">"Multimedialna ławeczka Edwarda Stachury w m. Łazieniec". </t>
    </r>
  </si>
  <si>
    <t>Bezpieczeństwo publiczne i ochrona przeciwpożarowa</t>
  </si>
  <si>
    <t>Galerie i biura wystaw artystycznych</t>
  </si>
  <si>
    <t xml:space="preserve"> - w kwocie 300.000 zł na dofinansowanie działalności klubu jazzowego funkcjonującego przy Teatrze;</t>
  </si>
  <si>
    <t xml:space="preserve"> - w kwocie 200.000 zł na organizację Ogólnopolskiego Przeglądu Dyplomów i Egzaminów Muzycznych Wyższych Szkół Artystycznych 
   "PRZYGRYWKA".</t>
  </si>
  <si>
    <t>Zwiększa się dotacje dla Kujawsko-Pomorskiego Teatru Muzycznego w Toruniu:</t>
  </si>
  <si>
    <r>
      <t>Wprowadza się zmiany w projekcie pn.</t>
    </r>
    <r>
      <rPr>
        <i/>
        <sz val="10"/>
        <rFont val="Times New Roman"/>
        <family val="1"/>
      </rPr>
      <t xml:space="preserve"> "Przyroda bez barier-aktywni niepełnosprawni"</t>
    </r>
    <r>
      <rPr>
        <sz val="10"/>
        <rFont val="Times New Roman"/>
        <family val="1"/>
      </rPr>
      <t xml:space="preserve"> realizowanym przez Gostynińsko-Włocławski Park Krajobrazowy w ramach Programu Operacyjnego Wiedza Edukacja Rozwój 2014-2020, Działania 4.3 polegające na:</t>
    </r>
  </si>
  <si>
    <t>Nie zmienia się ogólna wartość projektu.</t>
  </si>
  <si>
    <t xml:space="preserve"> - zwiększeniu wydatków o kwotę 9.565 zł w związku z przeniesieniem na rok 2023 środków niewykorzystanych w roku 2022 r.; </t>
  </si>
  <si>
    <t>Zwiększa się wydatki zaplanowane na świadczenie usług publicznych w publicznym transporcie zbiorowym w kolejowych przewozach pasażerskich na terenie województwa kujawsko-pomorskiego łącznie o kwotę 5.936.000 zł, w tym</t>
  </si>
  <si>
    <t xml:space="preserve">1) o kwotę 2.701.000 zł na zadanie III obejmujące: </t>
  </si>
  <si>
    <t xml:space="preserve">2) o kwotę 3.235.000 zł na zadanie IV obejmujące: </t>
  </si>
  <si>
    <t xml:space="preserve">    - pakiet E - linie kolejowe: nr 207 od Torunia do Chełmży, nr 208 od Brodnicy do Grudziądza, nr 209 od Chełmży do Bydgoszczy, nr 353 od 
      Torunia do Jabłonowa Pomorskiego; linie komunikacyjne: Toruń-Jabłonowo Pomorskie-Brodnica, Brodnica-Grudziądz, Bydgoszcz-Chełmża-
      Toruń;</t>
  </si>
  <si>
    <t xml:space="preserve">     - pakiet F - linie kolejowe: nr 207 od Torunia do Grudziądza, nr 353 od Torunia Głównego od Torunia Wschodniego; linia komunikacyjna Toruń-
       Grudziądz;</t>
  </si>
  <si>
    <t xml:space="preserve">     - pakiet G - linie kolejowe: nr 27 od Sierpca do Torunia, nr 353 od Torunia Głównego od Torunia Wschodniego; linia komunikacyjna Toruń-
       Sierpc;</t>
  </si>
  <si>
    <t xml:space="preserve">    - pakiet C - linie kolejowe: nr 131 od Bydgoszczy do Maksymilianowa, nr 201 od Bydgoszczy do Wierzchucina, nr 208 od Wierzchucina do 
      Chojnic; linia komunikacyjna Bydgoszcz-Tuchola-Chojnice; </t>
  </si>
  <si>
    <t xml:space="preserve">    - pakiet D - linie kolejowe: nr 131 od Bydgoszczy do Laskowic, nr 208 od Grudziądza do Laskowic, nr 215 od Laskowic Pomorskich do Czerska; 
      linie komunikacyjne: Bydgoszcz-Laskowice-Grudziądz, Laskowice-Czersk;</t>
  </si>
  <si>
    <t xml:space="preserve">    - pakiet H - linie kolejowe: nr 201 od Wierzchucina do Lipowej, nr 743 od Lipowej do Szlachty; linia komunikacyjna Wierzchucin-Szlachta;</t>
  </si>
  <si>
    <t>Zwiększa się wydatki na projekty realizowane w ramach RPO WK-P 2014-2020, Podziałania 1.5.2.:</t>
  </si>
  <si>
    <r>
      <t xml:space="preserve">2) na zadanie własne pn. </t>
    </r>
    <r>
      <rPr>
        <i/>
        <sz val="10"/>
        <rFont val="Times New Roman"/>
        <family val="1"/>
      </rPr>
      <t xml:space="preserve">"Parki krajobrazowe-pozostałe zadania z zakresu ochrony przyrody" </t>
    </r>
    <r>
      <rPr>
        <sz val="10"/>
        <rFont val="Times New Roman"/>
        <family val="1"/>
      </rPr>
      <t>o kwotę 150.000 zł w części ujętej w planie 
    finansowym Urzędu Marszałkowskiego z przeznaczeniem na realizację przedsięwzięć dotyczących edukacji ekologicznej, ochrony przyrody
    i jej popularyzacji.</t>
    </r>
  </si>
  <si>
    <r>
      <t>1. projekt pn.</t>
    </r>
    <r>
      <rPr>
        <i/>
        <sz val="10"/>
        <rFont val="Times New Roman"/>
        <family val="1"/>
      </rPr>
      <t xml:space="preserve"> "Doposażenie szpitali w województwie kujawsko-pomorskim w związku z zapobieganiem, przeciwdziałaniem i zwalczaniem 
    COVID-19 - etap II"</t>
    </r>
    <r>
      <rPr>
        <sz val="10"/>
        <rFont val="Times New Roman"/>
        <family val="1"/>
      </rPr>
      <t xml:space="preserve"> realizowany przez Regionalny Ośrodek Polityki Społecznej w Toruniu w ramach Poddziałania 6.1.1:</t>
    </r>
  </si>
  <si>
    <t xml:space="preserve">    1) w zakresie wydatków bieżących:</t>
  </si>
  <si>
    <t xml:space="preserve">    2) w zakresie wydatków inwestycyjnych - przeniesienie wydatków w kwocie 1.109.121 zł pomiędzy dotacjami dla podmiotów zaliczanych 
        i niezaliczanych do sektora finansów publicznych (partnerów projektu) sklasyfikowanymi w tym samym paragrafie oraz zwiększenie dotacji 
        dla partnerów o kwotę 15.072.417 zł;</t>
  </si>
  <si>
    <t xml:space="preserve">       - zmniejszenie dotacji dla partnerów na zadania bieżące o kwotę 880.049 zł;</t>
  </si>
  <si>
    <t xml:space="preserve">       - przeniesienie wydatków między podziałkami klasyfikacji budżetowej w kwocie 26.406 zł oraz zwiększenie wydatków o kwotę 398.800 zł w celu 
         zabezpieczenia środków na zarządzanie projektem;</t>
  </si>
  <si>
    <t>Dokonuje się zmian w planach podzadań Pomocy Technicznej Regionalnego Programu Operacyjnego Województwa Kujawsko-Pomorskiego 2014-2020 realizowanych przez Urząd Marszałkowski poprzez:</t>
  </si>
  <si>
    <t>1) zwiększenie wydatków:</t>
  </si>
  <si>
    <t xml:space="preserve">3) przeniesienie planowanych wydatków między podziałkami klasyfikacji budżetowej: </t>
  </si>
  <si>
    <t xml:space="preserve">    - o kwotę 770.000 zł na podzadanie Komitet Monitorujący;</t>
  </si>
  <si>
    <t xml:space="preserve">    - w kwocie 45.000 zł w ramach podzadania Koszty instytucji;</t>
  </si>
  <si>
    <t xml:space="preserve">    - o kwotę 1.014.009 zł na podzadanie Koszty instytucji;</t>
  </si>
  <si>
    <t xml:space="preserve">    - o kwotę 950.805 zł na podzadanie Informacja i komunikacja;</t>
  </si>
  <si>
    <t>2) zmniejszenie wydatków o kwotę 377.000  zł na podzadanie Koszty przygotowania nowego okresu programowania;</t>
  </si>
  <si>
    <t>Powyższe zmiany dokonywane są w celu dostosowania planu wydatków do projektu zmiany Wieloletniego Planu Działań "Sprawne zarządzanie i wdrażanie RPO WK-P na lata 2018-2023" dla Pomocy Technicznej Regionalnego Programu Operacyjnego Województwa Kujawsko-Pomorskiego 2014-2020 oraz zmiany Planu Działania "Informacja i promocja RPO WKP na 2023 rok".</t>
  </si>
  <si>
    <t xml:space="preserve">   - zmniejszenie dochodów o kwotę  850.280 zł, </t>
  </si>
  <si>
    <t xml:space="preserve">   - przeniesienie dochodów w kwocie 1.661.750 zł poprzez zmniejszenie dotacji przeznaczonych na wydatki województwa - instytucji zarządzającej 
     RPO przy jednoczesnym określeniu dotacji dla instytucji pośredniczącej na wydatki związane z funkcjonowaniem Biura ZIT BTOF 2014-2020;</t>
  </si>
  <si>
    <r>
      <t>Zwiększa się o kwotę 1.250.000 zł wydatki zaplanowane na zadanie własne pn.</t>
    </r>
    <r>
      <rPr>
        <i/>
        <sz val="10"/>
        <rFont val="Times New Roman"/>
        <family val="1"/>
      </rPr>
      <t xml:space="preserve"> "Mała architektura i budowa infrastruktury sportowej przy obiektach edukacyjnych - wsparcie  finansowe"</t>
    </r>
    <r>
      <rPr>
        <sz val="10"/>
        <rFont val="Times New Roman"/>
        <family val="1"/>
      </rPr>
      <t xml:space="preserve"> z przeznaczeniem na udzielenie pomocy finansowej jednostkom samorządu terytorialnego na dofinansowanie zadań inwestycyjnych m.in. w ramach pn. "Kujawsko-Pomorskiej Małej Infrastruktury Sportowej" oraz polegających na budowie przyszkolnych sal sportowych.</t>
    </r>
  </si>
  <si>
    <r>
      <t xml:space="preserve">2. projekt pn. </t>
    </r>
    <r>
      <rPr>
        <i/>
        <sz val="10"/>
        <rFont val="Times New Roman"/>
        <family val="1"/>
      </rPr>
      <t xml:space="preserve">"Realizacja działań z zakresu edukacji i bezpieczeństwa publicznego ukierunkowanych na kształtowanie właściwych postaw 
    funkcjonowania społecznego w sytuacji występowania zagrożeń epidemiologicznych" </t>
    </r>
    <r>
      <rPr>
        <sz val="10"/>
        <rFont val="Times New Roman"/>
        <family val="1"/>
      </rPr>
      <t xml:space="preserve">realizowany przez Urząd Marszałkowski w ramach 
    Poddziałania 9.3.1: </t>
    </r>
  </si>
  <si>
    <r>
      <t>3) projekt pn.</t>
    </r>
    <r>
      <rPr>
        <i/>
        <sz val="10"/>
        <rFont val="Times New Roman"/>
        <family val="1"/>
      </rPr>
      <t xml:space="preserve"> "Organizacja ośrodków regeneracji w celu ograniczania negatywnych skutków Covid-19"</t>
    </r>
    <r>
      <rPr>
        <sz val="10"/>
        <rFont val="Times New Roman"/>
        <family val="1"/>
      </rPr>
      <t xml:space="preserve"> realizowany przez Urząd Marszałkowski
    w ramach Poddziałania 9.3.1 - zwiększenie wydatków o kwotę 6.000.000 zł w związku z rozszerzeniem zakresu rzeczowego i wydłużeniem okresu 
    realizacji projektu do dnia 31 grudnia br. </t>
    </r>
  </si>
  <si>
    <t xml:space="preserve">   - zwiększenie wydatków o kwotę 1.595.000 zł w związku z rozszerzeniem zakresu rzeczowego i wydłużeniem okresu realizacji projektu do dnia 
     31 grudnia br.;</t>
  </si>
  <si>
    <t xml:space="preserve">   - przeniesienie wydatków między podziałkami klasyfikacji budżetowej w kwocie 26.960 zł w celu dostosowania planu wydatków do
     zaktualizowanego wniosku o dofinansowanie;</t>
  </si>
  <si>
    <t>Wojewódzkie urzędy pracy</t>
  </si>
  <si>
    <t>Zwiększa się wydatki na podzadania Pomocy Technicznej Regionalnego Programu Operacyjnego Województwa Kujawsko-Pomorskiego 2014-2020 realizowane przez Wojewódzki Urząd Pracy w Toruniu łącznie o kwotę 275.127 zł, w tym:</t>
  </si>
  <si>
    <r>
      <t xml:space="preserve"> - o kwotę 270.602 zł na podzadanie </t>
    </r>
    <r>
      <rPr>
        <i/>
        <sz val="10"/>
        <rFont val="Times New Roman"/>
        <family val="1"/>
      </rPr>
      <t>Koszty zatrudnienia;</t>
    </r>
  </si>
  <si>
    <r>
      <t xml:space="preserve"> - o kwotę 4.525 zł na podzadanie </t>
    </r>
    <r>
      <rPr>
        <i/>
        <sz val="10"/>
        <rFont val="Times New Roman"/>
        <family val="1"/>
      </rPr>
      <t>Informacja i komunikacja.</t>
    </r>
  </si>
  <si>
    <r>
      <t xml:space="preserve">1) na zadanie własne pn. </t>
    </r>
    <r>
      <rPr>
        <i/>
        <sz val="10"/>
        <rFont val="Times New Roman"/>
        <family val="1"/>
      </rPr>
      <t xml:space="preserve">"Przygotowanie dokumentacji na potrzeby realizacji projektów w ramach FEdKP 2021-2027" </t>
    </r>
    <r>
      <rPr>
        <sz val="10"/>
        <rFont val="Times New Roman"/>
        <family val="1"/>
      </rPr>
      <t>łącznie w kwocie 
    475.000 zł, w tym w planie finansowym:</t>
    </r>
  </si>
  <si>
    <r>
      <t xml:space="preserve">2) na zadanie wieloletnie pn. </t>
    </r>
    <r>
      <rPr>
        <i/>
        <sz val="10"/>
        <rFont val="Times New Roman"/>
        <family val="1"/>
      </rPr>
      <t>"Kampania edukacyjna "Nasza Misja - Niska Emisja"</t>
    </r>
    <r>
      <rPr>
        <sz val="10"/>
        <rFont val="Times New Roman"/>
        <family val="1"/>
      </rPr>
      <t xml:space="preserve"> przewidziane do realizacji w latach 2023-2025 w planie 
    finansowym:</t>
    </r>
  </si>
  <si>
    <t xml:space="preserve">    - Brodnickiego Parku Krajobrazowego łącznie w kwocie 19.125 zł, w tym finansowane z Wojewódzkiego Funduszu Ochrony Środowiska 
      i Gospodarki Wodnej w Toruniu w kwocie 17.205 zł oraz ze środków własnych województwa w kwocie 1.920 zł;</t>
  </si>
  <si>
    <t xml:space="preserve">    - Gostynińsko-Włocławskiego Parku Krajobrazowego łącznie w kwocie 12.750 zł, w tym finansowane z Wojewódzkiego Funduszu Ochrony 
      Środowiska i Gospodarki Wodnej w Toruniu w kwocie 11.470 zł oraz ze środków własnych województwa w kwocie 1.280 zł;</t>
  </si>
  <si>
    <t xml:space="preserve">    - Górznieńsko-Lidzbarskiego Parku Krajobrazowego łącznie w kwocie 18.125 zł, w tym finansowane z Wojewódzkiego Funduszu Ochrony 
      Środowiska i Gospodarki Wodnej w Toruniu w kwocie 16.305 zł oraz ze środków własnych województwa w kwocie 1.820 zł;</t>
  </si>
  <si>
    <t xml:space="preserve">    - Krajeńskiego Parku Krajobrazowego łącznie w kwocie 18.875 zł, w tym finansowane z Wojewódzkiego Funduszu Ochrony Środowiska 
      i Gospodarki Wodnej w Toruniu w kwocie 16.980 zł oraz ze środków własnych województwa w kwocie 1.895 zł;</t>
  </si>
  <si>
    <t xml:space="preserve">    - Wdeckiego Parku Krajobrazowego łącznie w kwocie 17.000 zł, w tym finansowane z Wojewódzkiego Funduszu Ochrony Środowiska 
      i Gospodarki Wodnej w Toruniu w kwocie 15.293 zł oraz ze środków własnych województwa w kwocie 1.707 zł;</t>
  </si>
  <si>
    <t xml:space="preserve">    - Tucholskiego Parku Krajobrazowego łącznie w kwocie 20.620 zł, w tym finansowane z Wojewódzkiego Funduszu Ochrony Środowiska 
      i Gospodarki Wodnej w Toruniu w kwocie 18.549 zł oraz ze środków własnych województwa w kwocie 2.071 zł. Kwota 13.000 zł przeznaczona 
      zostanie na wydatki inwestycyjne;</t>
  </si>
  <si>
    <t xml:space="preserve">    - Nadgoplańskiego Parku Tysiąclecia łącznie w kwocie 18.125 zł, w tym finansowane z Wojewódzkiego Funduszu Ochrony Środowiska 
      i Gospodarki Wodnej w Toruniu w kwocie 16.305 zł oraz ze środków własnych województwa w kwocie 1.820 zł. Kwota 13.400 zł przeznaczona 
      zostanie na wydatki inwestycyjne;</t>
  </si>
  <si>
    <t>Zwiększa się dochody własne województwa łącznie o kwotę 14.667 zł w związku z uzyskaniem wpływów przez:</t>
  </si>
  <si>
    <r>
      <t xml:space="preserve">Wprowadza się zmiany w projekcie pn. </t>
    </r>
    <r>
      <rPr>
        <i/>
        <sz val="10"/>
        <rFont val="Times New Roman"/>
        <family val="1"/>
      </rPr>
      <t>"W Kujawsko-Pomorskiem Mówisz-masz - certyfikowane szkolenie językowe"</t>
    </r>
    <r>
      <rPr>
        <sz val="10"/>
        <rFont val="Times New Roman"/>
        <family val="1"/>
      </rPr>
      <t xml:space="preserve"> realizowanym w ramach RPO WK-P 2014-2020, Poddziałania 10.4.1 polegające na:</t>
    </r>
  </si>
  <si>
    <t xml:space="preserve"> - przeniesienie wydatków między podziałkami klasyfikacji budżetowej w kwocie 5.000 zł.</t>
  </si>
  <si>
    <t xml:space="preserve">Powyższe zmiany wynikają ze zaktualizowanego wniosku o dofinansowanie. </t>
  </si>
  <si>
    <t>Zmniejsza się dotacje inwestycyjne zaplanowane dla Kujawsko-Pomorskiego Teatru Muzycznego w Toruniu zaplanowane na wkład własny do projektów realizowanych w ramach RPO WK-P 2014-2020, Działania 6.5:</t>
  </si>
  <si>
    <r>
      <t xml:space="preserve"> - o kwotę 13.300.000 zł na projekt pn. </t>
    </r>
    <r>
      <rPr>
        <i/>
        <sz val="10"/>
        <rFont val="Times New Roman"/>
        <family val="1"/>
      </rPr>
      <t>"Wykonanie robót budowlanych polegających na remoncie, przebudowie i modernizacji istniejącego 
   Zespołu Pałacowo Parkowego w miejscowości Wieniec koło Włocławka wraz z infrastrukturą zewnętrzną i zagospodarowaniem terenu 
   Parku";</t>
    </r>
    <r>
      <rPr>
        <sz val="10"/>
        <rFont val="Times New Roman"/>
        <family val="1"/>
      </rPr>
      <t xml:space="preserve"> </t>
    </r>
  </si>
  <si>
    <t xml:space="preserve">    - w planie finansowym Urzędu Marszałkowskiego o kwotę 214.280 zł;</t>
  </si>
  <si>
    <t xml:space="preserve">    - w planie finansowym Kujawsko-Pomorskiego Specjalnego Ośrodka Szkolno-Wychowawczego nr 2 w Bydgoszczy o kwotę 470.325 zł;</t>
  </si>
  <si>
    <t>W celu dostosowania planu wydatków do wielkości prognozowanego współfinansowania krajowego dla projektów przewidzianych do realizacji przez beneficjentów w 2023 r. w ramach rozstrzygniętych konkursów RPO WK-P 2014-2020 zwiększa się o kwotę 385.826 zł wydatki inwestycyjne zaplanowane na Poddziałanie 6.1.1 Inwestycje w infrastrukturę zdrowotną.</t>
  </si>
  <si>
    <t xml:space="preserve"> - zmniejszeniu wydatków o kwotę 12.474.505 zł w związku z rezygnacją uczestników projektu w grupach wznawianych po pandemii COVID-19 oraz 
   niską frekwencją na egzaminach końcowych. Zmniejsza się ogólna wartość projektu;</t>
  </si>
  <si>
    <t xml:space="preserve">Określa się wydatki na Pomoc Techniczną Regionalnego Programu Operacyjnego Województwa Kujawsko-Pomorskiego 2014-2020 w łącznej kwocie 1.700.000 zł, w tym: </t>
  </si>
  <si>
    <t xml:space="preserve"> - w kwocie 38.250 zł na Działanie 12.2 Skuteczna informacja i promocja, w tym wzmocnienie potencjału beneficjentów Programu;</t>
  </si>
  <si>
    <t>z przeznaczeniem na dofinansowanie kosztów funkcjonowania biura ZIT BTOF ponoszonych przez instytucję pośredniczącą, której powierzone zostały zadania w ramach instrumentu Zintegrowane Inwestycje Terytorialne RPO WK-P na lata 2014-2020.</t>
  </si>
  <si>
    <t xml:space="preserve"> - Kujawsko-Pomorskiego Specjalnego Ośrodka Szkolno-Wychowawczego w Toruniu o kwotę 468.298 zł;</t>
  </si>
  <si>
    <r>
      <t xml:space="preserve"> - o kwotę 63.152 zł na projekt pn. </t>
    </r>
    <r>
      <rPr>
        <i/>
        <sz val="10"/>
        <rFont val="Times New Roman"/>
        <family val="1"/>
      </rPr>
      <t xml:space="preserve">"Humaniści na start" </t>
    </r>
    <r>
      <rPr>
        <sz val="10"/>
        <rFont val="Times New Roman"/>
        <family val="1"/>
      </rPr>
      <t xml:space="preserve">(Poddziałanie 10.3.1); </t>
    </r>
  </si>
  <si>
    <t xml:space="preserve"> - w kwocie 1.661.750 zł na Działanie 12.1 Wsparcie procesu zarządzania i wdrażania RPO; </t>
  </si>
  <si>
    <t xml:space="preserve">         b) w zakresie wydatków inwestycyjnych:</t>
  </si>
  <si>
    <t xml:space="preserve">             - zwiększenie wydatków finansowanych z budżetu środków europejskich o kwotę 294.457 zł oraz z dotacji od jednostek samorządu 
               terytorialnego o kwotę 68.706 zł;</t>
  </si>
  <si>
    <r>
      <t xml:space="preserve">    1) projekt pn. </t>
    </r>
    <r>
      <rPr>
        <i/>
        <sz val="10"/>
        <rFont val="Times New Roman"/>
        <family val="1"/>
      </rPr>
      <t>"Ograniczenie emisji spalin poprzez rozbudowę sieci dróg rowerowych znajdujących się w koncepcji rozwoju systemu transportu
        Bydgosko-Toruńskiego Obszaru Funkcjonalnego dla: Części nr 2 - Złotoria - Nowa Wieś - Lubicz Górny w ciągu drogi wojewódzkiej 
        nr 657":</t>
    </r>
  </si>
  <si>
    <t xml:space="preserve">             - określenie wydatków niekwalifikowalnych w kwocie 6.054.007 zł, w tym finansowanych ze środków własnych województwa w kwocie
               5.792.475 zł oraz z dotacji od jednostek samorządu terytorialnego w kwocie 261.532 zł;</t>
  </si>
  <si>
    <r>
      <t xml:space="preserve">2. Poddziałania 3.5.2 Zrównoważona mobilność miejska i promowanie strategii niskoemisyjnych w ramach ZIT,  projekt pn. </t>
    </r>
    <r>
      <rPr>
        <i/>
        <sz val="10"/>
        <rFont val="Times New Roman"/>
        <family val="1"/>
      </rPr>
      <t>"Ograniczenie emisji 
    spalin poprzez rozbudowę sieci dróg rowerowych znajdujących się w koncepcji rozwoju  systemu transportu Bydgosko-Toruńskiego Obszaru 
    Funkcjonalnego dla: Części nr 1 - Nawra-Kończewice-Chełmża- Zalesie-Kiełbasin-Mlewo-Mlewiec-Srebrniki-Sierakowo w ciągu dróg 
    wojewódzkich nr: 551,649,554":</t>
    </r>
  </si>
  <si>
    <t>planowanych wydatków o kwotę 101.035.462,36 zł, tj. do kwoty 2.080.064.800,38 zł.</t>
  </si>
  <si>
    <t>planowanych dochodów o kwotę 43.035.462,36 zł, tj. do kwoty 1.907.064.800,38 zł;</t>
  </si>
  <si>
    <t>§ 7 ust. 2 dotyczący dotacji przedmiotowych udzielanych z budżetu województwa dla przewoźników komunikacji kolejowej z tytułu świadczonych usług w zakresie publicznego transportu zbiorowego</t>
  </si>
  <si>
    <t>planowanych przychodów o kwotę 58.000.000 zł, tj. do kwoty 186.500.000,00 zł, w wyniku zwiększenia przychodów stanowiących wolne środki, o których mowa w art. 217 ust. 2 pkt 6 ustawy o finansach publicznych z kwoty 43.500.000,00 zł do kwoty 101.500.000,00 zł;</t>
  </si>
  <si>
    <t>planowanego deficytu budżetowego o kwotę 58.000.000 zł, tj. do kwoty 173.000.000 zł. Kwota ta pokryta zostanie wprowadzonymi przychodami.</t>
  </si>
  <si>
    <t>Załącznik nr 7 "Projekty i działania realizowane w ramach Programu Fundusze Europejskie dla Kujaw i Pomorza 2021-2027. Plan na 2023 rok";</t>
  </si>
  <si>
    <t>Załącznik nr 14 "Dochody i wydatki na zadania realizowane w drodze umów i porozumień między jednostkami samorządu terytorialnego. Plan na 2023 rok".</t>
  </si>
  <si>
    <t>§ 8 ust. 3 dotyczący dochodów z Rządowego Funduszu Rozwoju Dróg i wydatków na przebudowę dróg wojewódzkich o znaczeniu obronnym oraz budowę obwodnic w ciągu dróg wojewódzkich</t>
  </si>
  <si>
    <t>§ 8 ust. 5 dotyczący dochodów pochodzących z 2,5 % odpisu od środków przyznanych województwu z PFRON oraz wydatków na pokrycie kosztów obsługi zadań realizowanych na rzecz osób niepełnosprawnych</t>
  </si>
  <si>
    <t xml:space="preserve">§ 8 ust. 12a dotyczący dochodów z Funduszu Pomocy oraz wydatków na realizację zadań na rzecz pomocy obywatelom Ukrainy </t>
  </si>
  <si>
    <t>15.</t>
  </si>
  <si>
    <t>16.</t>
  </si>
  <si>
    <r>
      <t xml:space="preserve">    3) projekt pn. </t>
    </r>
    <r>
      <rPr>
        <i/>
        <sz val="10"/>
        <rFont val="Times New Roman"/>
        <family val="1"/>
      </rPr>
      <t>"Rozbudowa drogi wojewódzkiej Nr 270 Brześć Kujawski-Izbica Kujawska-Koło od km 0+000 do km 29+023 - Budowa
        obwodnicy m. Lubraniec":</t>
    </r>
  </si>
  <si>
    <t xml:space="preserve">         a) w zakresie wydatków bieżących -  określenie wydatków w kwocie 10.689 zł z przeznaczeniem na zarządzanie projektem, w tym w planie 
             finansowym Urzędu Marszałkowskiego w kwocie 6.132 zł oraz Zarządu Dróg Wojewódzkich w Bydgoszczy w kwocie 4.557 zł. Część
             środków przeniesiona zostaje z roku 2022;</t>
  </si>
  <si>
    <t xml:space="preserve">         a) w zakresie wydatków bieżących - zwiększenie wydatków o kwotę 103.263 zł z przeznaczeniem na zarządzanie projektem, w tym w planie 
             finansowym Urzędu Marszałkowskiego o kwotę 2.644 zł oraz Zarządu Dróg Wojewódzkich w Bydgoszczy o kwotę 100.619 zł. Środki 
             przeniesione zostają z roku 2022;</t>
  </si>
  <si>
    <r>
      <t xml:space="preserve">    1) projekt pn. </t>
    </r>
    <r>
      <rPr>
        <i/>
        <sz val="10"/>
        <rFont val="Times New Roman"/>
        <family val="1"/>
      </rPr>
      <t xml:space="preserve">"Przebudowa drogi wojewódzkiej Nr 249 wraz z uruchomieniem przeprawy promowej przez Wisłę na wysokości Solca
        Kujawskiego i Czarnowa": </t>
    </r>
  </si>
  <si>
    <t xml:space="preserve">             - zmniejszenie wydatków niekwalifikowalnych finansowanych ze środków własnych województwa o kwotę 16.257 zł; </t>
  </si>
  <si>
    <t xml:space="preserve">            w związku z przeniesieniem niewydatkowanych środków w roku 2022 w wyniku przedłużających się procedur formalnych związanych 
            z uzyskaniem dokumentacji z Urzędu Żeglugi Śródlądowej umożliwiającej dokonanie płatności dotyczącej uruchomienia jednostki pływającej. 
            Zwiększa się ogólna wartość projektu do zaktualizowanego wniosku o dofinansowania po urealnieniu wartości przetargowej;</t>
  </si>
  <si>
    <r>
      <t xml:space="preserve">    4) projekt pn. </t>
    </r>
    <r>
      <rPr>
        <i/>
        <sz val="10"/>
        <rFont val="Times New Roman"/>
        <family val="1"/>
      </rPr>
      <t>"Przebudowa wraz z rozbudową drogi wojewódzkiej Nr 254 Brzoza-Łabiszyn-Barcin-Mogilno-Wylatowo (odcinek
        Brzoza - Barcin). Odcinek I od km 0+069 do km 13+280":</t>
    </r>
  </si>
  <si>
    <t xml:space="preserve">             - przeniesienie planowanych wydatków między podziałkami klasyfikacji budżetowej w kwocie 3.304 zł w związku z urealnieniem planu na 
               dodatkowe wynagrodzenie roczne do kwoty faktycznie wydatkowanej;</t>
  </si>
  <si>
    <t xml:space="preserve">             - zwiększenie wydatków o kwotę 108.268 zł z przeznaczeniem na zarządzanie projektem, w tym w planie finansowym Urzędu 
               Marszałkowskiego o kwotę 7.125 zł oraz w planie finansowym Zarządu Dróg Wojewódzkich w Bydgoszczy o kwotę 101.143 zł w związku 
               z przeniesieniem niewydatkowanych środków z roku 2022;</t>
  </si>
  <si>
    <r>
      <t xml:space="preserve">    2) projekt pn. </t>
    </r>
    <r>
      <rPr>
        <i/>
        <sz val="10"/>
        <rFont val="Times New Roman"/>
        <family val="1"/>
      </rPr>
      <t>"Ograniczenie emisji spalin poprzez rozbudowę sieci dróg rowerowych znajdujących się w koncepcji rozwoju systemu
        transportu Bydgosko-Toruńskiego Obszaru Funkcjonalnego dla: Części nr 3 - Toruń - Mała Nieszawka - Wielka Nieszawka - Cierpice 
        w ciągu drogi wojewódzkiej nr 273":</t>
    </r>
  </si>
  <si>
    <r>
      <t xml:space="preserve"> - o kwotę 21.625 zł na projekt pn. </t>
    </r>
    <r>
      <rPr>
        <i/>
        <sz val="10"/>
        <rFont val="Times New Roman"/>
        <family val="1"/>
      </rPr>
      <t>"Expressway - promocja terenów inwestycyjnych";</t>
    </r>
  </si>
  <si>
    <r>
      <t xml:space="preserve"> - o kwotę 314.625 zł na projekt pn. </t>
    </r>
    <r>
      <rPr>
        <i/>
        <sz val="10"/>
        <rFont val="Times New Roman"/>
        <family val="1"/>
      </rPr>
      <t>"Invest in BiT CITY 2. Promocja potencjału gospodarczego oraz promocja atrakcyjności inwestycyjnej 
   miast prezydenckich województwa kujawsko-pomorskiego";</t>
    </r>
  </si>
  <si>
    <t xml:space="preserve"> w związku z przeniesieniem części środków niewydatkowanych w 2022 r.;</t>
  </si>
  <si>
    <t>w związku z przeniesieniem niewydatkowanych środków z roku 2022.</t>
  </si>
  <si>
    <t xml:space="preserve"> - Zespół Parków Krajobrazowych nad Dolną Wisłą z Agencji Restrukturyzacji i Modernizacji Rolnictwa z tytułu płatności w ramach systemów 
   wsparcia bezpośredniego, płatności dla obszarów z ograniczeniami naturalnymi lub innymi szczególnymi ograniczeniami ONW oraz płatności 
   rolno-środowiskowo-klimatycznej (11.373 zł).</t>
  </si>
  <si>
    <t xml:space="preserve">    1) określenie dotacji na wydatki niekwalifikowalne:</t>
  </si>
  <si>
    <r>
      <t xml:space="preserve">        - w kwocie 261.532 zł na projekt pn. </t>
    </r>
    <r>
      <rPr>
        <i/>
        <sz val="10"/>
        <rFont val="Times New Roman"/>
        <family val="1"/>
      </rPr>
      <t xml:space="preserve">"Ograniczenie emisji spalin poprzez rozbudowę sieci dróg rowerowych znajdujących się w koncepcji 
          rozwoju systemu transportu Bydgosko-Toruńskiego Obszaru Funkcjonalnego dla: Części nr 2 - Złotoria - Nowa Wieś - Lubicz Górny 
          w ciągu drogi wojewódzkiej nr 657" </t>
    </r>
    <r>
      <rPr>
        <sz val="10"/>
        <rFont val="Times New Roman"/>
        <family val="1"/>
      </rPr>
      <t>(Działanie 3.4);</t>
    </r>
  </si>
  <si>
    <r>
      <t xml:space="preserve">        - w kwocie 938.457 zł na projekt pn. </t>
    </r>
    <r>
      <rPr>
        <i/>
        <sz val="10"/>
        <rFont val="Times New Roman"/>
        <family val="1"/>
      </rPr>
      <t>"Ograniczenie emisji spalin poprzez rozbudowę sieci dróg rowerowych znajdujących się w koncepcji 
          rozwoju systemu transportu Bydgosko-Toruńskiego Obszaru Funkcjonalnego dla: Części nr 3 - Toruń - Mała Nieszawka - Wielka 
          Nieszawka - Cierpice w ciągu drogi wojewódzkiej nr 273"</t>
    </r>
    <r>
      <rPr>
        <sz val="10"/>
        <rFont val="Times New Roman"/>
        <family val="1"/>
      </rPr>
      <t xml:space="preserve"> (Działanie 3.4);</t>
    </r>
  </si>
  <si>
    <r>
      <t xml:space="preserve">    2) zwiększenie dotacji o kwotę 1.312.500 zł na wydatki niekwalifikowalne w ramach projektu pn. </t>
    </r>
    <r>
      <rPr>
        <i/>
        <sz val="10"/>
        <rFont val="Times New Roman"/>
        <family val="1"/>
      </rPr>
      <t xml:space="preserve">"Ograniczenie emisji spalin poprzez rozbudowę 
        sieci dróg rowerowych znajdujących się w koncepcji rozwoju systemu transportu Bydgosko-Toruńskiego Obszaru Funkcjonalnego dla: 
        Części nr 1 - Nawra-Kończewice-Chełmża-Zalesie-Kiełbasin-Mlewo-Mlewiec-Srebrniki-Sierakowo w ciągu dróg wojewódzkich 
        nr: 551,649,554" </t>
    </r>
    <r>
      <rPr>
        <sz val="10"/>
        <rFont val="Times New Roman"/>
        <family val="1"/>
      </rPr>
      <t>(Poddziałanie 3.5.2);</t>
    </r>
  </si>
  <si>
    <r>
      <t xml:space="preserve">        - w kwocie 1.707.370 zł na projekt pn. </t>
    </r>
    <r>
      <rPr>
        <i/>
        <sz val="10"/>
        <rFont val="Times New Roman"/>
        <family val="1"/>
      </rPr>
      <t xml:space="preserve">"Rozbudowa drogi wojewódzkiej Nr 270 Brześć Kujawski-Izbica Kujawska-Koło od km 0+000 do km 
          29+023-Budowa obwodnicy m. Lubraniec" </t>
    </r>
    <r>
      <rPr>
        <sz val="10"/>
        <rFont val="Times New Roman"/>
        <family val="1"/>
      </rPr>
      <t>(Działanie 5.1);</t>
    </r>
  </si>
  <si>
    <t xml:space="preserve">    3) zwiększenie dotacji na wydatki kwalifikowalne:</t>
  </si>
  <si>
    <r>
      <t xml:space="preserve">        - o kwotę 68.706 zł na projekt pn. </t>
    </r>
    <r>
      <rPr>
        <i/>
        <sz val="10"/>
        <rFont val="Times New Roman"/>
        <family val="1"/>
      </rPr>
      <t xml:space="preserve">"Ograniczenie emisji spalin poprzez rozbudowę sieci dróg rowerowych znajdujących się w koncepcji 
          rozwoju systemu transportu Bydgosko-Toruńskiego Obszaru Funkcjonalnego dla: Części nr 2 - Złotoria - Nowa Wieś - Lubicz Górny 
          w ciągu drogi wojewódzkiej nr 657" </t>
    </r>
    <r>
      <rPr>
        <sz val="10"/>
        <rFont val="Times New Roman"/>
        <family val="1"/>
      </rPr>
      <t>(Działanie 3.4);</t>
    </r>
  </si>
  <si>
    <r>
      <t xml:space="preserve">        - o kwotę 159.175 zł na projekt pn. </t>
    </r>
    <r>
      <rPr>
        <i/>
        <sz val="10"/>
        <rFont val="Times New Roman"/>
        <family val="1"/>
      </rPr>
      <t xml:space="preserve">"Ograniczenie emisji spalin poprzez rozbudowę sieci dróg rowerowych znajdujących się w koncepcji
          rozwoju systemu transportu Bydgosko-Toruńskiego Obszaru Funkcjonalnego dla: Części nr 1 - Nawra-Kończewice-Chełmża-Zalesie-
          Kiełbasin-Mlewo-Mlewiec-Srebrniki-Sierakowo w ciągu dróg wojewódzkich nr: 551,649,554" </t>
    </r>
    <r>
      <rPr>
        <sz val="10"/>
        <rFont val="Times New Roman"/>
        <family val="1"/>
      </rPr>
      <t>(Poddziałanie 3.5.2);</t>
    </r>
  </si>
  <si>
    <t>1. na dofinansowanie inwestycji realizowanych w ramach RPO WK-P 2014-2020 poprzez:</t>
  </si>
  <si>
    <t>Zmniejsza się o kwotę 3.751.834 zł dochody zaplanowane z Rządowego Funduszu Rozwoju Dróg na wieloletnie zadanie inwestycyjne pn. "Przygotowanie i realizacja zadań w ramach  Rządowego Funduszu Rozwoju Dróg" w związku z brakiem możliwości rozpoczęcia robót drogowych na skutek trwających prac koncepcyjno-projektowych i przeniesieniem części zakresu rzeczowo-finansowego na lata następne.</t>
  </si>
  <si>
    <r>
      <t xml:space="preserve">        - o kwotę 113.263 zł na projekt pn.</t>
    </r>
    <r>
      <rPr>
        <i/>
        <sz val="10"/>
        <rFont val="Times New Roman"/>
        <family val="1"/>
      </rPr>
      <t xml:space="preserve"> "Przebudowa drogi wojewódzkiej Nr 249 wraz z uruchomieniem przeprawy promowej przez Wisłę na 
          wysokości Solca Kujawskiego i Czarnowa"</t>
    </r>
    <r>
      <rPr>
        <i/>
        <sz val="10"/>
        <color indexed="10"/>
        <rFont val="Times New Roman"/>
        <family val="1"/>
      </rPr>
      <t xml:space="preserve"> </t>
    </r>
    <r>
      <rPr>
        <sz val="10"/>
        <rFont val="Times New Roman"/>
        <family val="1"/>
      </rPr>
      <t>(Działanie 5.1);</t>
    </r>
  </si>
  <si>
    <t xml:space="preserve">Niniejszą uchwałą dokonuje się zmian w zakresie planowanych  dochodów i wydatków, przychodów, deficytu budżetowego oraz limitów wydatków na programy (projekty) finansowane ze środków zagranicznych. </t>
  </si>
  <si>
    <t>1. określenie planowanych dochodów:</t>
  </si>
  <si>
    <t xml:space="preserve">      - Działania 3.4 Zrównoważona mobilność miejska i promowanie strategii niskoemisyjnych, na projekty:</t>
  </si>
  <si>
    <r>
      <t xml:space="preserve">        pn. </t>
    </r>
    <r>
      <rPr>
        <i/>
        <sz val="10"/>
        <rFont val="Times New Roman"/>
        <family val="1"/>
      </rPr>
      <t>"Ograniczenie emisji spalin poprzez rozbudowę sieci dróg rowerowych znajdujących się 
        w koncepcji rozwoju systemu transportu Bydgosko-Toruńskiego Obszaru Funkcjonalnego dla: 
        Części nr 2 - Złotoria - Nowa Wieś - Lubicz Górny w ciągu drogi wojewódzkiej nr 657"</t>
    </r>
  </si>
  <si>
    <r>
      <t xml:space="preserve">        pn. </t>
    </r>
    <r>
      <rPr>
        <i/>
        <sz val="10"/>
        <rFont val="Times New Roman"/>
        <family val="1"/>
      </rPr>
      <t>"Ograniczenie emisji spalin poprzez rozbudowę sieci dróg rowerowych znajdujących się 
        w koncepcji rozwoju systemu transportu Bydgosko-Toruńskiego Obszaru Funkcjonalnego dla: Części 
        nr 3 - Toruń - Mała Nieszawka - Wielka Nieszawka - Cierpice w ciągu drogi wojewódzkiej nr 273"</t>
    </r>
  </si>
  <si>
    <r>
      <t xml:space="preserve">      - Działania 5.1 Infrastruktura drogowa, na projekt pn. </t>
    </r>
    <r>
      <rPr>
        <i/>
        <sz val="10"/>
        <rFont val="Times New Roman"/>
        <family val="1"/>
      </rPr>
      <t>"Przebudowa drogi wojewódzkiej Nr 249 wraz 
        z uruchomieniem przeprawy promowej przez Wisłę na wysokości Solca Kujawskiego i Czarnowa"</t>
    </r>
  </si>
  <si>
    <r>
      <t xml:space="preserve">      - Działania 13.3 Efektywność energetyczna w sektorze publicznym, na projekt pn.</t>
    </r>
    <r>
      <rPr>
        <i/>
        <sz val="10"/>
        <rFont val="Times New Roman"/>
        <family val="1"/>
      </rPr>
      <t xml:space="preserve"> "Wykonanie instalacji 
        fotowoltaicznej na budynku Urzędu Marszałkowskiego Województwa Kujawsko-Pomorskiego przy 
       Pl. Teatralnym 2 w Toruniu"</t>
    </r>
  </si>
  <si>
    <t xml:space="preserve">a)  wynikające z rozliczenia dochodów i wydatków nimi finansowanych związanych ze szczególnymi zasadami wykonywania
     budżetu: </t>
  </si>
  <si>
    <t>b) wynikające z rozliczenia środków, o których mowa w art. 5 ust. 1 pkt 2 ustawy o finansach publicznych</t>
  </si>
  <si>
    <t>c) pozostałe wolne środki</t>
  </si>
  <si>
    <t xml:space="preserve">    - rozdysponowane niniejszą uchwałą</t>
  </si>
  <si>
    <t xml:space="preserve">    - rozdysponowane w wieloletniej prognozie finansowej</t>
  </si>
  <si>
    <t xml:space="preserve">    - pozostałe do rozdysponowania </t>
  </si>
  <si>
    <t xml:space="preserve">Rozliczenie wolnych środków na dzień 31 grudnia 2022 r. zgodnie ze sprawozdaniem z wykonania budżetu województwa za rok 2022 </t>
  </si>
  <si>
    <r>
      <t xml:space="preserve">   2) na zadania inwestycyjne w ramach Działania 13.3 Efektywność energetyczna w sektorze publicznym, na
       projekt pn.</t>
    </r>
    <r>
      <rPr>
        <i/>
        <sz val="10"/>
        <rFont val="Times New Roman"/>
        <family val="1"/>
      </rPr>
      <t xml:space="preserve"> "Wykonanie instalacji  fotowoltaicznej na budynku Urzędu Marszałkowskiego Województwa
       Kujawsko-Pomorskiego przy Pl. Teatralnym 2 w Toruniu"</t>
    </r>
  </si>
  <si>
    <r>
      <t xml:space="preserve">      - Działania 3.3 Efektywność energetyczna w sektorze publicznym i mieszkaniowym, na projekt 
        pn. </t>
    </r>
    <r>
      <rPr>
        <i/>
        <sz val="10"/>
        <rFont val="Times New Roman"/>
        <family val="1"/>
      </rPr>
      <t>"Termomodernizacja budynku administracyjno-biurowego przy ul. Targowej 13-15 w Toruniu"</t>
    </r>
  </si>
  <si>
    <t xml:space="preserve">      - Działania 5.1 Infrastruktura drogowa, na projekty:</t>
  </si>
  <si>
    <r>
      <t xml:space="preserve">        pn. </t>
    </r>
    <r>
      <rPr>
        <i/>
        <sz val="10"/>
        <rFont val="Times New Roman"/>
        <family val="1"/>
      </rPr>
      <t>"Rozbudowa drogi wojewódzkiej Nr 270 Brześć Kujawski-Izbica Kujawska-Koło od km 0+000 do
        km 29+023-Budowa obwodnicy m. Lubraniec"</t>
    </r>
  </si>
  <si>
    <r>
      <t xml:space="preserve">        pn. </t>
    </r>
    <r>
      <rPr>
        <i/>
        <sz val="10"/>
        <rFont val="Times New Roman"/>
        <family val="1"/>
      </rPr>
      <t>"Przebudowa wraz z rozbudową drogi wojewódzkiej Nr 254 Brzoza - Łabiszyn-Barcin - Mogilno-
        Wylatowo (odcinek Brzoza - Barcin). Odcinek I od km 0+069 do km 13+280"</t>
    </r>
  </si>
  <si>
    <t>3. zmniejszenie dochodów na zadania bieżące w ramach:</t>
  </si>
  <si>
    <t>1. zwiększenie dochodów w ramach:</t>
  </si>
  <si>
    <r>
      <t xml:space="preserve">   - Poddziałania 10.2.1 Wychowanie przedszkolne, na projekt pn. </t>
    </r>
    <r>
      <rPr>
        <i/>
        <sz val="10"/>
        <rFont val="Times New Roman"/>
        <family val="1"/>
      </rPr>
      <t>"Przedszkolaki debeściaki - edukacja 
      przedszkolna i terapia dla dzieci z niepełnosprawnościami"</t>
    </r>
  </si>
  <si>
    <r>
      <t xml:space="preserve">     pn. </t>
    </r>
    <r>
      <rPr>
        <i/>
        <sz val="10"/>
        <rFont val="Times New Roman"/>
        <family val="1"/>
      </rPr>
      <t>"Region Nauk Ścisłych II - edukacja przyszłości"</t>
    </r>
  </si>
  <si>
    <r>
      <t xml:space="preserve">     pn. </t>
    </r>
    <r>
      <rPr>
        <i/>
        <sz val="10"/>
        <rFont val="Times New Roman"/>
        <family val="1"/>
      </rPr>
      <t>"Niebo nad Astro-bazami - rozwijamy kompetencje kluczowe uczniów"</t>
    </r>
  </si>
  <si>
    <t xml:space="preserve">   - Poddziałania 10.2.2 Kształcenie ogólne, na projekty:</t>
  </si>
  <si>
    <r>
      <t xml:space="preserve">     pn. </t>
    </r>
    <r>
      <rPr>
        <i/>
        <sz val="10"/>
        <rFont val="Times New Roman"/>
        <family val="1"/>
      </rPr>
      <t>"Humaniści na start"</t>
    </r>
  </si>
  <si>
    <r>
      <t xml:space="preserve">     pn. </t>
    </r>
    <r>
      <rPr>
        <i/>
        <sz val="10"/>
        <rFont val="Times New Roman"/>
        <family val="1"/>
      </rPr>
      <t>"Prymus Pomorza i Kujaw"</t>
    </r>
  </si>
  <si>
    <t xml:space="preserve">   - Poddziałania 10.3.1 Stypendia dla uczniów szczególnie uzdolnionych w zakresie przedmiotów 
     przyrodniczych, informatycznych, języków obcych, matematyki lub przedsiębiorczości, na projekty: </t>
  </si>
  <si>
    <r>
      <t xml:space="preserve">     pn. </t>
    </r>
    <r>
      <rPr>
        <i/>
        <sz val="10"/>
        <rFont val="Times New Roman"/>
        <family val="1"/>
      </rPr>
      <t>"Eksperci w swojej branży"</t>
    </r>
  </si>
  <si>
    <r>
      <t xml:space="preserve">     pn. </t>
    </r>
    <r>
      <rPr>
        <i/>
        <sz val="10"/>
        <rFont val="Times New Roman"/>
        <family val="1"/>
      </rPr>
      <t>"Zdobądź z nami doświadczenie - to coś więcej niż uczenie"</t>
    </r>
  </si>
  <si>
    <t xml:space="preserve">   - Poddziałania 10.2.3 Kształcenie zawodowe, na projekty:</t>
  </si>
  <si>
    <r>
      <t xml:space="preserve">   - Poddziałania 10.3.2 Stypendia dla uczniów szczególnie uzdolnionych w zakresie przedmiotów zawodowych, 
     na projekt pn. </t>
    </r>
    <r>
      <rPr>
        <i/>
        <sz val="10"/>
        <rFont val="Times New Roman"/>
        <family val="1"/>
      </rPr>
      <t>"Prymusi Zawodu Kujaw i Pomorza II"</t>
    </r>
  </si>
  <si>
    <r>
      <t xml:space="preserve">   - Poddziałania 9.2.2 Aktywne włączenie społeczne młodzieży objętej sądowym środkiem wychowawczym 
     lub poprawczym, na projekt pn. </t>
    </r>
    <r>
      <rPr>
        <i/>
        <sz val="10"/>
        <rFont val="Times New Roman"/>
        <family val="1"/>
      </rPr>
      <t>"Trampolina 3"</t>
    </r>
  </si>
  <si>
    <t xml:space="preserve">   - Poddziałania 9.3.1 Rozwój usług zdrowotnych, na projekty:</t>
  </si>
  <si>
    <r>
      <t xml:space="preserve">     pn. </t>
    </r>
    <r>
      <rPr>
        <i/>
        <sz val="10"/>
        <rFont val="Times New Roman"/>
        <family val="1"/>
      </rPr>
      <t>"Realizacja działań z zakresu edukacji i bezpieczeństwa publicznego ukierunkowanych na 
     kształtowanie właściwych postaw funkcjonowania społecznego w sytuacji występowania zagrożeń 
     epidemiologicznych"</t>
    </r>
  </si>
  <si>
    <r>
      <t xml:space="preserve">     pn. </t>
    </r>
    <r>
      <rPr>
        <i/>
        <sz val="10"/>
        <rFont val="Times New Roman"/>
        <family val="1"/>
      </rPr>
      <t>"Organizacja ośrodków regeneracji w celu ograniczania negatywnych skutków Covid-19"</t>
    </r>
  </si>
  <si>
    <t xml:space="preserve">   - Poddziałania 9.3.2 Rozwój usług społecznych, na projekty:</t>
  </si>
  <si>
    <r>
      <t xml:space="preserve">     pn. </t>
    </r>
    <r>
      <rPr>
        <i/>
        <sz val="10"/>
        <rFont val="Times New Roman"/>
        <family val="1"/>
      </rPr>
      <t>"Rodzina w Centrum 3"</t>
    </r>
  </si>
  <si>
    <r>
      <t xml:space="preserve">     pn. </t>
    </r>
    <r>
      <rPr>
        <i/>
        <sz val="10"/>
        <rFont val="Times New Roman"/>
        <family val="1"/>
      </rPr>
      <t>"Inicjatywy w zakresie usług społecznych realizowane przez NGO"</t>
    </r>
  </si>
  <si>
    <r>
      <t xml:space="preserve">2. zmniejszenie dochodów w ramach Poddziałania 10.4.1 Edukacja dorosłych w zakresie kompetencji cyfrowych
    i języków obcych, na projekt pn. </t>
    </r>
    <r>
      <rPr>
        <i/>
        <sz val="10"/>
        <rFont val="Times New Roman"/>
        <family val="1"/>
      </rPr>
      <t>"W Kujawsko-Pomorskiem Mówisz - masz - certyfikowane szkolenie 
    językowe"</t>
    </r>
  </si>
  <si>
    <r>
      <t xml:space="preserve">   - Poddziałania 10.2.2 Kształcenie ogólne, na projekt pn. </t>
    </r>
    <r>
      <rPr>
        <i/>
        <sz val="10"/>
        <rFont val="Times New Roman"/>
        <family val="1"/>
      </rPr>
      <t>"Region Nauk Ścisłych II - edukacja przyszłości"</t>
    </r>
  </si>
  <si>
    <t>Zmniejsza się dochody z tytułu dotacji celowej z budżetu państwa zaplanowane na Pomoc Techniczną Programu Operacyjnego Rybactwo i Morze 2014-2020 łącznie o kwotę 200.000 zł, w tym na finansowanie części unijnej o kwotę 150.000 zł oraz części krajowej o kwotę 50.000 zł w związku z Decyzją Wojewody Kujawsko-Pomorskiego WFB.I.3120.1.13.2023 zmniejszającą dotację z budżetu państwa na realizację zadania w wyniku wyczerpania dostępnego limitu środków.</t>
  </si>
  <si>
    <t>Zwiększa się o kwotę 97.900 zł dochody uzyskiwane przez Zarząd Dróg Wojewódzkich w Bydgoszczy z tytułu rozliczeń z lat ubiegłych w związku z nadpłatami za energię elektryczną uzyskanymi po zastosowaniu zapisów ustaw dotyczących cen energii.</t>
  </si>
  <si>
    <r>
      <t xml:space="preserve">    4) zmniejszenie dotacji o kwotę 13.958 zł na wydatki kwalifikowalne w ramach projektu pn. </t>
    </r>
    <r>
      <rPr>
        <i/>
        <sz val="10"/>
        <rFont val="Times New Roman"/>
        <family val="1"/>
      </rPr>
      <t xml:space="preserve">"Ograniczenie emisji spalin poprzez rozbudowę 
         sieci dróg rowerowych znajdujących się w koncepcji rozwoju systemu transportu Bydgosko-Toruńskiego Obszaru Funkcjonalnego dla: 
         Części nr 3 - Toruń - Mała Nieszawka - Wielka Nieszawka - Cierpice w ciągu drogi wojewódzkiej nr 273" </t>
    </r>
    <r>
      <rPr>
        <sz val="10"/>
        <rFont val="Times New Roman"/>
        <family val="1"/>
      </rPr>
      <t>(Działanie 3.4);</t>
    </r>
  </si>
  <si>
    <r>
      <t xml:space="preserve">      - Działania 5.1 Infrastruktura drogowa, na projekt pn. </t>
    </r>
    <r>
      <rPr>
        <i/>
        <sz val="10"/>
        <rFont val="Times New Roman"/>
        <family val="1"/>
      </rPr>
      <t>"Przebudowa wraz z rozbudową drogi wojewódzkiej 
        Nr 254 Brzoza - Łabiszyn-Barcin - Mogilno-Wylatowo (odcinek Brzoza - Barcin). Odcinek I od km 
        0+069 do km 13+280"</t>
    </r>
  </si>
  <si>
    <r>
      <t xml:space="preserve">   - Poddziałania 9.3.1 Rozwój usług zdrowotnych, na projekt pn. </t>
    </r>
    <r>
      <rPr>
        <i/>
        <sz val="10"/>
        <rFont val="Times New Roman"/>
        <family val="1"/>
      </rPr>
      <t>"Organizacja ośrodków regeneracji w celu 
     ograniczania negatywnych skutków Covid-19"</t>
    </r>
  </si>
  <si>
    <r>
      <t xml:space="preserve"> - w kwocie 100.000 zł na zadanie własne pn. </t>
    </r>
    <r>
      <rPr>
        <i/>
        <sz val="10"/>
        <rFont val="Times New Roman"/>
        <family val="1"/>
      </rPr>
      <t>"Przygotowanie dokumentacji na potrzeby realizacji projektów w ramach FEdKP 2021-2027"</t>
    </r>
    <r>
      <rPr>
        <sz val="10"/>
        <rFont val="Times New Roman"/>
        <family val="1"/>
      </rPr>
      <t xml:space="preserve"> 
   z przeznaczeniem na przygotowanie dokumentacji aplikacyjnej dla projektu pn. 'Mała retencja wodna";</t>
    </r>
  </si>
  <si>
    <r>
      <t xml:space="preserve"> - w kwocie 500.000 zł na zadanie własne pn. </t>
    </r>
    <r>
      <rPr>
        <i/>
        <sz val="10"/>
        <rFont val="Times New Roman"/>
        <family val="1"/>
      </rPr>
      <t>"Wsparcie dziedzictwa kulturowego wsi"</t>
    </r>
    <r>
      <rPr>
        <sz val="10"/>
        <rFont val="Times New Roman"/>
        <family val="1"/>
      </rPr>
      <t xml:space="preserve"> z przeznaczeniem na działania związane z promowaniem
   wiejskiej turystyki kulturowej w oparciu o regionalny folklor, kuchnię regionalną, lokalne rzemiosło i tradycje.</t>
    </r>
  </si>
  <si>
    <r>
      <t xml:space="preserve">W ramach projektu </t>
    </r>
    <r>
      <rPr>
        <i/>
        <sz val="10"/>
        <rFont val="Times New Roman"/>
        <family val="1"/>
      </rPr>
      <t xml:space="preserve">"Przygotowanie i rozwój pakietu usług doradczych/informacyjnych w zakresie umiędzynarodowienia działalności przedsiębiorstw z sektora MŚP oraz pozyskania działalności inwestycyjnej przez Kujawsko-Pomorskie Centrum Obsługi Inwestorów i Eksporterów" </t>
    </r>
    <r>
      <rPr>
        <sz val="10"/>
        <rFont val="Times New Roman"/>
        <family val="1"/>
      </rPr>
      <t xml:space="preserve">realizowanego w ramach RPO WK-P 2014-2020, Poddziałania 1.5.2 dokonuje się przeniesienia planowanych wydatków między podziałkami klasyfikacji budżetowej poprzez zmniejszenie wydatków bieżących o kwotę 70.000 zł przy jednoczesnym zwiększeniu wydatków inwestycyjnych. Zmiana wynika z właściwego sklasyfikowania w wieloletniej prognozie finansowej wydatków związanych z aktualizacją projektu budowlanego dla zabytkowej kamienicy przy ul. Franciszkańskiej 12 w Toruniu. </t>
    </r>
  </si>
  <si>
    <r>
      <t xml:space="preserve">Określa się wydatki w kwocie 2.605.787 zł na jednoroczne zadanie inwestycyjne pn. </t>
    </r>
    <r>
      <rPr>
        <i/>
        <sz val="10"/>
        <rFont val="Times New Roman"/>
        <family val="1"/>
      </rPr>
      <t xml:space="preserve">"Zakup, modernizacja oraz naprawa pojazdów kolejowych" </t>
    </r>
    <r>
      <rPr>
        <sz val="10"/>
        <rFont val="Times New Roman"/>
        <family val="1"/>
      </rPr>
      <t>z przeznaczeniem na pokrycie kosztów modernizacji 4 pojazdów szynowych serii SA106 przekazanych operatorowi Arriva RP sp. z o.o. do realizacji zadań przewozowych na niezelektryfikowanych liniach województwa kujawsko-pomorskiego w celu podniesienia komfortu podróży oraz dostosowania ich do wymogów zarządcy infrastruktury kolejowej w zakresie łączności GSM-R oraz do wymogów określonych w Technicznych Specyfikacjach Interoperacyjności.</t>
    </r>
  </si>
  <si>
    <r>
      <t xml:space="preserve">    - w kwocie 201.215 zł na wieloletnie zadanie inwestycyjne pn. </t>
    </r>
    <r>
      <rPr>
        <i/>
        <sz val="10"/>
        <rFont val="Times New Roman"/>
        <family val="1"/>
      </rPr>
      <t xml:space="preserve">"Opracowanie dokumentacji projektowej dla rozbudowy drogi wojewódzkiej 
      Nr 244 Kamieniec-Strzelce Dolne, m. Żołędowo, ul. Jastrzębia od km 30+068 do km 33+342, dł. 3,274 km" </t>
    </r>
    <r>
      <rPr>
        <sz val="10"/>
        <rFont val="Times New Roman"/>
        <family val="1"/>
      </rPr>
      <t>w związku z przeniesieniem 
      z roku 2022 środków od gminy Osielsko niewydatkowanych na skutek przedłużającego się procesu opracowywania dokumentacji 
      technicznej w wyniku późnego uzyskania pozwoleń wodnoprawnych;</t>
    </r>
  </si>
  <si>
    <t xml:space="preserve">        urealnia się wydatki poniesione w roku 2022 oraz zwiększa ogólną wartość ww. zadań;</t>
  </si>
  <si>
    <r>
      <t xml:space="preserve">    1) na jednoroczne zadanie inwestycyjne pn.</t>
    </r>
    <r>
      <rPr>
        <i/>
        <sz val="10"/>
        <rFont val="Times New Roman"/>
        <family val="1"/>
      </rPr>
      <t xml:space="preserve"> "Drogowa Inicjatywa Samorządowa"</t>
    </r>
    <r>
      <rPr>
        <sz val="10"/>
        <rFont val="Times New Roman"/>
        <family val="1"/>
      </rPr>
      <t xml:space="preserve"> o kwotę 1.800.000 zł w związku z odstąpieniem od jego
        realizacji w wyniku rezygnacji gminy Zławieś Wielka z finansowania inwestycji wybranej uchwałą Nr 5/110/23 Zarządu Województwa Kujawsko-
        Pomorskiego z dnia 1 lutego 2023 r. do realizacji w trybie DIS oraz braku zaktualizowanych dokumentów do wniosków złożonych przez jednostki
        samorządu terytorialnego w latach poprzednich;</t>
    </r>
  </si>
  <si>
    <r>
      <t xml:space="preserve">        - o kwotę 1.390.331 zł na zadanie pn. </t>
    </r>
    <r>
      <rPr>
        <i/>
        <sz val="10"/>
        <rFont val="Times New Roman"/>
        <family val="1"/>
      </rPr>
      <t>"Budowa obwodnicy miejscowości Trląg"</t>
    </r>
    <r>
      <rPr>
        <sz val="10"/>
        <rFont val="Times New Roman"/>
        <family val="1"/>
      </rPr>
      <t xml:space="preserve"> w związku z brakiem możliwości ich wydatkowania w roku  
          bieżącym na skutek trwającego procesu opracowywania dokumentacji. Środki przeniesione zostają na rok 2025 i wydłuża się okres realizacji 
         inwestycji. Ogólna wartość się nie zmienia. W związku z rozszerzeniem zakresu rzeczowego inwestycji nazwa zadania otrzymuje brzmienie 
         </t>
    </r>
    <r>
      <rPr>
        <i/>
        <sz val="10"/>
        <rFont val="Times New Roman"/>
        <family val="1"/>
      </rPr>
      <t xml:space="preserve">"Budowa obwodnicy miejscowości Trląg wraz z dokumentacją projektową"; </t>
    </r>
  </si>
  <si>
    <r>
      <t xml:space="preserve">        - o kwotę 1.500.000 zł na zadanie pn. </t>
    </r>
    <r>
      <rPr>
        <i/>
        <sz val="10"/>
        <rFont val="Times New Roman"/>
        <family val="1"/>
      </rPr>
      <t>"Budowa II etapu obwodnicy Mogilna"</t>
    </r>
    <r>
      <rPr>
        <sz val="10"/>
        <rFont val="Times New Roman"/>
        <family val="1"/>
      </rPr>
      <t xml:space="preserve"> w związku z brakiem możliwości ich wydatkowania w roku  
          bieżącym na skutek trwającego procesu opracowywania dokumentacji. Środki przeniesione zostają na lata następne i wydłuża się okres 
          realizacji inwestycji. Ogólna wartość się nie zmienia;</t>
    </r>
  </si>
  <si>
    <t xml:space="preserve">            w związku z przeniesieniem niewydatkowanych środków w roku 2022 w wyniku opóźnień wynikających z braku pełnego pakietu
            dokumentów niezbędnych do przeprowadzenia odbioru końcowego. Zwiększa się ogólna wartość projektu w wyniku zmiany wykonawcy 
            robót i konieczności zabezpieczenia środków na dokończenie wyłączonych z umowy z poprzednim wykonawcą czterech odcinków ścieżki
            rowerowej (wydatki niekwalifikowalne);</t>
  </si>
  <si>
    <t xml:space="preserve">         b) w zakresie wydatków inwestycyjnych - określenie wydatków niekwalifikowalnych w kwocie 1.707.370 zł finansowanych z dotacji od 
             jednostek samorządu terytorialnego stanowiących 60% udział Gminy Lubraniec w kosztach wykupu gruntów oraz budowy ścieżki pieszo-
             rowerowej. Zwiększa się ogólna wartość projektu oraz wydłuża okres jego realizacji;</t>
  </si>
  <si>
    <r>
      <t xml:space="preserve"> - w kwocie 61.500 zł na zadanie pn. </t>
    </r>
    <r>
      <rPr>
        <i/>
        <sz val="10"/>
        <rFont val="Times New Roman"/>
        <family val="1"/>
      </rPr>
      <t>"Polityka cyfryzacji województwa kujawsko-pomorskiego"</t>
    </r>
    <r>
      <rPr>
        <sz val="10"/>
        <rFont val="Times New Roman"/>
        <family val="1"/>
      </rPr>
      <t xml:space="preserve"> z przeznaczeniem na pokrycie kosztów
   opracowania strategicznego dokumentu wskazującego sposób prowadzenia polityki cyfryzacji dla województwa kujawsko-pomorskiego, który
   wynika z zapisów Planu realizacji ustaleń Strategii rozwoju województwa kujawsko-pomorskiego do 2030 r. - Strategia Przyśpieszenia 2030+.</t>
    </r>
  </si>
  <si>
    <t xml:space="preserve"> - Zarządu Dróg Wojewódzkich w Bydgoszczy o kwotę 235.900 zł z przeznaczeniem na zakup materiałów biurowych i wyposażenia, opłaty za zużycie 
   energii elektrycznej i usługi telekomunikacyjne, drobne naprawy i remonty oraz zapłatę podatku od nieruchomości.</t>
  </si>
  <si>
    <t xml:space="preserve">w związku z przeniesieniem niewydatkowanych środków w 2022 r. w wyniku opóźnień w realizacji projektu infrastrukturalnego pn. "Tylko w Korczaku jest super dzieciaku" i możliwości rozpoczęcia realizacji zakresu rzeczowego projektu dopiero od dnia 13 grudnia 2022 r. Ogólna wartość projektu się nie zmienia. </t>
  </si>
  <si>
    <r>
      <t>W związku z założeniami unijnej Polityki Spójności na lata 2021-2027 skutkującymi brakiem możliwości sfinansowania wszystkich wydatków zaplanowanych w projekcie pn.</t>
    </r>
    <r>
      <rPr>
        <i/>
        <sz val="10"/>
        <rFont val="Times New Roman"/>
        <family val="1"/>
      </rPr>
      <t xml:space="preserve"> "Opracowanie dokumentacji projektowej dla strategicznych zadań w szpitalach wojewódzkich dla nowego okresu programowania 2021-2027" </t>
    </r>
    <r>
      <rPr>
        <sz val="10"/>
        <rFont val="Times New Roman"/>
        <family val="1"/>
      </rPr>
      <t>realizowanym w ramach Pomocy Technicznej RPO WK-P 2014-2020 i wyrażeniem zgody Instytucji Zarządzającej na zmianę zakresu rzeczowo-finansowego projektu, dokonuje się zmian polegających na:</t>
    </r>
  </si>
  <si>
    <r>
      <t>Zwiększa się o kwotę 2.220.405 zł dotację dla Wojewódzkiego Szpitala Specjalistycznego im. Błogosławionego Księdza Jerzego Popiełuszki we Włocławku zaplanowaną na wkład własny w projekcie pn.</t>
    </r>
    <r>
      <rPr>
        <i/>
        <sz val="10"/>
        <rFont val="Times New Roman"/>
        <family val="1"/>
      </rPr>
      <t xml:space="preserve"> "Podniesienie jakości usług zdrowotnych oraz zwiększenie dostępu do usług medycznych w Wojewódzkim Szpitalu Specjalistycznym we Włocławku - zakup sprzętu i wyposażenia jako wsparcie systemu ochrony zdrowia w warunkach epidemiologicznych"</t>
    </r>
    <r>
      <rPr>
        <sz val="10"/>
        <rFont val="Times New Roman"/>
        <family val="1"/>
      </rPr>
      <t xml:space="preserve"> realizowanym w ramach RPO WK-P 2014-2020, Działania 13.1. Zmiana wynika z przeniesienia części środków niewydatkowanych w 2022 r. w wyniku unieważnienia postępowania przetargowego na zakup tomografu komputerowego wraz z dostosowaniem pomieszczeń oraz zwiększenia ogólnej wartości w związku z rozszerzeniem zakresu rzeczowego o budowę Pracowni Angiografii.</t>
    </r>
  </si>
  <si>
    <t xml:space="preserve"> - remont dachu i łazienek w Oddziale Odwykowym Całodobowym przy ul Włocławskiej 233 oraz zagospodarowanie terenu wokół budynków;</t>
  </si>
  <si>
    <t xml:space="preserve"> - zagospodarowanie terenu wokół budynków Wojewódzkiej Poradni Terapii Uzależnień i Współuzależnienia oraz Oddziału Dziennego Odwykowego
   przy ul. Szosa Bydgoska 1.</t>
  </si>
  <si>
    <r>
      <t xml:space="preserve"> - o kwotę 383.943 zł na projekt pn. </t>
    </r>
    <r>
      <rPr>
        <i/>
        <sz val="10"/>
        <rFont val="Times New Roman"/>
        <family val="1"/>
      </rPr>
      <t>"Koordynacja rozwoju ekonomii społecznej w województwie kujawsko-pomorskim (II)"</t>
    </r>
    <r>
      <rPr>
        <sz val="10"/>
        <rFont val="Times New Roman"/>
        <family val="1"/>
      </rPr>
      <t xml:space="preserve"> (Poddziałanie 9.4.2)
   w związku z przeniesieniem środków niewykorzystanych w roku 2022 oraz zwiększeniem ogólnej wartości projektu w wyniku wydłużenia jego 
   realizacji i konieczności zabezpieczenia środków na zarządzanie projektem oraz organizację 13. Kujawsko-Pomorskiego Forum Ekonomii Społecznej. </t>
    </r>
  </si>
  <si>
    <r>
      <t xml:space="preserve">Zwiększa się o kwotę 792.656 zł wydatki zaplanowane na projekt pn. </t>
    </r>
    <r>
      <rPr>
        <i/>
        <sz val="10"/>
        <rFont val="Times New Roman"/>
        <family val="1"/>
      </rPr>
      <t xml:space="preserve">"Dostrzec to, co niewidoczne" - zwiększenie dostępności do edukacji przedszkolnej w Ośrodku Braille'a w Bydgoszczy" </t>
    </r>
    <r>
      <rPr>
        <sz val="10"/>
        <rFont val="Times New Roman"/>
        <family val="1"/>
      </rPr>
      <t>realizowany w ramach RPO WK-P 2014-2020, Poddziałania 6.3.1 w związku z koniecznością zabezpieczenia środków na pokrycie kosztów robót dodatkowych i zamiennych stanowiących wydatki niekwalifikowalne. Zwiększa się ogólna wartość projektu.</t>
    </r>
  </si>
  <si>
    <t xml:space="preserve"> - w kwocie 16.500 zł na przedsięwzięcie pn. "Uzupełnienie zbiorów biblioteki miejskiej - Od malucha do seniora - Filia nr 15 ul. Brzęczkowskiego 2";</t>
  </si>
  <si>
    <t xml:space="preserve"> - w kwocie 10.000 zł na przedsięwzięcie pn. "Uzupełnienie zbiorów biblioteki miejskiej-Biblioteka na osiedlu Jachcice".</t>
  </si>
  <si>
    <t xml:space="preserve"> - w kwocie 54.801 zł dla Muzeum Etnograficznego w Toruniu z przeznaczeniem na zakup nowego systemu sterowania instalacją oświetlenia 
   awaryjnego i ewakuacyjnego w budynku Arsenału z uwagi na wystąpienie awarii, której usunięcie uniemożliwia brak części zamiennych do 
   dotychczasowego systemu.</t>
  </si>
  <si>
    <t>Określa się dotację inwestycyjną w kwocie 267.300 zł dla Muzeum Etnograficznego w Toruniu na zakup nieruchomości przy ul. Turystycznej 128 w Toruniu z przeznaczeniem na rozbudowę Parku Etnograficznego w Kaszczorku.</t>
  </si>
  <si>
    <r>
      <t xml:space="preserve">Dokonuje się przeniesienia planowanych wydatków między podziałkami klasyfikacji budżetowej w kwocie 594.758 zł w zadaniu własnym pn. </t>
    </r>
    <r>
      <rPr>
        <i/>
        <sz val="10"/>
        <rFont val="Times New Roman"/>
        <family val="1"/>
      </rPr>
      <t xml:space="preserve">"Ochrona i zachowanie materialnego dziedzictwa kulturowego regionu" </t>
    </r>
    <r>
      <rPr>
        <sz val="10"/>
        <rFont val="Times New Roman"/>
        <family val="1"/>
      </rPr>
      <t>w celu dostosowania planu dotacji do statusu podmiotów wybranych uchwałą Nr LIV/741/23 Sejmiku Województwa Kujawsko-Pomorskiego z dnia 27 marca 2023 r. w sprawie udzielenia dotacji na prace konserwatorskie, restauratorskie lub roboty budowlane przy zabytkach wpisanych do rejestru zabytków położonych na obszarze województwa kujawsko-pomorskiego w zakresie naboru wniosków złożonych do 15 grudnia 2022 r.</t>
    </r>
  </si>
  <si>
    <r>
      <t xml:space="preserve">Zwiększa się o kwotę 30.000 zł wydatki zaplanowane na zadanie własne pn. </t>
    </r>
    <r>
      <rPr>
        <i/>
        <sz val="10"/>
        <rFont val="Times New Roman"/>
        <family val="1"/>
      </rPr>
      <t xml:space="preserve">"Stypendia artystyczne" </t>
    </r>
    <r>
      <rPr>
        <sz val="10"/>
        <rFont val="Times New Roman"/>
        <family val="1"/>
      </rPr>
      <t>w celu objęcia wsparciem większej ilości twórców w II edycji konkursu i przyznania kwot umożliwiających realizację projektów na odpowiednim poziomie artystycznym.</t>
    </r>
  </si>
  <si>
    <t xml:space="preserve">    - Tucholskiego Parku Krajobrazowego w kwocie 150.000 zł z przeznaczeniem na przygotowanie dokumentacji niezbędnej do sporządzenia 
      wniosku o dofinansowanie projektu pn. "Realizacja funkcji Rezerwatu Biosfery Bory Tucholskie przez Województwo Kujawsko-Pomorskie 
      w celu ochrony najcenniejszych siedlisk i podniesienia świadomości społecznych aspektów zrównoważonego rozwoju w oparciu o zasoby 
      naturalne"; </t>
  </si>
  <si>
    <r>
      <t xml:space="preserve">      - o kwotę 73.185 zł od Gminy Jeżewo na zadanie pn. </t>
    </r>
    <r>
      <rPr>
        <i/>
        <sz val="10"/>
        <rFont val="Times New Roman"/>
        <family val="1"/>
      </rPr>
      <t>"Rozbudowa drogi wojewódzkiej Nr 272 od skrzyżowania z drogą wojewódzką Nr 239, 
        drogą powiatową Nr 1046C do ul. Szkolnej w Laskowicach na odcinku ok. 990 mb";</t>
    </r>
  </si>
  <si>
    <r>
      <t xml:space="preserve">    3) zmniejszenie dotacji od gminy Osielsko o kwotę 1.000.000 zł na zadanie pn.</t>
    </r>
    <r>
      <rPr>
        <i/>
        <sz val="10"/>
        <rFont val="Times New Roman"/>
        <family val="1"/>
      </rPr>
      <t xml:space="preserve"> "Rozbudowa drogi wojewódzkiej Nr 244 Kamieniec-Strzelce 
        Dolne, m. Żołędowo, ul. Jastrzębia od km 30+068 do km 33+342, dł. 3,274 km".</t>
    </r>
  </si>
  <si>
    <t>W związku z wpływem środków stanowiących rekompensatę utraconych przez operatorów świadczących usługi w zakresie publicznego transportu kolejowego na obszarze województwa kujawsko-pomorskiego przychodów dotyczących przewozu osób przemieszczających się z terytorium Ukrainy na terytorium Rzeczypospolitej Polskiej w związku z konfliktem zbrojnym na terytorium Ukrainy, określa się dochody z Funduszu Pomocy w kwocie 153.892,36 zł.</t>
  </si>
  <si>
    <t>Zmniejsza się o kwotę 112.625 zł dochody pochodzące z innych źródeł zagranicznych zaplanowane z tytułu końcowej refundacji wydatków poniesionych na projekt EKO-CICLE zrealizowany w ramach Programu INTERREG Europa. Zmiana wynika z wcześniejszego wpływu należnej kwoty ( koniec 2022 r.).</t>
  </si>
  <si>
    <t>Zwiększa się łącznie o kwotę 336.250 zł dochody z tytułu dotacji od jednostek samorządu terytorialnego zaplanowane na realizację projektów partnerskich w ramach RPO WKP 2014-2020, Poddziałania 1.5.2 (wkład własny partnerów), w tym:</t>
  </si>
  <si>
    <r>
      <t xml:space="preserve">      - Poddziałania 3.5.2 Zrównoważona mobilność miejska i promowanie strategii niskoemisyjnych, na projekt 
        pn. </t>
    </r>
    <r>
      <rPr>
        <i/>
        <sz val="10"/>
        <rFont val="Times New Roman"/>
        <family val="1"/>
      </rPr>
      <t>"Ograniczenie emisji spalin poprzez rozbudowę sieci dróg rowerowych znajdujących się 
        w koncepcji rozwoju systemu transportu Bydgosko-Toruńskiego Obszaru Funkcjonalnego dla: 
        Części nr 1 - Nawra- Kończewice-Chełmża- Zalesie-Kiełbasin-Mlewo-Mlewiec-Srebrniki-Sierakowo
        w ciągu dróg wojewódzkich nr: 551,649,554"</t>
    </r>
  </si>
  <si>
    <t xml:space="preserve">     - Działania 5.1 Infrastruktura drogowa, na projekty:</t>
  </si>
  <si>
    <r>
      <t xml:space="preserve">      - Poddziałania 1.5.2 Wsparcie procesu umiędzynarodowienia przedsiębiorstw, na projekt 
        pn. "</t>
    </r>
    <r>
      <rPr>
        <i/>
        <sz val="10"/>
        <rFont val="Times New Roman"/>
        <family val="1"/>
      </rPr>
      <t>Przygotowanie i rozwój pakietu usług doradczych/informacyjnych w zakresie 
        umiędzynarodowienia przedsiębiorstw z sektora MŚP oraz pozyskania działalności inwestycyjnej 
        przez Kujawsko-Pomorskie Centrum Obsługi Inwestorów i Eksporterów"</t>
    </r>
  </si>
  <si>
    <r>
      <t xml:space="preserve">     - Działania 3.3 Efektywność energetyczna w sektorze publicznym i mieszkaniowym, na projekt 
       pn. </t>
    </r>
    <r>
      <rPr>
        <i/>
        <sz val="10"/>
        <rFont val="Times New Roman"/>
        <family val="1"/>
      </rPr>
      <t>"Termomodernizacja budynku administracyjno-biurowego przy ul. Targowej 13-15 w Toruniu"</t>
    </r>
  </si>
  <si>
    <t xml:space="preserve">     - Działania 3.4 Zrównoważona mobilność miejska i promowanie strategii niskoemisyjnych, na projekty:</t>
  </si>
  <si>
    <r>
      <t xml:space="preserve">       pn. </t>
    </r>
    <r>
      <rPr>
        <i/>
        <sz val="10"/>
        <rFont val="Times New Roman"/>
        <family val="1"/>
      </rPr>
      <t>"Ograniczenie emisji spalin poprzez rozbudowę sieci dróg rowerowych znajdujących się 
       w koncepcji rozwoju systemu transportu Bydgosko-Toruńskiego Obszaru Funkcjonalnego dla: 
       Części nr 2 - Złotoria - Nowa Wieś - Lubicz Górny w ciągu drogi wojewódzkiej nr 657"</t>
    </r>
  </si>
  <si>
    <r>
      <t xml:space="preserve">       pn. </t>
    </r>
    <r>
      <rPr>
        <i/>
        <sz val="10"/>
        <rFont val="Times New Roman"/>
        <family val="1"/>
      </rPr>
      <t>"Ograniczenie emisji spalin poprzez rozbudowę sieci dróg rowerowych znajdujących się 
       w koncepcji rozwoju systemu transportu Bydgosko-Toruńskiego Obszaru Funkcjonalnego dla: Części 
       nr 3 - Toruń - Mała Nieszawka - Wielka Nieszawka - Cierpice w ciągu drogi wojewódzkiej nr 273"</t>
    </r>
  </si>
  <si>
    <r>
      <t xml:space="preserve">       pn. </t>
    </r>
    <r>
      <rPr>
        <i/>
        <sz val="10"/>
        <rFont val="Times New Roman"/>
        <family val="1"/>
      </rPr>
      <t>"Przebudowa wraz z rozbudową drogi wojewódzkiej Nr 254 Brzoza - Łabiszyn-Barcin - Mogilno-
       Wylatowo (odcinek Brzoza - Barcin). Odcinek I od km 0+069 do km 13+280"</t>
    </r>
  </si>
  <si>
    <r>
      <t xml:space="preserve">       pn. </t>
    </r>
    <r>
      <rPr>
        <i/>
        <sz val="10"/>
        <rFont val="Times New Roman"/>
        <family val="1"/>
      </rPr>
      <t>"Przebudowa drogi wojewódzkiej Nr 249 wraz z uruchomieniem przeprawy promowej przez Wisłę 
       na wysokości Solca Kujawskiego i Czarnowa"</t>
    </r>
  </si>
  <si>
    <r>
      <t xml:space="preserve">     - Poddziałania 6.3.2 Inwestycje w infrastrukturę kształcenia zawodowego, na projekt pn. </t>
    </r>
    <r>
      <rPr>
        <i/>
        <sz val="10"/>
        <rFont val="Times New Roman"/>
        <family val="1"/>
      </rPr>
      <t>"Kwalifikacyjne 
       Kursy Zawodowe twoją zawodową szansą - nowe formy praktycznej nauki zawodu w Kujawsko-
       Pomorskim Centrum Kształcenia Zawodowego w Bydgoszczy"</t>
    </r>
  </si>
  <si>
    <r>
      <t xml:space="preserve">     - Działania 3.3 Efektywność energetyczna w sektorze publicznym i mieszkaniowym, na projekt 
        pn. </t>
    </r>
    <r>
      <rPr>
        <i/>
        <sz val="10"/>
        <rFont val="Times New Roman"/>
        <family val="1"/>
      </rPr>
      <t>"Termomodernizacja budynku administracyjno-biurowego przy ul. Targowej 13-15 w Toruniu"</t>
    </r>
  </si>
  <si>
    <t xml:space="preserve">     - Poddziałania 1.5.2 Wsparcie procesu umiędzynarodowienia przedsiębiorstw, na projekty:</t>
  </si>
  <si>
    <r>
      <t xml:space="preserve">       pn. </t>
    </r>
    <r>
      <rPr>
        <i/>
        <sz val="10"/>
        <rFont val="Times New Roman"/>
        <family val="1"/>
      </rPr>
      <t>"Invest in BiT CITY 2. Promocja potencjału gospodarczego oraz promocja atrakcyjności 
       inwestycyjnej miast prezydenckich województwa kujawsko-pomorskiego"</t>
    </r>
  </si>
  <si>
    <r>
      <t xml:space="preserve">       pn. </t>
    </r>
    <r>
      <rPr>
        <i/>
        <sz val="10"/>
        <rFont val="Times New Roman"/>
        <family val="1"/>
      </rPr>
      <t>"Expressway - promocja terenów inwestycyjnych"</t>
    </r>
  </si>
  <si>
    <r>
      <t xml:space="preserve">       pn. </t>
    </r>
    <r>
      <rPr>
        <i/>
        <sz val="10"/>
        <rFont val="Times New Roman"/>
        <family val="1"/>
      </rPr>
      <t>"Kujawy + Pomorze - promocja potencjału gospodarczego regionu - edycja II"</t>
    </r>
  </si>
  <si>
    <r>
      <t xml:space="preserve">       pn. </t>
    </r>
    <r>
      <rPr>
        <i/>
        <sz val="10"/>
        <rFont val="Times New Roman"/>
        <family val="1"/>
      </rPr>
      <t>"Rozbudowa drogi wojewódzkiej Nr 270 Brześć Kujawski-Izbica Kujawska-Koło od km 0+000 do
       km 29+023-Budowa obwodnicy m. Lubraniec"</t>
    </r>
  </si>
  <si>
    <r>
      <t xml:space="preserve">     - Poddziałania 3.5.2 Zrównoważona mobilność miejska i promowanie strategii niskoemisyjnych, na projekt 
       pn. </t>
    </r>
    <r>
      <rPr>
        <i/>
        <sz val="10"/>
        <rFont val="Times New Roman"/>
        <family val="1"/>
      </rPr>
      <t>"Ograniczenie emisji spalin poprzez rozbudowę sieci dróg rowerowych znajdujących się 
       w koncepcji rozwoju systemu transportu Bydgosko-Toruńskiego Obszaru Funkcjonalnego dla: 
       Części nr 1 - Nawra- Kończewice-Chełmża- Zalesie-Kiełbasin-Mlewo-Mlewiec-Srebrniki-Sierakowo
       w ciągu dróg wojewódzkich nr: 551,649,554"</t>
    </r>
  </si>
  <si>
    <r>
      <t xml:space="preserve">     - Poddziałania 1.5.2 Wsparcie procesu umiędzynarodowienia przedsiębiorstw, na projekt 
       pn. "</t>
    </r>
    <r>
      <rPr>
        <i/>
        <sz val="10"/>
        <rFont val="Times New Roman"/>
        <family val="1"/>
      </rPr>
      <t>Przygotowanie i rozwój pakietu usług doradczych/informacyjnych w zakresie 
       umiędzynarodowienia przedsiębiorstw z sektora MŚP oraz pozyskania działalności inwestycyjnej 
       przez Kujawsko-Pomorskie Centrum Obsługi Inwestorów i Eksporterów"</t>
    </r>
  </si>
  <si>
    <r>
      <t xml:space="preserve">   - Poddziałania 9.4.2 Koordynacja sektora ekonomii społecznej, na projekt pn. </t>
    </r>
    <r>
      <rPr>
        <i/>
        <sz val="10"/>
        <rFont val="Times New Roman"/>
        <family val="1"/>
      </rPr>
      <t>"Koordynacja rozwoju 
     ekonomii społecznej w województwie kujawsko-pomorskim (II)"</t>
    </r>
  </si>
  <si>
    <t>Dokonuje się zmian w dochodach bieżących z tytułu dotacji celowej z budżetu państwa (budżet środków krajowych) zaplanowanych na Pomoc Techniczną RPO WK-P na lata 2014-2020:</t>
  </si>
  <si>
    <t>1) w ramach Działania 12.1 Wsparcie procesu zarządzania i wdrażania RPO poprzez:</t>
  </si>
  <si>
    <t>2) w ramach Działania 12.2 Skuteczna informacja i promocja, w tym wzmacnianie potencjału beneficjentów Programu poprzez zwiększenie dochodów
    łącznie o kwotę 850.280 zł, w tym określenie dotacji w kwocie 38.250 zł dla instytucji pośredniczącej na wydatki związane z funkcjonowaniem Biura
    ZIT BTOF 2014-2020.</t>
  </si>
  <si>
    <t>Zwiększa się o kwotę 116.938 zł planowane dochody własne województwa z tytułu 2,5 % odpisu od środków przyznanych województwu z Państwowego Funduszu Rehabilitacji Osób Niepełnosprawnych, tj. z kwoty 391.750 zł do kwoty 508.688 zł. Wstępnie przyznane zostały środki w kwocie 15.670.000 zł. Po ostatecznym podziale środków przypadającym samorządom województw przez Zarząd Państwowego Funduszu Rehabilitacji Osób Niepełnosprawnych, dla województwa kujawsko-pomorskiego określona została kwota 20.347.515 zł.</t>
  </si>
  <si>
    <t xml:space="preserve"> - Wdecki Park Krajobrazowy z tytułu umowy dzierżawy gruntów rolnych będących w trwałym zarządzie Parku (3.294 zł);</t>
  </si>
  <si>
    <t>Zwiększa się dochody z funduszy celowych łącznie o kwotę 127.400 zł, w tym dochody bieżące o kwotę 101.000 zł oraz dochody majątkowe o kwotę 26.400 zł w związku podpisaniem z Wojewódzkim Funduszem Ochrony Środowiska i Gospodarki Wodnej w Toruniu umowy dotacji w ramach Programu Priorytetowego Programu Regionalnego Wsparcia Edukacji Ekologicznej - Część I pn. "Przeciwdziałanie Emisjom" na realizację przez parki krajobrazowe przedsięwzięcia pn. Kampania edukacyjna "Nasza Misja - Niska Emisja".</t>
  </si>
  <si>
    <r>
      <t xml:space="preserve"> - w kwocie 500.000 zł na zadanie własne pn. </t>
    </r>
    <r>
      <rPr>
        <i/>
        <sz val="10"/>
        <rFont val="Times New Roman"/>
        <family val="1"/>
      </rPr>
      <t>"Granty - Promocja pszczelarstwa szansą na rozwój rolnictwa".</t>
    </r>
    <r>
      <rPr>
        <sz val="10"/>
        <rFont val="Times New Roman"/>
        <family val="1"/>
      </rPr>
      <t xml:space="preserve"> W ramach zadania ogłoszony 
   zostanie otwarty konkurs ofert w celu udzielenia dotacji w trybie ustawy o działalności pożytku publicznego i wolontariacie na realizację zadań 
   przyczyniających się do promocji, rozwoju i wsparcia pszczelarstwa w województwie kujawsko-pomorskim oraz zwiększenia liczebności rodzin 
   pszczelich;</t>
    </r>
  </si>
  <si>
    <t xml:space="preserve">W związku z przekazaniem przez Ministra Infrastruktury dodatkowych środków z tytułu rekompensaty utraconych przez operatorów świadczących usługi w zakresie publicznego transportu kolejowego na obszarze województwa kujawsko-pomorskiego przychodów dotyczących przewozu osób przemieszczających się z terytorium Ukrainy na terytorium Rzeczypospolitej Polskiej w związku z konfliktem zbrojnym na terytorium Ukrainy, określa się wydatki finansowane z Funduszu Pomocy w kwocie 153.892,36 zł. </t>
  </si>
  <si>
    <r>
      <t xml:space="preserve">    - w kwocie 14.500.000 zł na jednoroczne zadanie inwestycyjne pn. </t>
    </r>
    <r>
      <rPr>
        <i/>
        <sz val="10"/>
        <rFont val="Times New Roman"/>
        <family val="1"/>
      </rPr>
      <t>"Odnowa nawierzchni DW 269 odcinek Chodecz-Wola Adamowa od km 
      40+042 do km 45+540 dł. 5,498 km"</t>
    </r>
    <r>
      <rPr>
        <sz val="10"/>
        <rFont val="Times New Roman"/>
        <family val="1"/>
      </rPr>
      <t xml:space="preserve"> w związku z koniecznością podziału inwestycji pn. "</t>
    </r>
    <r>
      <rPr>
        <i/>
        <sz val="10"/>
        <rFont val="Times New Roman"/>
        <family val="1"/>
      </rPr>
      <t xml:space="preserve">Przebudowa z rozbudową drogi wojewódzkiej 
      Nr 269 Szczerkowo-Kowal od km 12+170 do km 28+898 oraz od km 33+622 do km 59+194. Rozbudowa drogi wojewódzkiej Nr 269 na 
      odcinku od km 39+500 do km 45+480" </t>
    </r>
    <r>
      <rPr>
        <sz val="10"/>
        <rFont val="Times New Roman"/>
        <family val="1"/>
      </rPr>
      <t xml:space="preserve">na dwa zadania w wyniku unieważnienia postępowania przetargowego z powodu ceny 
      najkorzystniejszej oferty przewyższającej zabezpieczone środki; </t>
    </r>
  </si>
  <si>
    <r>
      <t xml:space="preserve">        - o kwotę 1.751.456 zł na zadanie pn. </t>
    </r>
    <r>
      <rPr>
        <i/>
        <sz val="10"/>
        <rFont val="Times New Roman"/>
        <family val="1"/>
      </rPr>
      <t xml:space="preserve">"Roboty dodatkowe i uzupełniające oraz waloryzacja kosztów inwestycyjnych - ścieżki rowerowe" 
          </t>
    </r>
    <r>
      <rPr>
        <sz val="10"/>
        <rFont val="Times New Roman"/>
        <family val="1"/>
      </rPr>
      <t>w związku koniecznością zabezpieczenia środków na roboty dodatkowe w projektach dotyczących ograniczenia emisji spalin poprzez 
          rozbudowę sieci dróg rowerowych znajdujących się w koncepcji rozwoju systemu transportu Bydgosko-Toruńskiego Obszaru 
          Funkcjonalnego dla części nr 2 - Złotoria - Nowa Wieś - Lubicz Górny w ciągu drogi wojewódzkiej nr 657 oraz dla części nr 3 - Toruń - Mała 
          Nieszawka - Wielka Nieszawka - Cierpice w ciągu drogi wojewódzkiej nr 273;</t>
    </r>
  </si>
  <si>
    <r>
      <t xml:space="preserve">        - o kwotę 1.160.584 zł na zadanie pn.</t>
    </r>
    <r>
      <rPr>
        <i/>
        <sz val="10"/>
        <rFont val="Times New Roman"/>
        <family val="1"/>
      </rPr>
      <t xml:space="preserve"> "Roboty dodatkowe i uzupełniające związane z realizacją inwestycji drogowych w ramach grupy 
          I RPO" </t>
    </r>
    <r>
      <rPr>
        <sz val="10"/>
        <rFont val="Times New Roman"/>
        <family val="1"/>
      </rPr>
      <t>w związku z poszerzeniem zakresu rzeczowego inwestycji realizowanych na drogach wojewódzkich Nr 548 oraz Nr 270 oraz 
          koniecznością zabezpieczenia środków na wsparcie w zakresie nadzoru inwestorskiego przy czynnościach odbiorowych związanych 
          z jednostką pływającą zakupioną w ramach projektu "Przebudowa drogi wojewódzkiej Nr 249 wraz z uruchomieniem przeprawy promowej 
          przez Wisłę na wysokości Solca Kujawskiego i Czarnowa";</t>
    </r>
  </si>
  <si>
    <r>
      <t xml:space="preserve">        - o kwotę 85.400 zł na zadanie pn. </t>
    </r>
    <r>
      <rPr>
        <i/>
        <sz val="10"/>
        <rFont val="Times New Roman"/>
        <family val="1"/>
      </rPr>
      <t xml:space="preserve">"Przygotowanie dokumentacji projektowych do realizacji zadań w ramach Programu modernizacji dróg 
          wojewódzkich z grupy I i III Kujawsko-pomorskiego planu spójności komunikacji drogowej i kolejowej 2014-2020" </t>
    </r>
    <r>
      <rPr>
        <sz val="10"/>
        <rFont val="Times New Roman"/>
        <family val="1"/>
      </rPr>
      <t>w związku 
          z przeniesieniem niewydatkowanych środków w roku 2022 w wyniku opóźnień wynikających z konieczności uzyskania uzgodnień 
          z konserwatorem zabytków (DW269) oraz przedłużającymi się uzgodnieniami z jednostkami samorządu terytorialnego w kwestii wypracowania 
          ostatecznej koncepcji dotyczącej zakresów rzeczowych poszczególnych inwestycji;</t>
    </r>
  </si>
  <si>
    <t>3. zmniejszeniu wydatków:</t>
  </si>
  <si>
    <r>
      <t xml:space="preserve">        - o kwotę 4.420.000 zł na zadanie pn. </t>
    </r>
    <r>
      <rPr>
        <i/>
        <sz val="10"/>
        <rFont val="Times New Roman"/>
        <family val="1"/>
      </rPr>
      <t>"Rozbudowa drogi wojewódzkiej Nr 244 Kamieniec-Strzelce Dolne, m. Żołędowo, ul. Jastrzębia od km 
          30+068 do km 33+342, dł. 3,274 km"</t>
    </r>
    <r>
      <rPr>
        <sz val="10"/>
        <rFont val="Times New Roman"/>
        <family val="1"/>
      </rPr>
      <t xml:space="preserve"> w tym o kwotę 3.320.000 zł w części finansowanej ze środków własnych województwa oraz o kwotę 
          1.000.000 zł z dotacji od jednostek samorządu terytorialnego. Zmiana wynika z przedłużania się procesu opracowywania dokumentacji 
          projektowej uniemożliwiającego wszczęcie procedury przetargowej na roboty budowlane. Środki przeniesione zostają na rok 2024. Ogólna
          wartość się nie zmienia;</t>
    </r>
  </si>
  <si>
    <r>
      <t xml:space="preserve">        - o kwotę 125.000 zł na zadanie pn. </t>
    </r>
    <r>
      <rPr>
        <i/>
        <sz val="10"/>
        <rFont val="Times New Roman"/>
        <family val="1"/>
      </rPr>
      <t>"Przebudowa z rozbudową drogi wojewódzkiej Nr 269 Szczerkowo-Kowal od km 12+170 do km 28+898
          oraz od km 33+622 do km 59+194. Rozbudowa drogi wojewódzkiej Nr 269 na odcinku od km 39+500 do km 45+480"</t>
    </r>
    <r>
      <rPr>
        <sz val="10"/>
        <rFont val="Times New Roman"/>
        <family val="1"/>
      </rPr>
      <t xml:space="preserve"> w związku 
          unieważnieniem postępowania przetargowego w wyniku niewystarczającej kwoty na jego rozstrzygnięcie. Następuje podział inwestycji na 
          dwa odrębne zadania: jednoroczne przewidziane do realizacji w 2023 r. oraz zadnie wieloletnie przewidziane do realizacji w latach 2022-2024 
          pn. "Odnowa nawierzchni DW 269 odcinek Wola Adamowa-Choceń od km 45+540 do km 48+448, dł. 2,908 km", które otrzymało Promesę  
         inwestycyjną w ramach Programu Rządowego Fundusz Polski Ład: Program Inwestycji Strategicznych. </t>
    </r>
  </si>
  <si>
    <t xml:space="preserve">         a) w zakresie wydatków bieżących -  określenie wydatków w kwocie 35.226 zł z przeznaczeniem na zarządzanie projektem, w tym w planie 
             finansowym Urzędu Marszałkowskiego w kwocie 2.451 zł oraz Zarządu Dróg Wojewódzkich w Bydgoszczy w kwocie 32.775 zł. Środki 
             przeniesione zostają z roku 2022;</t>
  </si>
  <si>
    <t xml:space="preserve">            w związku z przeniesieniem niewydatkowanych środków w roku 2022 w wyniku opóźnień wynikających z wystąpienia robót dodatkowych 
            oraz konieczności przeprojektowania systemu odwodnienia w miejscowości Nowa Wieś. Zwiększa się ogólna wartość projektu w wyniku 
            zmiany wykonawcy robót i konieczności zabezpieczenia środków na dokończenie wyłączonego z umowy z poprzednim wykonawcą
            odcinka ścieżki rowerowej oraz na budowę kanalizacji deszczowej (wydatki niekwalifikowalne);</t>
  </si>
  <si>
    <t xml:space="preserve">         a) w zakresie wydatków bieżących -  określenie wydatków w kwocie 53.997 zł z przeznaczeniem na zarządzanie projektem, w tym w planie 
             finansowym Urzędu Marszałkowskiego w kwocie 4.035 zł oraz Zarządu Dróg Wojewódzkich w Bydgoszczy w kwocie 49.962 zł. Środki 
             przeniesione zostają z roku 2022;</t>
  </si>
  <si>
    <t xml:space="preserve">            - określenie wydatków niekwalifikowalnych w kwocie 1.712.414 zł, w tym finansowanych ze środków własnych województwa w kwocie
              773.957 zł oraz z dotacji od jednostek samorządu terytorialnego w kwocie 938.457 zł;</t>
  </si>
  <si>
    <t xml:space="preserve">            w związku z przeniesieniem niewydatkowanych środków w roku 2022 na skutek opóźnień wynikających z wystąpienia o nowe warunki 
            przebudowy kolizji gazowych i telekomunikacyjnych, sporządzenia dodatkowej dokumentacji projektowej i konieczności uzyskania nowych 
            uzgodnień na przebudowę obu branż. Zwiększa się ogólna wartość projektu w wyniku zmiany wykonawcy robót i konieczności 
            zabezpieczenia środków na dokończenie wyłączonego z umowy z poprzednim wykonawcą odcinka kładki oraz na wykonanie dwóch 
            przepustów pod jezdnią (wydatki niekwalifikowalne);</t>
  </si>
  <si>
    <t xml:space="preserve">         a) w zakresie wydatków bieżących -  określenie wydatków w kwocie 170.443 zł z przeznaczeniem na zarządzanie projektem, w tym w planie 
             finansowym Urzędu Marszałkowskiego w kwocie 12.140 zł oraz Zarządu Dróg Wojewódzkich w Bydgoszczy w kwocie 158.303 zł. Środki 
             przeniesione zostają z roku 2022;</t>
  </si>
  <si>
    <t xml:space="preserve">             - wydatków niekwalifikowalnych finansowanych z dotacji od jednostek samorządu terytorialnego o kwotę 1.312.500 zł oraz ze środków 
               własnych województwa o kwotę 482.237 zł; </t>
  </si>
  <si>
    <t xml:space="preserve">        b) w zakresie wydatków inwestycyjnych - zwiększenie o kwotę 2.392.970 zł, w tym finansowanych z budżetu środków europejskich o kwotę 
             334.025 zł, z budżetu państwa na finansowanie części krajowej o kwotę 39.297 zł oraz ze środków własnych województwa o kwotę 
             2.019.648 zł w związku z przeniesieniem  środków niewydatkowanych w roku 2022 w wyniku przedłużającej się procedury związanej 
             z wydaniem prawomocnej decyzji ZRID oraz w związku ze wzrostem cen towarów i usług na rynku budowlanym i koniecznością waloryzacji 
            ogólnej wartości robót. Zwiększa się ogólna wartość projektu.</t>
  </si>
  <si>
    <t xml:space="preserve">    - w kwocie 121.500 zł w ramach podzadania Koszty przygotowania nowego okresu programowania.</t>
  </si>
  <si>
    <t xml:space="preserve">Ponadto z w ramach puli środków określonej do dyspozycji Zarządu Województwa na nowe lub istniejące projekty w ramach Pomocy Technicznej Regionalnego Programu Operacyjnego Województwa Kujawsko-Pomorskiego 2014-2020 Działania 12.1 określa się wydatki inwestycyjne w kwocie 5.807.339 zł przy jednoczesnym zmniejszeniu wydatków bieżących o kwotę 4.632.941 zł w związku aktualizacją jej wartości. </t>
  </si>
  <si>
    <r>
      <t xml:space="preserve"> - o kwotę 21.259.921 zł na projekt pn. </t>
    </r>
    <r>
      <rPr>
        <i/>
        <sz val="10"/>
        <rFont val="Times New Roman"/>
        <family val="1"/>
      </rPr>
      <t xml:space="preserve">"Kujawy + Pomorze - promocja potencjału gospodarczego regionu - edycja II" </t>
    </r>
    <r>
      <rPr>
        <sz val="10"/>
        <rFont val="Times New Roman"/>
        <family val="1"/>
      </rPr>
      <t>w związku z rozszerzeniem 
   zakresu rzeczowego o dodatkowe przedsięwzięcia z zakresu promocji gospodarczej regionu i zwiększeniem ogólnej wartości projektu.</t>
    </r>
  </si>
  <si>
    <r>
      <t xml:space="preserve"> - o kwotę 633.000 zł na zadanie własne pn. </t>
    </r>
    <r>
      <rPr>
        <i/>
        <sz val="10"/>
        <rFont val="Times New Roman"/>
        <family val="1"/>
      </rPr>
      <t xml:space="preserve">"Obsługa uroczystości, jubileuszy, wizyt i spotkań" </t>
    </r>
    <r>
      <rPr>
        <sz val="10"/>
        <rFont val="Times New Roman"/>
        <family val="1"/>
      </rPr>
      <t>z przeznaczeniem na pokrycie kosztów organizacji 
   uroczystej Gali wręczenia Nagród Marszałka, wizyty Komisji Komitetu Regionów oraz oficjalnych spotkań podczas Święta Województwa a także 
   na zakup produktów regionalnych;</t>
    </r>
  </si>
  <si>
    <r>
      <t xml:space="preserve"> - o kwotę 1.272.000 zł na zadanie własne pn. </t>
    </r>
    <r>
      <rPr>
        <i/>
        <sz val="10"/>
        <rFont val="Times New Roman"/>
        <family val="1"/>
      </rPr>
      <t xml:space="preserve">"Współpraca Międzynarodowa" </t>
    </r>
    <r>
      <rPr>
        <sz val="10"/>
        <rFont val="Times New Roman"/>
        <family val="1"/>
      </rPr>
      <t xml:space="preserve">w celu zabezpieczenia środków na planowane przedsięwzięcia, w tym
   m.in. na projekt pn. "Z Kujaw i Pomorza do Lizbony" 38. Światowe Dni Młodzieży 2023, Dni Integracji Młodzieży oraz Międzynarodowe Dni 
   Sybiraków. </t>
    </r>
  </si>
  <si>
    <t>Określa się wydatki w kwocie 430.000 zł stanowiące wpłatę na Fundusz Wsparcia Policji z przeznaczeniem dla Komendy Wojewódzkiej Policji w Bydgoszczy na zakup 10 laserowych mierników prędkości, które wykorzystywane będą przez policjantów ruchu drogowego z komend miejskich/powiatowych w Toruniu, Aleksandrowie Kujawskim, Chełmnie, Golubiu-Dobrzyniu, Inowrocławiu i Lipnie.</t>
  </si>
  <si>
    <r>
      <t xml:space="preserve">Zwiększa się wydatki na projekt pn. </t>
    </r>
    <r>
      <rPr>
        <i/>
        <sz val="10"/>
        <rFont val="Times New Roman"/>
        <family val="1"/>
      </rPr>
      <t>"Przedszkolaki - debeściaki - edukacja przedszkolna i terapia dla dzieci z niepełnosprawnościami"</t>
    </r>
    <r>
      <rPr>
        <sz val="10"/>
        <rFont val="Times New Roman"/>
        <family val="1"/>
      </rPr>
      <t xml:space="preserve"> realizowany w ramach RPO WK-P 2014-2020, Poddziałania 10.2.1 łącznie o kwotę 533.374 zł, w tym w planie finansowym:</t>
    </r>
  </si>
  <si>
    <r>
      <t xml:space="preserve">Określa się wydatki w kwocie 35.990 zł na zadanie własne pn. </t>
    </r>
    <r>
      <rPr>
        <i/>
        <sz val="10"/>
        <rFont val="Times New Roman"/>
        <family val="1"/>
      </rPr>
      <t xml:space="preserve">"Inwestycje" </t>
    </r>
    <r>
      <rPr>
        <sz val="10"/>
        <rFont val="Times New Roman"/>
        <family val="1"/>
      </rPr>
      <t>przewidziane do realizacji przez Kujawsko-Pomorskie Centrum Kształcenia Zawodowego w Bydgoszczy z przeznaczeniem na pokrycie kosztów ułożenia płyt ażurowych typu MEBA na piaszczystym placu pomiędzy stara i nową częścią budynku Ośrodka przy ul. Rajskiej 1.</t>
    </r>
  </si>
  <si>
    <r>
      <t xml:space="preserve">Określa się wydatki w kwocie 73.682 zł na zadanie pn. </t>
    </r>
    <r>
      <rPr>
        <i/>
        <sz val="10"/>
        <rFont val="Times New Roman"/>
        <family val="1"/>
      </rPr>
      <t xml:space="preserve">"Pedagogiczna Biblioteka Wojewódzka w Bydgoszczy - remont" </t>
    </r>
    <r>
      <rPr>
        <sz val="10"/>
        <rFont val="Times New Roman"/>
        <family val="1"/>
      </rPr>
      <t>przewidziane do realizacji przez Urząd Marszałkowski. W ramach zadania zaplanowano wykonanie izolacji przeciwwilgociowej ścian zewnętrznych piwnicy oraz naprawę tynków wewnętrznych w pomieszczeniach piwnicznych.</t>
    </r>
  </si>
  <si>
    <t>Określa się wydatki w kwocie 403.043 zł na Projekt CARES przewidziany do realizacji w latach 2023-2027 w ramach Programu INTERREG Europa w związku z zaakceptowaniem projektu do realizacji przez Komitet Monitorujący Program. Środki w kwocie 322.434 zł sfinansowane zostaną ze środków zagranicznych, natomiast kwota 80.609 zł stanowi udział własny województwa. Celem projektu Cares (Teleopieka dla starzejącej się Europy) jest poprawa regionalnych i lokalnych instrumentów polityki wśród uczestniczących w projekcie 8 partnerskich regionów w celu wyspecjalizowania i upowszechniania usług telezdrowotnych dla osób starszych, niesamodzielnych, w tym osób z ograniczeniami. Projekt będzie wsparciem i rozwinięciem regionalnego projektu pn. "Kujawsko-Pomorska Teleopieka", który wdraża usługi teleopieki dla niesamodzielnych mieszkańców województwa kujawsko-pomorskiego. Projekt realizowany będzie we współpracy z instytucjami partnerskimi z Austrii, Francji, Danii, Szwecji, Włoch, Hiszpanii i Chorwacji. Województwo Kujawsko-Pomorskie pełnić będzie rolę partnera wiodącego.</t>
  </si>
  <si>
    <r>
      <t xml:space="preserve">Zwiększa się o kwotę 431.424 zł wydatki zaplanowane na projekt pn. </t>
    </r>
    <r>
      <rPr>
        <i/>
        <sz val="10"/>
        <rFont val="Times New Roman"/>
        <family val="1"/>
      </rPr>
      <t xml:space="preserve">"Inicjatywy w zakresie usług społecznych realizowane przez NGO" </t>
    </r>
    <r>
      <rPr>
        <sz val="10"/>
        <rFont val="Times New Roman"/>
        <family val="1"/>
      </rPr>
      <t>realizowany przez  Urząd Marszałkowski w ramach RPO WK-P 2014-2020, Poddziałania 9.3.2. Zmiana wynika z przeniesienia części niewydatkowanych w 2022 r. środków na refundację kosztów poniesionych przez grantobiorców na inicjatywy oferujące kompleksowe i zróżnicowane usługi społeczne oraz na zarządzanie projektem. Ogólna wartość projektu się nie zmienia. Ponadto dokonuje się przeniesienia wydatków między podziałkami klasyfikacji budżetowej w kwocie 67 zł w celu urealnienia planu na wpłaty na Pracownicze Plany Kapitałowe finansowane przez pracodawcę.</t>
    </r>
  </si>
  <si>
    <r>
      <t xml:space="preserve"> - w kwocie 15.000 zł w projekcie pn. </t>
    </r>
    <r>
      <rPr>
        <i/>
        <sz val="10"/>
        <rFont val="Times New Roman"/>
        <family val="1"/>
      </rPr>
      <t>"Prymus Pomorza i Kujaw"</t>
    </r>
    <r>
      <rPr>
        <sz val="10"/>
        <rFont val="Times New Roman"/>
        <family val="1"/>
      </rPr>
      <t>;</t>
    </r>
  </si>
  <si>
    <r>
      <t xml:space="preserve"> - w kwocie 15.000 zł w projekcie pn. </t>
    </r>
    <r>
      <rPr>
        <i/>
        <sz val="10"/>
        <rFont val="Times New Roman"/>
        <family val="1"/>
      </rPr>
      <t>"Humaniści na start"</t>
    </r>
    <r>
      <rPr>
        <sz val="10"/>
        <rFont val="Times New Roman"/>
        <family val="1"/>
      </rPr>
      <t>;</t>
    </r>
  </si>
  <si>
    <r>
      <t xml:space="preserve"> - w kwocie 1.000 zł w projekcie pn. </t>
    </r>
    <r>
      <rPr>
        <i/>
        <sz val="10"/>
        <rFont val="Times New Roman"/>
        <family val="1"/>
      </rPr>
      <t>"Prymusi Zawodu Kujaw i Pomorza II"</t>
    </r>
    <r>
      <rPr>
        <sz val="10"/>
        <rFont val="Times New Roman"/>
        <family val="1"/>
      </rPr>
      <t>.</t>
    </r>
  </si>
  <si>
    <r>
      <t xml:space="preserve"> - w kwocie 79.335 zł na zadanie pn. </t>
    </r>
    <r>
      <rPr>
        <i/>
        <sz val="10"/>
        <rFont val="Times New Roman"/>
        <family val="1"/>
      </rPr>
      <t>"Aktualizacja Planu gospodarki odpadami województwa kujawsko-pomorskiego"</t>
    </r>
    <r>
      <rPr>
        <sz val="10"/>
        <rFont val="Times New Roman"/>
        <family val="1"/>
      </rPr>
      <t xml:space="preserve"> w związku z przeniesieniem 
   środków niewydatkowanych w 2022 r. w wyniku przedłużających się prac nad zachowaniem zgodności wojewódzkiego planu z krajowym planem   
   gospodarki odpadami, którego aktualizacja do chwili obecnej nie nastąpiła;</t>
    </r>
  </si>
  <si>
    <t>Zwiększa się o kwotę 30.000 zł dotację celową zaplanowaną dla Opery NOVA w Bydgoszczy na organizację Bydgoskiego Festiwalu Operowego w związku ze zwiększeniem przez Miasto Bydgoszcz pomocy finansowej udzielonej Województwu na realizację przedsięwzięcia.</t>
  </si>
  <si>
    <r>
      <t xml:space="preserve"> - o kwotę 2.700.000 zł na projekt pn. </t>
    </r>
    <r>
      <rPr>
        <i/>
        <sz val="10"/>
        <rFont val="Times New Roman"/>
        <family val="1"/>
      </rPr>
      <t>"Rozbudowa Kujawskiego Centrum Muzyki w miejscowości Wieniec koło Włocławka";</t>
    </r>
  </si>
  <si>
    <t>Określa się dotację podmiotową w kwocie 523.000 zł na działalność statutową nowej instytucji kultury - Kujawsko-Pomorskiego Centrum Edukacji i Innowacji w Toruniu, która utworzona została uchwałą Nr LII/711/22 Sejmiku Województwa Kujawsko-Pomorskiego z dnia 19 grudnia 2022 r. Przedmiotem działania Centrum jest utworzenie bazy dla nowych ofert kulturalnych, edukacyjnych i artystycznych prezentujących osiągnięcia w zakresie kultury, edukacji i sztuki regionu. W ramach instytucji funkcjonować będą 4 oddziały: Centrum Edukacji Astronomicznej w Toruniu, Centrum Kultury i Edukacji "Młyn Energii" w Grudziądzu, Centrum Kultury i Edukacji "Energia Włocławka" we Włocławku oraz Centrum Kultury i Edukacji "Energia Inowrocławiu" w Inowrocławiu.</t>
  </si>
  <si>
    <t>Określa się dotację inwestycyjną w kwocie 155.000 zł dla Wojewódzkiej i Miejskiej Biblioteki Publicznej im. dr Witolda Bełzy w Bydgoszczy z przeznaczeniem na pokrycie kosztów aktualizacji posiadanej przez Instytucję dokumentacji projektowej z aranżacją wnętrz dla projektu pn. "Droga do Nowoczesności" w związku z planem ubiegania się o dofinansowanie w ramach programu regionalnego Fundusze Europejskie dla Kujaw i Pomorza na lata 2021-2027.</t>
  </si>
  <si>
    <r>
      <t>Zmniejsza się o kwotę 11.840.707 zł dotację zaplanowaną dla Wojewódzkiej Biblioteki Publicznej - Książnicy Kopernikańskiej w Toruniu na wieloletnie zadanie inwestycyjne pn. "</t>
    </r>
    <r>
      <rPr>
        <i/>
        <sz val="10"/>
        <rFont val="Times New Roman"/>
        <family val="1"/>
      </rPr>
      <t xml:space="preserve">Rozbudowa i dostosowanie budynku Wojewódzkiej Biblioteki Publicznej - Książnicy Kopernikańskiej w Toruniu do nowych funkcji użytkowych". </t>
    </r>
    <r>
      <rPr>
        <sz val="10"/>
        <rFont val="Times New Roman"/>
        <family val="1"/>
      </rPr>
      <t>Środki przeniesione zostają na 2024 rok w związku z przedłużającą się procedurą uzyskania pozwolenia na budowę i aktualizacją dokumentacji projektowej a w konsekwencji przesunięciem terminu ogłoszenia postępowania przetargowego na wykonanie robót budowlanych. Ogólna wartość inwestycji nie ulega zmianie.</t>
    </r>
  </si>
  <si>
    <t xml:space="preserve">    - Zespołu Parków Krajobrazowych nad Dolną Wisłą o kwotę 36.744 zł z przeznaczeniem m.in. na pokrycie kosztów prac związanych z okulizacją 
      podkładki w Chrystkowie, opracowania materiałów do kolejnego tomu atlasu "Dawne odmiany drzew owocowych oraz roślin sadowniczych 
      uprawianych w Polsce", określenia stratygrafii barwnej ścian zabytkowego budynku, wycinki drzew, przetarciem i przewozem drewna na 
      potrzeby budowy wiaty dla owiec oraz na zakup materiałów budowlanych do prac gospodarczych w Chrystkowie i Grucznie i materiałów na 
      potrzeby remontu podłogi w przyczepkach;</t>
  </si>
  <si>
    <t xml:space="preserve">    - Wdeckiego Parku Krajobrazowego w kwocie 100.000 zł z przeznaczeniem na  przygotowanie dokumentacji niezbędnej do sporządzenia 
      wniosku o dofinansowanie projektu pn. "Rozpoznanie i czynna ochrona dziedzictwa przyrodniczego, historycznego i kulturowego Rezerwatu 
      Biosfery Bory Tucholskie w granicach Wdeckiego Parku Krajobrazowego i przyległych Obszarach Chronionego Krajobrazu";</t>
  </si>
  <si>
    <t xml:space="preserve">    - Zespołu Parków Krajobrazowych nad Dolną Wisłą łącznie w kwocie 17.000 zł, w tym finansowane z Wojewódzkiego Funduszu Ochrony 
      Środowiska i Gospodarki Wodnej w Toruniu w kwocie 15.293 zł oraz ze środków własnych województwa w kwocie 1.707 zł;</t>
  </si>
  <si>
    <r>
      <t xml:space="preserve">   1) określenie dotacji w kwocie 201.215 zł od gminy Osielsko na zadanie pn. </t>
    </r>
    <r>
      <rPr>
        <i/>
        <sz val="10"/>
        <rFont val="Times New Roman"/>
        <family val="1"/>
      </rPr>
      <t>"Opracowanie dokumentacji projektowej dla rozbudowy drogi 
       wojewódzkiej Nr 244 Kamieniec-Strzelce Dolne m. Żołędowo ul. Jastrzębia od km 30+068 do km 33+342 dł. 3,274 km";</t>
    </r>
  </si>
  <si>
    <r>
      <t xml:space="preserve">1) na projekt pn. </t>
    </r>
    <r>
      <rPr>
        <i/>
        <sz val="10"/>
        <rFont val="Times New Roman"/>
        <family val="1"/>
      </rPr>
      <t xml:space="preserve">"Zdobądź z nami doświadczenie - to coś więcej niż uczenie" </t>
    </r>
    <r>
      <rPr>
        <sz val="10"/>
        <rFont val="Times New Roman"/>
        <family val="1"/>
      </rPr>
      <t>łącznie o kwotę 684.605 zł, w tym:</t>
    </r>
  </si>
  <si>
    <r>
      <t xml:space="preserve">2) na projekt pn. </t>
    </r>
    <r>
      <rPr>
        <i/>
        <sz val="10"/>
        <rFont val="Times New Roman"/>
        <family val="1"/>
      </rPr>
      <t xml:space="preserve">"Eksperci w swojej branży" </t>
    </r>
    <r>
      <rPr>
        <sz val="10"/>
        <rFont val="Times New Roman"/>
        <family val="1"/>
      </rPr>
      <t>łącznie o kwotę 98.011 zł, w tym:</t>
    </r>
  </si>
  <si>
    <t xml:space="preserve">    w związku z podpisaniem umowy dotacji z WFOŚiGW w Toruniu w ramach Programu Priorytetowego Programu Regionalnego Wsparcia Edukacji 
    Ekologicznej - Część I pn. "Przeciwdziałanie Emisjom". W ramach zadania zorganizowane zostaną przedsięwzięcia dla dzieci i młodzieży 
    propagujące ideę przeciwdziałania emisjom i poszerzające wiedzę na temat wpływu zanieczyszczeń powietrza na zdrowie ludzkie i środowisko 
    naturalne oraz zmiany codziennych nawyków wpływających pośrednio lub bezpośrednio na ograniczanie emisji.</t>
  </si>
  <si>
    <t>w tym:</t>
  </si>
  <si>
    <t xml:space="preserve">     - zadań związanych z ochroną gruntów rolnych</t>
  </si>
  <si>
    <t xml:space="preserve">     - pozostałych zadań</t>
  </si>
  <si>
    <t xml:space="preserve">    w tym:</t>
  </si>
  <si>
    <r>
      <t xml:space="preserve">      - o kwotę 20.005 zł od Powiatu Golubsko-Dobrzyńskiego i Miasta Golub-Dobrzyń na zadanie pn. </t>
    </r>
    <r>
      <rPr>
        <i/>
        <sz val="10"/>
        <rFont val="Times New Roman"/>
        <family val="1"/>
      </rPr>
      <t>"Budowa ronda przy ul. Piłsudskiego, 
        Sokołowskiej i Szosy Rypińskiej w mieście Golub-Dobrzyń - opracowanie dokumentacji technicznej";</t>
    </r>
  </si>
  <si>
    <r>
      <t xml:space="preserve">     - Poddziałania 6.1.1  Inwestycje w infrastrukturę zdrowotną, na projekt pn. </t>
    </r>
    <r>
      <rPr>
        <i/>
        <sz val="10"/>
        <rFont val="Times New Roman"/>
        <family val="1"/>
      </rPr>
      <t>"Doposażenie szpitali 
       w województwie kujawsko-pomorskim w związku z zapobieganiem, przeciwdziałaniem i zwalczaniem 
       COVID-19 - etap II"</t>
    </r>
  </si>
  <si>
    <r>
      <t xml:space="preserve">4. przeniesienie planowanych dochodów pomiędzy dotacjami przeznaczonymi na wydatki bieżące województwa
    (lidera) a dotacjami na wydatki partnerów w ramach Poddziałania 6.1.1 Inwestycje w infrastrukturę zdrowotną,
    na projekt pn. </t>
    </r>
    <r>
      <rPr>
        <i/>
        <sz val="10"/>
        <rFont val="Times New Roman"/>
        <family val="1"/>
      </rPr>
      <t>"Doposażenie szpitali w województwie kujawsko-pomorskim w związku z zapobieganiem, 
    przeciwdziałaniem i zwalczaniem COVID-19 - etap II"</t>
    </r>
  </si>
  <si>
    <r>
      <t xml:space="preserve">       - Poddziałania 6.1.1  Inwestycje w infrastrukturę zdrowotną, na projekt pn. </t>
    </r>
    <r>
      <rPr>
        <i/>
        <sz val="10"/>
        <rFont val="Times New Roman"/>
        <family val="1"/>
      </rPr>
      <t>"Doposażenie szpitali 
         w województwie kujawsko-pomorskim w związku z zapobieganiem, przeciwdziałaniem i zwalczaniem 
         COVID-19 - etap II"</t>
    </r>
  </si>
  <si>
    <r>
      <t xml:space="preserve">   2) na zadania inwestycyjne w ramach Poddziałania 6.1.1  Inwestycje w infrastrukturę zdrowotną, na projekt 
       pn. </t>
    </r>
    <r>
      <rPr>
        <i/>
        <sz val="10"/>
        <rFont val="Times New Roman"/>
        <family val="1"/>
      </rPr>
      <t>"Doposażenie szpitali w województwie kujawsko-pomorskim w związku z zapobieganiem, 
       przeciwdziałaniem i zwalczaniem COVID-19 - etap II"</t>
    </r>
  </si>
  <si>
    <t xml:space="preserve">       - Poddziałania 6.1.1 Inwestycje w infrastrukturę zdrowotną</t>
  </si>
  <si>
    <t xml:space="preserve">         b) w zakresie wydatków inwestycyjnych - zwiększenie o kwotę 2.428.452 zł, w tym:</t>
  </si>
  <si>
    <t xml:space="preserve"> - Urzędu Marszałkowskiego o kwotę 900.000 zł w celu zabezpieczenia środków m. in. na opłaty za zużycie energii elektrycznej i cieplnej oraz za 
   dystrybucję, opłaty za wynajem pomieszczeń biurowych;</t>
  </si>
  <si>
    <r>
      <t xml:space="preserve">Zwiększa się o kwotę 3.304.755 zł wydatki zaplanowane na zadanie własne pn. </t>
    </r>
    <r>
      <rPr>
        <i/>
        <sz val="10"/>
        <rFont val="Times New Roman"/>
        <family val="1"/>
      </rPr>
      <t xml:space="preserve">"Promocja Województwa" </t>
    </r>
    <r>
      <rPr>
        <sz val="10"/>
        <rFont val="Times New Roman"/>
        <family val="1"/>
      </rPr>
      <t>w celu zabezpieczenia środków na realizację polityki promocyjnej Województwa Kujawsko-Pomorskiego. Środki w kwocie 2.802.555 zł przeznaczone zostaną na wydatki bieżące związane m.in z organizacją koncertu "Nie ma jak u mamy", benefisu Ireny Santor oraz koncertów i wydarzeń towarzyszących podczas Święta Województwa, natomiast kwota 502.200 zł zaplanowana została na wydatki inwestycyjne związane z propagowaniem tożsamości regionalnej Województwa.</t>
    </r>
  </si>
  <si>
    <r>
      <t xml:space="preserve">Określa się wydatki w kwocie 1.259.224 zł na zadanie własne pn. </t>
    </r>
    <r>
      <rPr>
        <i/>
        <sz val="10"/>
        <rFont val="Times New Roman"/>
        <family val="1"/>
      </rPr>
      <t xml:space="preserve">"Zwrot dotacji RPO" </t>
    </r>
    <r>
      <rPr>
        <sz val="10"/>
        <rFont val="Times New Roman"/>
        <family val="1"/>
      </rPr>
      <t>z przeznaczeniem na zwrot środków otrzymanych na projekt pn. "Organizacja ośrodków regeneracji w celu ograniczania negatywnych skutków Covid-19" realizowany przez Urząd Marszałkowski w ramach RPO WK-P, Poddziałania 9.3.1 w wyniku uznania części wydatków do finansowania ze środków własnych.</t>
    </r>
  </si>
  <si>
    <r>
      <t xml:space="preserve"> - w kwocie 10.000 zł w planie finansowym Regionalnego Ośrodka Polityki Społecznej w Toruniu na zadanie pn.</t>
    </r>
    <r>
      <rPr>
        <i/>
        <sz val="10"/>
        <rFont val="Times New Roman"/>
        <family val="1"/>
      </rPr>
      <t xml:space="preserve"> "Zadania własne - zwrot środków"</t>
    </r>
    <r>
      <rPr>
        <sz val="10"/>
        <rFont val="Times New Roman"/>
        <family val="1"/>
      </rPr>
      <t xml:space="preserve"> 
   z przeznaczeniem na zwrot środków pochodzących z Państwowego Funduszu Rehabilitacji Osób Niepełnosprawnych wydatkowanych w roku 
   2022 w ramach zadania pn. "Pomoc obywatelom Ukrainy z niepełnosprawnością" i oddanych przez kontrahenta w wyniku rozliczenia energii 
   elektrycznej za 2022 r.;</t>
    </r>
  </si>
  <si>
    <r>
      <t xml:space="preserve">Określa się wydatki w kwocie 1.500.000 zł na zadanie pn. </t>
    </r>
    <r>
      <rPr>
        <i/>
        <sz val="10"/>
        <rFont val="Times New Roman"/>
        <family val="1"/>
      </rPr>
      <t xml:space="preserve">"Zakup sprzętu dla organizacji harcerskich". </t>
    </r>
    <r>
      <rPr>
        <sz val="10"/>
        <rFont val="Times New Roman"/>
        <family val="1"/>
      </rPr>
      <t>W ramach zadania udzielone zostaną dotacje na zakup sprzętu obozowego i biwakowego w trybie uchwały Nr VI/105/11 Sejmiku Województwa Kujawsko-Pomorskiego z dnia 21 marca 2011 r. Środki w kwocie 1.200.000 zł przeznaczone zostaną na wydatki bieżące natomiast kwota 300.000 zł na wydatki inwestycyjne.</t>
    </r>
  </si>
  <si>
    <r>
      <t xml:space="preserve"> b) o kwotę 787.314 zł dotację inwestycyjną z przeznaczeniem na zadanie pn. </t>
    </r>
    <r>
      <rPr>
        <i/>
        <sz val="10"/>
        <rFont val="Times New Roman"/>
        <family val="1"/>
      </rPr>
      <t xml:space="preserve">"Przebudowa Pałacu Dąmbskich". </t>
    </r>
    <r>
      <rPr>
        <sz val="10"/>
        <rFont val="Times New Roman"/>
        <family val="1"/>
      </rPr>
      <t>Powyższa kwota wydatkowana 
    zostanie m.in. na pokrycie kosztów opracowania projektu rzeźby i jej wykonania, która umiejscowiona ma być w głównej klatce schodowej 
    prowadzącej do Sali Złotej i Sali Teatralnej, zakup dodatkowych żyrandoli i kinkietów do ciągów komunikacyjnych oraz kinkietów do 
    reprezentacyjnej sali mniejszej, prace remontowe  przy montażu żyrandoli, zakup materiałów wykończeniowych do aranżacji holu wejściowego 
    oraz na pokrycie kosztów wynikających ze zmian wprowadzonych do pierwotnego projektu żyrandoli, kinkietów i luster.</t>
    </r>
  </si>
  <si>
    <t xml:space="preserve">   - pn.: "Nadbudowa i rozbudowa dawnego budynku kinoteatru Grunwald usytuowanego przy ul. Warszawskiej 1 w Toruniu z przeznaczeniem
     na teatr - Utworzenie "DUŻEJ SCENY" Kujawsko-Pomorskiego Impresaryjnego Teatru Muzycznego w Toruniu";</t>
  </si>
  <si>
    <t xml:space="preserve">   - pn. "Rozszerzenie funkcjonalności teatralno-koncertowej poprzez rozbudowę i doposażenie dawnego budynku kinoteatru Grunwald";</t>
  </si>
  <si>
    <t>a) o kwotę 233.368 zł na działalność statutową z przeznaczeniem na pokrycie kosztów związanych z wynajmem samochodu VAN oraz na pokrycie 
    kosztów związanych z regulacją płac od dnia 1 stycznia br. oraz o kwotę 16.000.000 zł w związku z koniecznością zwrotu środków unijnych 
    otrzymanych na realizację projektów:</t>
  </si>
  <si>
    <t>Załącznik nr 13 "Dochody i wydatki na zadania na mocy porozumień z organami administracji rządowej. Plan na 2023 rok";</t>
  </si>
  <si>
    <t xml:space="preserve"> - przeniesieniu wydatków bieżących między podziałkami klasyfikacji budżetowej w kwocie 19.161 zł oraz zmniejszenie wydatków bieżących o kwotę 
   400 zł przy jednoczesnym zwiększeniu wydatków inwestycyjnych w celu dostosowania planu wydatków do harmonogramu rzeczowo-
   finansowego. </t>
  </si>
  <si>
    <t xml:space="preserve">    - Urzędu Marszałkowskiego w kwocie 225.000 zł z przeznaczeniem na przygotowanie dokumentacji niezbędnej do sporządzenia wniosku 
      o dofinansowanie projektu pn. "Wzmocnienie potencjału systemu ochrony przyrody na terenie województwa kujawsko-pomorskiego, poprzez 
      wykonanie inwentaryzacji i waloryzacji przyrodniczej oraz kulturowej na terenie parków krajobrazowych województwa kujawsko-pomorskiego
      wraz z opracowaniem projektów planów ochrony parków krajobrazowych";</t>
  </si>
  <si>
    <t>W związku z udzieleniem Województwu przez Miasto Bydgoszcz pomocy finansowej na przedsięwzięcia kulturalne realizowane na terenie miasta przez Wojewódzką i Miejską Bibliotekę Publiczną im. dr Witolda Bełzy w Bydgoszczy w ramach Bydgoskiego Budżetu Obywatelskiego, określa się dla instytucji dotacje celowe bieżące:</t>
  </si>
  <si>
    <t xml:space="preserve">Określa się dotację celową bieżącą w kwocie 41.000 zł dla Galerii i Ośrodka Plastycznej Twórczości Dziecka w Toruniu z przeznaczeniem na zakup wyposażenia do nowej siedziby filii w nowopowstałych Młynach Kultury. Powyższa kwota wydatkowana zostanie na zakup regałów magazynowych dla archiwum prac plastycznych, zlewów jednokomorowych o zwiększonych wymiarach oraz osłon nadblatowych naściennych z płyty wodoodpornej ochraniających ściany przed niszczącym działaniem wody i farb używanych w działalności plastycznej.  </t>
  </si>
  <si>
    <t>Określa się dotacje celowe bieżące dla Kujawsko-Pomorskiego Teatru Muzycznego w Toruniu:</t>
  </si>
  <si>
    <t xml:space="preserve"> - w kwocie 304.776 zł na Projekt TeBiCE przewidziany do realizacji w latach 2023-2026 w ramach Programu INTERREG Europa Środkowa w związku
   z zaakceptowaniem projektu do realizacji przez Komitet Monitorujący Program. Środki w kwocie 243.821 zł sfinansowane zostaną ze środków 
   zagranicznych, natomiast kwota 60.955 zł stanowi udział własny województwa. Projekt zakłada opracowanie wspólnej strategii usuwania barier na 
   rynku produktów ubocznych i odpadów z produkcji podstawowej i sektorów rolno-spożywczych w Europie Środkowej, przygotowanie prognoz 
   technologicznych i rynkowych, opracowanie wytycznych dla decydentów w kształtowaniu i (re)adresowaniu w kierunku wspólnych celów oraz 
   propozycje wspólnych norm dla produktów ubocznych i systemów end-of-waste. Projekt realizowany będzie we współpracy z instytucjami 
   partnerskimi z Niemiec, Austrii, Włoch, Słowenii i Polski. </t>
  </si>
  <si>
    <t xml:space="preserve"> - w kwocie 600.000 zł stanowiące pomoc finansową dla Gminy Lisewo na zakup wyposażenia do obiektu przy ul. Gen. Jastrzębskiego 5 i 5A 
   w Chełmnie, w którym prowadzi działalność Zakład Aktywności Zawodowej w Drzonowie. Powyższa kwota przeznaczona zostanie na pokrycie 
   wydatków niekwalifikowalnych w projekcie pn. "Termomodernizacja budynku hotelowego wraz z remontem i przebudową oraz dostosowaniem 
   do użytku przez osoby niepełnosprawne przy ul. Gen. Jastrzębskiego 5 w Chełmnie" współfinansowanym ze środków RPO WK-P 2014-2020 oraz
   środków PFRON. Kwota 203.654 zł stanowiąca dotacje bieżącą wydatkowana zostanie na zakup m.in. stołów, krzeseł, foteli, sof, hokerów, lamp 
   oraz oznaczeń tyflograficznych natomiast dotacja w kwocie 396.346 zł pokryje wydatki inwestycyjne związane z zakupem regału chłodniczego, 
   ekranu projekcyjnego, lad, nagłośnienia strefowego oraz wykonaniem aranżacji w postaci ścian zielonych.  </t>
  </si>
  <si>
    <r>
      <t xml:space="preserve"> - o kwotę 3.700.280 zł na projekt pn. </t>
    </r>
    <r>
      <rPr>
        <i/>
        <sz val="10"/>
        <rFont val="Times New Roman"/>
        <family val="1"/>
      </rPr>
      <t xml:space="preserve">"Trampolina 3" </t>
    </r>
    <r>
      <rPr>
        <sz val="10"/>
        <rFont val="Times New Roman"/>
        <family val="1"/>
      </rPr>
      <t>(Poddziałanie 9.2.2) w związku z przeniesieniem z roku 2022 części niewydatkowanych środków 
   na organizację form wsparcia dla wychowanków MOW/MOS oraz zwiększeniem wartości projektu w wyniku wydłużenia jego realizacji 
   i przystąpienia nowych partnerów;</t>
    </r>
  </si>
  <si>
    <t xml:space="preserve">    w celu dostosowania planu wydatków do zaktualizowanego wniosku o dofinansowanie. Łączne zwiększenie o kwotę 14.591.168 zł wynika 
    z rozszerzenia zakresu rzeczowego projektu oraz dodania nowego partnera;</t>
  </si>
  <si>
    <r>
      <t>Ponadto określa się wydatki inwestycyjne w kwocie 933.570 zł na zadanie własne pn.</t>
    </r>
    <r>
      <rPr>
        <i/>
        <sz val="10"/>
        <rFont val="Times New Roman"/>
        <family val="1"/>
      </rPr>
      <t xml:space="preserve"> "Opracowanie dokumentacji projektowej dla strategicznych zadań w szpitalach wojewódzkich" </t>
    </r>
    <r>
      <rPr>
        <sz val="10"/>
        <rFont val="Times New Roman"/>
        <family val="1"/>
      </rPr>
      <t>z przeznaczeniem na pokrycie kosztów dokumentacji zadań inwestycyjnych wyłączonych z ww. projektu, tj.:</t>
    </r>
  </si>
  <si>
    <r>
      <t xml:space="preserve">Zwiększa się o kwotę 160.137 zł wydatki zaplanowane na zadanie własne pn. </t>
    </r>
    <r>
      <rPr>
        <i/>
        <sz val="10"/>
        <rFont val="Times New Roman"/>
        <family val="1"/>
      </rPr>
      <t xml:space="preserve">"Medyczno-Społeczne Centrum Kształcenia Zawodowego i Ustawicznego w Inowrocławiu - remont" </t>
    </r>
    <r>
      <rPr>
        <sz val="10"/>
        <rFont val="Times New Roman"/>
        <family val="1"/>
      </rPr>
      <t>realizowane przez Urząd Marszałkowski, tj. do kwoty wynikającej ze zaktualizowanego kosztorysu inwestorskiego na remont pomieszczeń bibliotecznych i administracyjnych na parterze oraz pomieszczeń dydaktycznych,  administracyjnych i korytarza na II piętrze budynku.</t>
    </r>
  </si>
  <si>
    <r>
      <t xml:space="preserve"> - o kwotę 2.780.248 zł na projekt pn.</t>
    </r>
    <r>
      <rPr>
        <i/>
        <sz val="10"/>
        <rFont val="Times New Roman"/>
        <family val="1"/>
      </rPr>
      <t xml:space="preserve"> "Invest in BiT CITY 2. Promocja potencjału gospodarczego oraz promocja atrakcyjności inwestycyjnej miast 
    prezydenckich województwa kujawsko-pomorskiego";</t>
    </r>
  </si>
  <si>
    <r>
      <t xml:space="preserve"> - o kwotę 227.079 zł na projekt pn. </t>
    </r>
    <r>
      <rPr>
        <i/>
        <sz val="10"/>
        <rFont val="Times New Roman"/>
        <family val="1"/>
      </rPr>
      <t>"Expressway - promocja terenów inwestycyjnych";</t>
    </r>
  </si>
  <si>
    <t>Zwiększa się o kwotę 3.500.000 zł, tj. do kwoty 5.352.372 zł wydatki zaplanowane na objęcie udziałów w podwyższonym kapitale Spółki Kujawsko-Pomorskie Centrum Kompetencji Cyfrowych sp. z o.o. z przeznaczeniem na jednorazową, wcześniejszą spłatę wyemitowanych przez Spółkę obligacji, co umożliwi rozpoczęcie procesu zmian w zakresie dalszego funkcjonowania Spółki. Wniesienie kapitału w 2023 r. nastąpi poprzez objęcie łącznie 11.920 nowych udziałów o wartości nominalnej 449 zł natomiast kwota 292 zł przekazana zostanie na kapitał zapasowy Spółki.</t>
  </si>
  <si>
    <r>
      <t xml:space="preserve">Zwiększa się o kwotę 890.909 zł wydatki zaplanowane na projekt pn. </t>
    </r>
    <r>
      <rPr>
        <i/>
        <sz val="10"/>
        <rFont val="Times New Roman"/>
        <family val="1"/>
      </rPr>
      <t xml:space="preserve">"Termomodernizacja budynku administracyjno-biurowego przy ul. Targowej 13-15 w Toruniu" </t>
    </r>
    <r>
      <rPr>
        <sz val="10"/>
        <rFont val="Times New Roman"/>
        <family val="1"/>
      </rPr>
      <t>realizowany w ramach RPO WK-P 2014-2020, Działania 3.3 w związku z przeniesieniem niewydatkowanych środków w roku 2022 oraz zwiększeniem ogólnej wartości w celu zabezpieczenia środków na rozstrzygnięcie postępowania przetargowego na wykonawcę robót budowlanych.</t>
    </r>
  </si>
  <si>
    <r>
      <t xml:space="preserve">Określa się dotację w kwocie 71.000 zł z tytułu pomocy finansowej dla Powiatu Bydgoskiego na dofinansowanie zadania pn. </t>
    </r>
    <r>
      <rPr>
        <i/>
        <sz val="10"/>
        <rFont val="Times New Roman"/>
        <family val="1"/>
      </rPr>
      <t xml:space="preserve">"Rozbudowa drogi powiatowej 1507C Włóki-Jarużyn-Bydgoszcz na odcinku Włóki-Gądecz". </t>
    </r>
    <r>
      <rPr>
        <sz val="10"/>
        <rFont val="Times New Roman"/>
        <family val="1"/>
      </rPr>
      <t>Droga powiatowa 1507C biegnie równolegle do drogi wojewódzkiej Nr 256 i stanowi uzupełnienie sieci dróg wojewódzki a po przebudowie będzie w znacznym stopniu przejmować ruch z drogi wojewódzkiej Nr 256.</t>
    </r>
  </si>
  <si>
    <r>
      <t xml:space="preserve">    2) projekt pn. </t>
    </r>
    <r>
      <rPr>
        <i/>
        <sz val="10"/>
        <rFont val="Times New Roman"/>
        <family val="1"/>
      </rPr>
      <t xml:space="preserve">"Przebudowa drogi wojewódzkiej nr 265 Brześć Kujawski-Kowal-Gostynin na odcinku Kowal - granica województwa
        od km 19+117 do km 34+025" </t>
    </r>
    <r>
      <rPr>
        <sz val="10"/>
        <rFont val="Times New Roman"/>
        <family val="1"/>
      </rPr>
      <t>- zwiększenie wydatków o kwotę 332.208 zł w związku z urealnieniem ogólnej wartości projektu na roboty 
        budowlane i nadzory branżowe;</t>
    </r>
  </si>
  <si>
    <t xml:space="preserve">             - wydatków kwalifikowalnych finansowanych z budżetu środków europejskich o kwotę 472.064 zł i z dotacji od jednostek samorządu 
               terytorialnego o kwotę 159.175 zł oraz określenie wydatków finansowanych ze środków własnych województwa w kwocie 2.476 zł;</t>
  </si>
  <si>
    <r>
      <t xml:space="preserve">        - o kwotę 8.100.000 zł na zadanie pn. </t>
    </r>
    <r>
      <rPr>
        <i/>
        <sz val="10"/>
        <rFont val="Times New Roman"/>
        <family val="1"/>
      </rPr>
      <t>"Przebudowa wraz z rozbudową drogi wojewódzkiej Nr 563 Rypin-Żuromin-Mława od km 2+475 do 
          km 16+656. Etap I - Przebudowa drogi wojewódzkiej Nr 563 na odcinku Rypin-Stępowo od km 2+475 do km 10+100"</t>
    </r>
    <r>
      <rPr>
        <sz val="10"/>
        <rFont val="Times New Roman"/>
        <family val="1"/>
      </rPr>
      <t xml:space="preserve"> w celu 
          dostosowania planu wydatków do aktualnego harmonogramu robót. Środki przeniesione zostają na lata następne. Zwiększa się ogólna 
          wartość zadania na świadczenie usługi inżyniera kontraktu oraz w związku z ujęciem w latach 2024-2025 dotacji przyznanej w ramach 
          Programu Rządowego Fundusz Polski Ład: Program Inwestycji Strategicznych;</t>
    </r>
  </si>
  <si>
    <r>
      <t xml:space="preserve">        - o kwotę 30.013 zł, w tym finansowanych z dotacji od jednostek samorządu terytorialnego o kwotę 20.005 zł oraz ze środków własnych 
          województwa o kwotę 10.008 zł na zadanie pn. </t>
    </r>
    <r>
      <rPr>
        <i/>
        <sz val="10"/>
        <rFont val="Times New Roman"/>
        <family val="1"/>
      </rPr>
      <t xml:space="preserve">"Budowa ronda przy ul. Piłsudskiego, Sokołowskiej i Szosy Rypińskiej w mieście Golub-
          Dobrzyń - opracowanie dokumentacji technicznej" </t>
    </r>
    <r>
      <rPr>
        <sz val="10"/>
        <rFont val="Times New Roman"/>
        <family val="1"/>
      </rPr>
      <t>w związku z przeniesieniem z roku 2022 środków niewydatkowanych w wyniku opóźnień 
          w procesie wydawania decyzji przez Energa Oświetlenia uniemożliwiających projektantowi przekazanie pełnej dokumentacji;</t>
    </r>
  </si>
  <si>
    <r>
      <t xml:space="preserve">Zwiększa się o kwotę 2.684.000 zł wydatki zaplanowane na zadanie własne pn. </t>
    </r>
    <r>
      <rPr>
        <i/>
        <sz val="10"/>
        <rFont val="Times New Roman"/>
        <family val="1"/>
      </rPr>
      <t>"Drogi wojewódzkie - utrzymanie bieżące dróg"</t>
    </r>
    <r>
      <rPr>
        <sz val="10"/>
        <rFont val="Times New Roman"/>
        <family val="1"/>
      </rPr>
      <t xml:space="preserve"> ujęte w planie finansowym Zarządu Dróg Wojewódzkich w Bydgoszczy z przeznaczeniem m.in. na pokrycie kosztów usług związanych ze sprzątaniem pasa drogowego po sezonie zimowym, oczyszczaniem przepustów, konserwacji sygnalizacji świetlnej, koszeniem traw, montowaniem barier i umocowaniem poboczy oraz na badanie jakości ścieków wód opadowych i sporządzenie operatów wodnoprawnych.</t>
    </r>
  </si>
  <si>
    <t>Zwiększa się planowane dochody własne województwa o kwotę 60.527 zł w wyniku rozliczenia przez operatorów przyznanych środków w 2022 r. z tytułu rekompensaty za świadczenie usług w zakresie publicznego transportu zbiorowego w przewozach autobusowych i wpływem środków w kwocie 54.474 zł pochodzących z Funduszu rozwoju przewozów autobusowych oraz w kwocie 6.053 zł stanowiących środki własne województwa.</t>
  </si>
  <si>
    <t xml:space="preserve">             - zwiększenie wydatków kwalifikowalnych finansowanych z budżetu środków europejskich o kwotę 189.642 zł i ze środków własnych 
               województwa o kwotę 24 zł przy jednoczesnym zmniejszeniu wydatków kwalifikowalnych finansowanych z dotacji od jednostek
               samorządu terytorialnego o kwotę 13.958 zł;</t>
  </si>
  <si>
    <t xml:space="preserve">             - zwiększenie wydatków kwalifikowalnych finansowanych z budżetu środków europejskich o kwotę 892.385 zł i z dotacji od jednostek 
               samorządu terytorialnego o kwotę 113.263 zł przy jednoczesnym zmniejszeniu wydatków kwalifikowalnych  finansowanych ze środków
               własnych województwa w kwocie 32.717 zł;</t>
  </si>
  <si>
    <r>
      <t xml:space="preserve">Zwiększa się o kwotę 400.000 zł wydatki zaplanowane na zadanie własne pn. </t>
    </r>
    <r>
      <rPr>
        <i/>
        <sz val="10"/>
        <rFont val="Times New Roman"/>
        <family val="1"/>
      </rPr>
      <t>"Kujawsko-Pomorska Organizacja Turystyczna"</t>
    </r>
    <r>
      <rPr>
        <sz val="10"/>
        <rFont val="Times New Roman"/>
        <family val="1"/>
      </rPr>
      <t xml:space="preserve"> z przeznaczeniem na zwiększenie składki członkowskiej.</t>
    </r>
  </si>
  <si>
    <t xml:space="preserve">    - dotychczas rozdysponowane w budżecie województwa na rok 2023</t>
  </si>
  <si>
    <t>Zwiększa się o kwotę 10.000 zł dochody własne województwa uzyskane przez Regionalny Ośrodek Polityki Społecznej w Toruniu w związku ze zwrotem przez kontrahenta środków z tytułu rozliczenia energii elektrycznej sfinansowanej w 2022 r. z Państwowego Funduszu Rehabilitacji Osób Niepełnosprawnych w ramach zadania pn. "Pomoc obywatelom Ukrainy z niepełnosprawnością".</t>
  </si>
  <si>
    <t xml:space="preserve">    w związku ze wzrostem wielkości pracy eksploatacyjnej m.in. w wyniku dodania dodatkowej pary połączeń do Sierpca od dnia 9 stycznia br.</t>
  </si>
  <si>
    <t xml:space="preserve">    w związku ze wzrostem wielkości pracy eksploatacyjnej m.in. w wyniku dodania dodatkowej pary popołudniowej Bydgoszcz-Tuchola
    i niedzielnego porannego pociągu Grudziądz-Bydgoszcz;</t>
  </si>
  <si>
    <t>w związku ze wstrzymaniem robót budowlanych w wyniku rozwiązania umowy z wykonawcą i koniecznością sporządzenia inwentaryzacji dotychczas przeprowadzonych prac. Urealnia się ogólną wartość inwestycji. W związku z brakiem możliwości zakończenia wszystkich prac do końca 2023 roku wskazane projekty planuje się objąć procedurą fazowania w celu sfinansowania wydatków z nowej perspektywy finansowej FEdKP 2021-2027.</t>
  </si>
  <si>
    <t xml:space="preserve">   - pn. "Wykonanie robót budowlanych polegających na remoncie, przebudowie i modernizacji istniejącego Zespołu Pałacowo Parkowego 
     w miejscowości Wieniec koło Włocławka wraz z infrastrukturą zewnętrzną i zagospodarowaniem terenu Parku";</t>
  </si>
  <si>
    <t>planowanych do objęcia tzw. procedurą fazowania. Wymaga to rozwiązania umowy o dofinansowanie w ramach RPO WK-P 2014-2020 i w konsekwencji zwrotu otrzymanych zaliczek, a następnie złożenie wniosków do sfinansowania części wydatków ze środków perspektywy 2014-2020 i zakończenia tych projektów z FEdKP 2021-2027;</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</si>
</sst>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 &quot;zł&quot;"/>
    <numFmt numFmtId="167" formatCode="#,##0.0"/>
    <numFmt numFmtId="168" formatCode="#,##0.000"/>
    <numFmt numFmtId="169" formatCode="#,##0.0000"/>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0\ &quot;zł&quot;"/>
    <numFmt numFmtId="175" formatCode="#,##0\ [$zł-415];[Red]\-#,##0\ [$zł-415]"/>
    <numFmt numFmtId="176" formatCode="#,##0.0\ &quot;zł&quot;"/>
    <numFmt numFmtId="177" formatCode="#,##0.00\ _z_ł"/>
  </numFmts>
  <fonts count="51">
    <font>
      <sz val="11"/>
      <color theme="1"/>
      <name val="Calibri"/>
      <family val="2"/>
    </font>
    <font>
      <sz val="11"/>
      <color indexed="8"/>
      <name val="Calibri"/>
      <family val="2"/>
    </font>
    <font>
      <sz val="10"/>
      <name val="Arial"/>
      <family val="2"/>
    </font>
    <font>
      <b/>
      <sz val="15"/>
      <name val="Times New Roman"/>
      <family val="1"/>
    </font>
    <font>
      <sz val="10"/>
      <name val="Times New Roman"/>
      <family val="1"/>
    </font>
    <font>
      <b/>
      <i/>
      <sz val="12"/>
      <name val="Times New Roman"/>
      <family val="1"/>
    </font>
    <font>
      <sz val="11"/>
      <name val="Times New Roman"/>
      <family val="1"/>
    </font>
    <font>
      <b/>
      <sz val="10"/>
      <name val="Times New Roman"/>
      <family val="1"/>
    </font>
    <font>
      <i/>
      <sz val="10"/>
      <name val="Times New Roman"/>
      <family val="1"/>
    </font>
    <font>
      <b/>
      <sz val="11"/>
      <name val="Times New Roman"/>
      <family val="1"/>
    </font>
    <font>
      <sz val="9.5"/>
      <name val="Times New Roman"/>
      <family val="1"/>
    </font>
    <font>
      <sz val="8"/>
      <name val="Times New Roman"/>
      <family val="1"/>
    </font>
    <font>
      <i/>
      <sz val="10"/>
      <color indexed="10"/>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0000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right/>
      <top style="thin">
        <color indexed="8"/>
      </top>
      <bottom style="thin">
        <color indexed="8"/>
      </bottom>
    </border>
    <border>
      <left style="thin"/>
      <right style="thin"/>
      <top style="thin">
        <color indexed="8"/>
      </top>
      <bottom style="thin"/>
    </border>
    <border>
      <left style="thin">
        <color indexed="8"/>
      </left>
      <right/>
      <top style="thin"/>
      <bottom style="thin">
        <color indexed="8"/>
      </bottom>
    </border>
    <border>
      <left/>
      <right style="thin">
        <color indexed="8"/>
      </right>
      <top style="thin"/>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right style="thin"/>
      <top style="thin"/>
      <bottom style="thin"/>
    </border>
    <border>
      <left style="thin">
        <color indexed="8"/>
      </left>
      <right/>
      <top style="thin"/>
      <bottom style="thin"/>
    </border>
    <border>
      <left/>
      <right style="thin">
        <color indexed="8"/>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43" fillId="0" borderId="0">
      <alignment/>
      <protection/>
    </xf>
    <xf numFmtId="0" fontId="44" fillId="27" borderId="1" applyNumberFormat="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2" borderId="0" applyNumberFormat="0" applyBorder="0" applyAlignment="0" applyProtection="0"/>
  </cellStyleXfs>
  <cellXfs count="167">
    <xf numFmtId="0" fontId="0" fillId="0" borderId="0" xfId="0" applyFont="1" applyAlignment="1">
      <alignment/>
    </xf>
    <xf numFmtId="0" fontId="4" fillId="0" borderId="0" xfId="52" applyFont="1" applyAlignment="1">
      <alignment horizontal="left" vertical="center"/>
      <protection/>
    </xf>
    <xf numFmtId="0" fontId="6" fillId="0" borderId="0" xfId="52" applyFont="1" applyAlignment="1">
      <alignment horizontal="left" vertical="center"/>
      <protection/>
    </xf>
    <xf numFmtId="0" fontId="4" fillId="0" borderId="0" xfId="52" applyFont="1" applyAlignment="1">
      <alignment horizontal="justify" vertical="center" wrapText="1"/>
      <protection/>
    </xf>
    <xf numFmtId="0" fontId="6" fillId="0" borderId="0" xfId="52" applyFont="1" applyAlignment="1">
      <alignment vertical="center"/>
      <protection/>
    </xf>
    <xf numFmtId="0" fontId="7" fillId="0" borderId="10" xfId="52" applyFont="1" applyBorder="1" applyAlignment="1">
      <alignment horizontal="center" vertical="center" wrapText="1"/>
      <protection/>
    </xf>
    <xf numFmtId="3" fontId="7" fillId="0" borderId="10" xfId="52" applyNumberFormat="1" applyFont="1" applyBorder="1" applyAlignment="1">
      <alignment horizontal="center" vertical="center" wrapText="1"/>
      <protection/>
    </xf>
    <xf numFmtId="0" fontId="7" fillId="0" borderId="0" xfId="52" applyFont="1" applyAlignment="1">
      <alignment horizontal="center" vertical="center" wrapText="1"/>
      <protection/>
    </xf>
    <xf numFmtId="0" fontId="8" fillId="0" borderId="0" xfId="52" applyFont="1" applyAlignment="1">
      <alignment horizontal="center" vertical="center"/>
      <protection/>
    </xf>
    <xf numFmtId="0" fontId="4" fillId="0" borderId="0" xfId="52" applyFont="1" applyAlignment="1">
      <alignment horizontal="justify" vertical="top" wrapText="1"/>
      <protection/>
    </xf>
    <xf numFmtId="0" fontId="8" fillId="0" borderId="0" xfId="52" applyFont="1" applyAlignment="1">
      <alignment vertical="center"/>
      <protection/>
    </xf>
    <xf numFmtId="0" fontId="9" fillId="33" borderId="0" xfId="52" applyFont="1" applyFill="1" applyAlignment="1">
      <alignment horizontal="center"/>
      <protection/>
    </xf>
    <xf numFmtId="0" fontId="9" fillId="33" borderId="0" xfId="52" applyFont="1" applyFill="1" applyAlignment="1">
      <alignment wrapText="1"/>
      <protection/>
    </xf>
    <xf numFmtId="3" fontId="9" fillId="33" borderId="0" xfId="52" applyNumberFormat="1" applyFont="1" applyFill="1">
      <alignment/>
      <protection/>
    </xf>
    <xf numFmtId="0" fontId="9" fillId="0" borderId="0" xfId="52" applyFont="1">
      <alignment/>
      <protection/>
    </xf>
    <xf numFmtId="0" fontId="4" fillId="0" borderId="0" xfId="52" applyFont="1" applyAlignment="1">
      <alignment horizontal="center"/>
      <protection/>
    </xf>
    <xf numFmtId="0" fontId="4" fillId="0" borderId="0" xfId="52" applyFont="1" applyAlignment="1">
      <alignment horizontal="left" wrapText="1"/>
      <protection/>
    </xf>
    <xf numFmtId="0" fontId="4" fillId="0" borderId="0" xfId="52" applyFont="1">
      <alignment/>
      <protection/>
    </xf>
    <xf numFmtId="0" fontId="4" fillId="0" borderId="0" xfId="52" applyFont="1" applyAlignment="1">
      <alignment horizontal="center" vertical="center"/>
      <protection/>
    </xf>
    <xf numFmtId="0" fontId="4" fillId="0" borderId="0" xfId="52" applyFont="1" applyAlignment="1">
      <alignment horizontal="left" vertical="center" wrapText="1"/>
      <protection/>
    </xf>
    <xf numFmtId="3" fontId="6" fillId="33" borderId="11" xfId="52" applyNumberFormat="1" applyFont="1" applyFill="1" applyBorder="1">
      <alignment/>
      <protection/>
    </xf>
    <xf numFmtId="0" fontId="6" fillId="0" borderId="0" xfId="52" applyFont="1" applyAlignment="1">
      <alignment horizontal="left"/>
      <protection/>
    </xf>
    <xf numFmtId="3" fontId="4" fillId="0" borderId="0" xfId="52" applyNumberFormat="1" applyFont="1" applyAlignment="1">
      <alignment vertical="center"/>
      <protection/>
    </xf>
    <xf numFmtId="0" fontId="4" fillId="0" borderId="0" xfId="52" applyFont="1" applyAlignment="1">
      <alignment wrapText="1"/>
      <protection/>
    </xf>
    <xf numFmtId="3" fontId="4" fillId="0" borderId="0" xfId="52" applyNumberFormat="1" applyFont="1">
      <alignment/>
      <protection/>
    </xf>
    <xf numFmtId="0" fontId="4" fillId="0" borderId="0" xfId="52" applyFont="1" applyFill="1" applyAlignment="1">
      <alignment horizontal="justify" vertical="center" wrapText="1"/>
      <protection/>
    </xf>
    <xf numFmtId="0" fontId="6" fillId="0" borderId="0" xfId="52" applyFont="1" applyFill="1" applyAlignment="1">
      <alignment vertical="center"/>
      <protection/>
    </xf>
    <xf numFmtId="0" fontId="4" fillId="0" borderId="0" xfId="52" applyFont="1" applyFill="1" applyAlignment="1">
      <alignment horizontal="center" vertical="center"/>
      <protection/>
    </xf>
    <xf numFmtId="0" fontId="4" fillId="0" borderId="0" xfId="52" applyFont="1" applyFill="1" applyAlignment="1">
      <alignment vertical="center"/>
      <protection/>
    </xf>
    <xf numFmtId="0" fontId="8" fillId="0" borderId="0" xfId="52" applyFont="1" applyFill="1" applyAlignment="1">
      <alignment vertical="center"/>
      <protection/>
    </xf>
    <xf numFmtId="4" fontId="8" fillId="0" borderId="0" xfId="52" applyNumberFormat="1" applyFont="1" applyFill="1" applyAlignment="1">
      <alignment vertical="center"/>
      <protection/>
    </xf>
    <xf numFmtId="0" fontId="6" fillId="0" borderId="12" xfId="52" applyFont="1" applyFill="1" applyBorder="1" applyAlignment="1">
      <alignment horizontal="center" vertical="center"/>
      <protection/>
    </xf>
    <xf numFmtId="0" fontId="6" fillId="0" borderId="12" xfId="52" applyFont="1" applyFill="1" applyBorder="1" applyAlignment="1">
      <alignment vertical="center" wrapText="1"/>
      <protection/>
    </xf>
    <xf numFmtId="4" fontId="6" fillId="0" borderId="12" xfId="52" applyNumberFormat="1" applyFont="1" applyFill="1" applyBorder="1" applyAlignment="1">
      <alignment vertical="center"/>
      <protection/>
    </xf>
    <xf numFmtId="0" fontId="8" fillId="0" borderId="0" xfId="52" applyFont="1" applyFill="1" applyAlignment="1">
      <alignment horizontal="center" vertical="center"/>
      <protection/>
    </xf>
    <xf numFmtId="0" fontId="8" fillId="0" borderId="0" xfId="52" applyFont="1" applyFill="1" applyAlignment="1">
      <alignment vertical="center" wrapText="1"/>
      <protection/>
    </xf>
    <xf numFmtId="0" fontId="8" fillId="0" borderId="0" xfId="52" applyFont="1" applyFill="1" applyAlignment="1">
      <alignment horizontal="center" vertical="top"/>
      <protection/>
    </xf>
    <xf numFmtId="0" fontId="4" fillId="0" borderId="0" xfId="52" applyFont="1" applyFill="1" applyAlignment="1">
      <alignment horizontal="center"/>
      <protection/>
    </xf>
    <xf numFmtId="3" fontId="4" fillId="0" borderId="0" xfId="52" applyNumberFormat="1" applyFont="1" applyFill="1">
      <alignment/>
      <protection/>
    </xf>
    <xf numFmtId="0" fontId="4" fillId="0" borderId="0" xfId="52" applyFont="1" applyFill="1">
      <alignment/>
      <protection/>
    </xf>
    <xf numFmtId="0" fontId="4" fillId="0" borderId="0" xfId="52" applyFont="1" applyFill="1" applyAlignment="1">
      <alignment wrapText="1"/>
      <protection/>
    </xf>
    <xf numFmtId="4" fontId="8" fillId="0" borderId="0" xfId="52" applyNumberFormat="1" applyFont="1" applyFill="1">
      <alignment/>
      <protection/>
    </xf>
    <xf numFmtId="0" fontId="4" fillId="0" borderId="0" xfId="52" applyFont="1" applyFill="1" applyAlignment="1">
      <alignment horizontal="left" wrapText="1"/>
      <protection/>
    </xf>
    <xf numFmtId="0" fontId="6" fillId="0" borderId="0" xfId="52" applyFont="1" applyFill="1" applyBorder="1" applyAlignment="1">
      <alignment horizontal="center" vertical="center"/>
      <protection/>
    </xf>
    <xf numFmtId="0" fontId="6" fillId="0" borderId="0" xfId="52" applyFont="1" applyFill="1">
      <alignment/>
      <protection/>
    </xf>
    <xf numFmtId="49" fontId="4" fillId="0" borderId="0" xfId="52" applyNumberFormat="1" applyFont="1" applyFill="1" applyAlignment="1">
      <alignment horizontal="justify" vertical="center" wrapText="1"/>
      <protection/>
    </xf>
    <xf numFmtId="0" fontId="4" fillId="0" borderId="0" xfId="54" applyFont="1" applyFill="1" applyAlignment="1">
      <alignment vertical="center"/>
      <protection/>
    </xf>
    <xf numFmtId="0" fontId="11" fillId="0" borderId="0" xfId="0" applyFont="1" applyFill="1" applyAlignment="1">
      <alignment vertical="center"/>
    </xf>
    <xf numFmtId="4" fontId="11" fillId="0" borderId="0" xfId="0" applyNumberFormat="1" applyFont="1" applyFill="1" applyAlignment="1">
      <alignment vertical="center"/>
    </xf>
    <xf numFmtId="0" fontId="4" fillId="0" borderId="0" xfId="54" applyFont="1" applyFill="1" applyAlignment="1">
      <alignment horizontal="justify" vertical="center" wrapText="1"/>
      <protection/>
    </xf>
    <xf numFmtId="0" fontId="8" fillId="0" borderId="0" xfId="52" applyFont="1" applyFill="1" applyAlignment="1">
      <alignment horizontal="left" wrapText="1"/>
      <protection/>
    </xf>
    <xf numFmtId="4" fontId="8" fillId="0" borderId="0" xfId="54" applyNumberFormat="1" applyFont="1" applyFill="1">
      <alignment/>
      <protection/>
    </xf>
    <xf numFmtId="3" fontId="6" fillId="0" borderId="12" xfId="52" applyNumberFormat="1" applyFont="1" applyFill="1" applyBorder="1" applyAlignment="1">
      <alignment vertical="center" wrapText="1"/>
      <protection/>
    </xf>
    <xf numFmtId="3" fontId="8" fillId="0" borderId="0" xfId="52" applyNumberFormat="1" applyFont="1" applyFill="1" applyAlignment="1">
      <alignment vertical="center" wrapText="1"/>
      <protection/>
    </xf>
    <xf numFmtId="0" fontId="8" fillId="0" borderId="0" xfId="52" applyFont="1" applyFill="1" applyBorder="1" applyAlignment="1">
      <alignment horizontal="center" vertical="center"/>
      <protection/>
    </xf>
    <xf numFmtId="4" fontId="8" fillId="0" borderId="0" xfId="52" applyNumberFormat="1" applyFont="1" applyFill="1" applyAlignment="1">
      <alignment horizontal="right" vertical="center"/>
      <protection/>
    </xf>
    <xf numFmtId="4" fontId="8" fillId="0" borderId="0" xfId="52" applyNumberFormat="1" applyFont="1" applyFill="1" applyAlignment="1">
      <alignment/>
      <protection/>
    </xf>
    <xf numFmtId="0" fontId="6" fillId="0" borderId="0" xfId="52" applyFont="1" applyFill="1" applyBorder="1" applyAlignment="1">
      <alignment vertical="center"/>
      <protection/>
    </xf>
    <xf numFmtId="0" fontId="4" fillId="0" borderId="0" xfId="52" applyFont="1" applyFill="1" applyBorder="1" applyAlignment="1">
      <alignment horizontal="justify" vertical="center" wrapText="1"/>
      <protection/>
    </xf>
    <xf numFmtId="0" fontId="8" fillId="0" borderId="0" xfId="52" applyFont="1" applyAlignment="1">
      <alignment horizontal="center" vertical="top"/>
      <protection/>
    </xf>
    <xf numFmtId="0" fontId="8" fillId="0" borderId="0" xfId="52" applyFont="1" applyAlignment="1">
      <alignment vertical="top"/>
      <protection/>
    </xf>
    <xf numFmtId="49" fontId="8" fillId="0" borderId="0" xfId="52" applyNumberFormat="1" applyFont="1" applyFill="1" applyAlignment="1">
      <alignment horizontal="center" vertical="center"/>
      <protection/>
    </xf>
    <xf numFmtId="0" fontId="8" fillId="0" borderId="0" xfId="52" applyFont="1" applyFill="1" applyAlignment="1">
      <alignment wrapText="1"/>
      <protection/>
    </xf>
    <xf numFmtId="49" fontId="6" fillId="0" borderId="12" xfId="52" applyNumberFormat="1" applyFont="1" applyFill="1" applyBorder="1" applyAlignment="1">
      <alignment horizontal="center" vertical="center"/>
      <protection/>
    </xf>
    <xf numFmtId="49" fontId="8" fillId="0" borderId="0" xfId="52" applyNumberFormat="1" applyFont="1" applyFill="1" applyAlignment="1">
      <alignment horizontal="center" vertical="top"/>
      <protection/>
    </xf>
    <xf numFmtId="0" fontId="8" fillId="0" borderId="0" xfId="52" applyFont="1" applyFill="1" applyAlignment="1">
      <alignment vertical="top" wrapText="1"/>
      <protection/>
    </xf>
    <xf numFmtId="0" fontId="6" fillId="0" borderId="12" xfId="55" applyFont="1" applyFill="1" applyBorder="1" applyAlignment="1">
      <alignment horizontal="center" vertical="center"/>
      <protection/>
    </xf>
    <xf numFmtId="0" fontId="6" fillId="0" borderId="12" xfId="55" applyFont="1" applyFill="1" applyBorder="1" applyAlignment="1">
      <alignment horizontal="center" vertical="top"/>
      <protection/>
    </xf>
    <xf numFmtId="0" fontId="6" fillId="0" borderId="12" xfId="55" applyFont="1" applyFill="1" applyBorder="1" applyAlignment="1">
      <alignment vertical="top" wrapText="1"/>
      <protection/>
    </xf>
    <xf numFmtId="4" fontId="6" fillId="0" borderId="12" xfId="55" applyNumberFormat="1" applyFont="1" applyFill="1" applyBorder="1" applyAlignment="1">
      <alignment/>
      <protection/>
    </xf>
    <xf numFmtId="0" fontId="6" fillId="0" borderId="0" xfId="55" applyFont="1" applyFill="1" applyAlignment="1">
      <alignment vertical="center"/>
      <protection/>
    </xf>
    <xf numFmtId="0" fontId="8" fillId="0" borderId="0" xfId="55" applyFont="1" applyFill="1" applyAlignment="1">
      <alignment horizontal="center" vertical="center"/>
      <protection/>
    </xf>
    <xf numFmtId="0" fontId="8" fillId="0" borderId="0" xfId="55" applyFont="1" applyFill="1" applyAlignment="1">
      <alignment vertical="center" wrapText="1"/>
      <protection/>
    </xf>
    <xf numFmtId="4" fontId="8" fillId="0" borderId="0" xfId="55" applyNumberFormat="1" applyFont="1" applyFill="1" applyAlignment="1">
      <alignment vertical="center"/>
      <protection/>
    </xf>
    <xf numFmtId="0" fontId="8" fillId="0" borderId="0" xfId="55" applyFont="1" applyFill="1" applyAlignment="1">
      <alignment vertical="center"/>
      <protection/>
    </xf>
    <xf numFmtId="0" fontId="8" fillId="0" borderId="0" xfId="52" applyFont="1" applyAlignment="1">
      <alignment vertical="center" wrapText="1"/>
      <protection/>
    </xf>
    <xf numFmtId="4" fontId="8" fillId="0" borderId="0" xfId="52" applyNumberFormat="1" applyFont="1" applyAlignment="1">
      <alignment vertical="center"/>
      <protection/>
    </xf>
    <xf numFmtId="49" fontId="4" fillId="0" borderId="0" xfId="52" applyNumberFormat="1" applyFont="1" applyFill="1" applyAlignment="1">
      <alignment horizontal="right" vertical="center"/>
      <protection/>
    </xf>
    <xf numFmtId="0" fontId="4" fillId="0" borderId="0" xfId="52" applyFont="1" applyFill="1" applyAlignment="1">
      <alignment horizontal="justify" wrapText="1"/>
      <protection/>
    </xf>
    <xf numFmtId="0" fontId="4" fillId="0" borderId="0" xfId="52" applyFont="1" applyFill="1" applyAlignment="1">
      <alignment horizontal="left" vertical="center" wrapText="1"/>
      <protection/>
    </xf>
    <xf numFmtId="49" fontId="8" fillId="0" borderId="0" xfId="55" applyNumberFormat="1" applyFont="1" applyFill="1" applyAlignment="1">
      <alignment horizontal="center" vertical="center"/>
      <protection/>
    </xf>
    <xf numFmtId="0" fontId="43" fillId="0" borderId="0" xfId="55" applyFill="1">
      <alignment/>
      <protection/>
    </xf>
    <xf numFmtId="0" fontId="4" fillId="0" borderId="0" xfId="55" applyFont="1" applyFill="1">
      <alignment/>
      <protection/>
    </xf>
    <xf numFmtId="0" fontId="8" fillId="0" borderId="0" xfId="52" applyFont="1" applyFill="1" applyAlignment="1">
      <alignment horizontal="justify" vertical="center" wrapText="1"/>
      <protection/>
    </xf>
    <xf numFmtId="0" fontId="6" fillId="0" borderId="12" xfId="0" applyFont="1" applyFill="1" applyBorder="1" applyAlignment="1">
      <alignment horizontal="center" vertical="center"/>
    </xf>
    <xf numFmtId="0" fontId="6" fillId="0" borderId="12" xfId="0" applyFont="1" applyFill="1" applyBorder="1" applyAlignment="1">
      <alignment vertical="center" wrapText="1"/>
    </xf>
    <xf numFmtId="4" fontId="6" fillId="0" borderId="12" xfId="0" applyNumberFormat="1" applyFont="1" applyFill="1" applyBorder="1" applyAlignment="1">
      <alignment vertical="center"/>
    </xf>
    <xf numFmtId="0" fontId="6" fillId="0" borderId="0" xfId="0" applyFont="1" applyFill="1" applyAlignment="1">
      <alignment vertical="center"/>
    </xf>
    <xf numFmtId="0" fontId="6" fillId="0" borderId="12" xfId="54" applyFont="1" applyFill="1" applyBorder="1" applyAlignment="1">
      <alignment horizontal="center" vertical="center"/>
      <protection/>
    </xf>
    <xf numFmtId="0" fontId="6" fillId="0" borderId="12" xfId="54" applyFont="1" applyFill="1" applyBorder="1" applyAlignment="1">
      <alignment vertical="center" wrapText="1"/>
      <protection/>
    </xf>
    <xf numFmtId="4" fontId="6" fillId="0" borderId="12" xfId="54" applyNumberFormat="1" applyFont="1" applyFill="1" applyBorder="1" applyAlignment="1">
      <alignment vertical="center"/>
      <protection/>
    </xf>
    <xf numFmtId="0" fontId="6" fillId="0" borderId="0" xfId="54" applyFont="1" applyFill="1" applyAlignment="1">
      <alignment vertical="center"/>
      <protection/>
    </xf>
    <xf numFmtId="0" fontId="6" fillId="0" borderId="13" xfId="52" applyFont="1" applyFill="1" applyBorder="1" applyAlignment="1">
      <alignment horizontal="center" vertical="center"/>
      <protection/>
    </xf>
    <xf numFmtId="0" fontId="6" fillId="0" borderId="13" xfId="52" applyFont="1" applyFill="1" applyBorder="1" applyAlignment="1">
      <alignment vertical="center" wrapText="1"/>
      <protection/>
    </xf>
    <xf numFmtId="4" fontId="6" fillId="0" borderId="13" xfId="52" applyNumberFormat="1" applyFont="1" applyFill="1" applyBorder="1" applyAlignment="1">
      <alignment vertical="center"/>
      <protection/>
    </xf>
    <xf numFmtId="0" fontId="6" fillId="0" borderId="12" xfId="52" applyFont="1" applyFill="1" applyBorder="1" applyAlignment="1">
      <alignment horizontal="center" vertical="top"/>
      <protection/>
    </xf>
    <xf numFmtId="0" fontId="6" fillId="0" borderId="12" xfId="52" applyFont="1" applyFill="1" applyBorder="1" applyAlignment="1">
      <alignment wrapText="1"/>
      <protection/>
    </xf>
    <xf numFmtId="4" fontId="6" fillId="0" borderId="12" xfId="52" applyNumberFormat="1" applyFont="1" applyFill="1" applyBorder="1">
      <alignment/>
      <protection/>
    </xf>
    <xf numFmtId="0" fontId="6" fillId="0" borderId="12" xfId="55" applyFont="1" applyFill="1" applyBorder="1" applyAlignment="1">
      <alignment vertical="center" wrapText="1"/>
      <protection/>
    </xf>
    <xf numFmtId="4" fontId="6" fillId="0" borderId="12" xfId="55" applyNumberFormat="1" applyFont="1" applyFill="1" applyBorder="1" applyAlignment="1">
      <alignment vertical="center"/>
      <protection/>
    </xf>
    <xf numFmtId="0" fontId="4" fillId="0" borderId="10" xfId="52" applyFont="1" applyFill="1" applyBorder="1" applyAlignment="1">
      <alignment horizontal="center" vertical="center"/>
      <protection/>
    </xf>
    <xf numFmtId="4" fontId="4" fillId="0" borderId="10" xfId="52" applyNumberFormat="1" applyFont="1" applyFill="1" applyBorder="1" applyAlignment="1">
      <alignment vertical="center"/>
      <protection/>
    </xf>
    <xf numFmtId="0" fontId="6" fillId="0" borderId="0" xfId="52" applyFont="1" applyFill="1" applyAlignment="1">
      <alignment horizontal="left" vertical="center"/>
      <protection/>
    </xf>
    <xf numFmtId="0" fontId="4" fillId="0" borderId="0" xfId="52" applyFont="1" applyFill="1" applyAlignment="1">
      <alignment horizontal="right" vertical="center" wrapText="1"/>
      <protection/>
    </xf>
    <xf numFmtId="4" fontId="10" fillId="0" borderId="10" xfId="52" applyNumberFormat="1" applyFont="1" applyFill="1" applyBorder="1" applyAlignment="1">
      <alignment vertical="center"/>
      <protection/>
    </xf>
    <xf numFmtId="0" fontId="4" fillId="0" borderId="0" xfId="52" applyFont="1" applyFill="1" applyAlignment="1">
      <alignment horizontal="right" vertical="top" wrapText="1"/>
      <protection/>
    </xf>
    <xf numFmtId="0" fontId="4" fillId="0" borderId="0" xfId="52" applyFont="1" applyFill="1" applyAlignment="1">
      <alignment horizontal="center" vertical="top"/>
      <protection/>
    </xf>
    <xf numFmtId="0" fontId="4" fillId="0" borderId="0" xfId="52" applyFont="1" applyFill="1" applyAlignment="1">
      <alignment vertical="top"/>
      <protection/>
    </xf>
    <xf numFmtId="4" fontId="4" fillId="0" borderId="0" xfId="0" applyNumberFormat="1" applyFont="1" applyFill="1" applyAlignment="1">
      <alignment vertical="center"/>
    </xf>
    <xf numFmtId="0" fontId="4" fillId="0" borderId="0" xfId="0" applyFont="1" applyFill="1" applyAlignment="1">
      <alignment vertical="center"/>
    </xf>
    <xf numFmtId="4" fontId="4" fillId="0" borderId="14" xfId="52" applyNumberFormat="1" applyFont="1" applyFill="1" applyBorder="1" applyAlignment="1">
      <alignment vertical="center"/>
      <protection/>
    </xf>
    <xf numFmtId="4" fontId="4" fillId="0" borderId="14" xfId="55" applyNumberFormat="1" applyFont="1" applyFill="1" applyBorder="1" applyAlignment="1">
      <alignment vertical="center"/>
      <protection/>
    </xf>
    <xf numFmtId="4" fontId="4" fillId="0" borderId="12" xfId="52" applyNumberFormat="1" applyFont="1" applyFill="1" applyBorder="1" applyAlignment="1">
      <alignment vertical="center"/>
      <protection/>
    </xf>
    <xf numFmtId="0" fontId="6" fillId="0" borderId="0" xfId="52" applyFont="1" applyFill="1" applyAlignment="1">
      <alignment horizontal="center" vertical="center"/>
      <protection/>
    </xf>
    <xf numFmtId="0" fontId="4" fillId="0" borderId="0" xfId="52" applyFont="1" applyFill="1" applyAlignment="1">
      <alignment horizontal="justify" vertical="top" wrapText="1"/>
      <protection/>
    </xf>
    <xf numFmtId="4" fontId="4" fillId="0" borderId="0" xfId="52" applyNumberFormat="1" applyFont="1" applyFill="1" applyAlignment="1">
      <alignment horizontal="justify" vertical="top" wrapText="1"/>
      <protection/>
    </xf>
    <xf numFmtId="0" fontId="4" fillId="0" borderId="0" xfId="52" applyFont="1" applyFill="1" applyBorder="1" applyAlignment="1">
      <alignment horizontal="left" wrapText="1"/>
      <protection/>
    </xf>
    <xf numFmtId="0" fontId="4" fillId="0" borderId="0" xfId="52" applyFont="1" applyFill="1" applyAlignment="1">
      <alignment horizontal="center" wrapText="1"/>
      <protection/>
    </xf>
    <xf numFmtId="166" fontId="4" fillId="0" borderId="0" xfId="52" applyNumberFormat="1" applyFont="1" applyFill="1" applyAlignment="1">
      <alignment horizontal="right" wrapText="1"/>
      <protection/>
    </xf>
    <xf numFmtId="4" fontId="4" fillId="0" borderId="0" xfId="52" applyNumberFormat="1" applyFont="1" applyFill="1" applyBorder="1" applyAlignment="1">
      <alignment wrapText="1"/>
      <protection/>
    </xf>
    <xf numFmtId="0" fontId="8" fillId="0" borderId="0" xfId="52" applyFont="1" applyFill="1" applyAlignment="1">
      <alignment horizontal="center"/>
      <protection/>
    </xf>
    <xf numFmtId="0" fontId="8" fillId="0" borderId="0" xfId="52" applyFont="1" applyFill="1" applyAlignment="1">
      <alignment/>
      <protection/>
    </xf>
    <xf numFmtId="174" fontId="4" fillId="0" borderId="0" xfId="52" applyNumberFormat="1" applyFont="1" applyFill="1" applyBorder="1" applyAlignment="1">
      <alignment wrapText="1"/>
      <protection/>
    </xf>
    <xf numFmtId="4" fontId="4" fillId="0" borderId="0" xfId="52" applyNumberFormat="1" applyFont="1" applyFill="1" applyAlignment="1">
      <alignment horizontal="left" vertical="center" wrapText="1"/>
      <protection/>
    </xf>
    <xf numFmtId="174" fontId="4" fillId="0" borderId="0" xfId="52" applyNumberFormat="1" applyFont="1" applyFill="1" applyBorder="1" applyAlignment="1">
      <alignment vertical="center" wrapText="1"/>
      <protection/>
    </xf>
    <xf numFmtId="0" fontId="4" fillId="0" borderId="0" xfId="52" applyFont="1" applyFill="1" applyAlignment="1">
      <alignment horizontal="center" vertical="center" wrapText="1"/>
      <protection/>
    </xf>
    <xf numFmtId="166" fontId="4" fillId="0" borderId="0" xfId="52" applyNumberFormat="1" applyFont="1" applyFill="1" applyAlignment="1">
      <alignment horizontal="right" vertical="center" wrapText="1"/>
      <protection/>
    </xf>
    <xf numFmtId="0" fontId="4" fillId="0" borderId="0" xfId="52" applyFont="1" applyFill="1" applyBorder="1" applyAlignment="1">
      <alignment wrapText="1"/>
      <protection/>
    </xf>
    <xf numFmtId="0" fontId="4" fillId="0" borderId="0" xfId="52" applyFont="1" applyAlignment="1">
      <alignment horizontal="center" wrapText="1"/>
      <protection/>
    </xf>
    <xf numFmtId="166" fontId="4" fillId="0" borderId="0" xfId="52" applyNumberFormat="1" applyFont="1" applyAlignment="1">
      <alignment horizontal="right" wrapText="1"/>
      <protection/>
    </xf>
    <xf numFmtId="0" fontId="13" fillId="0" borderId="0" xfId="52" applyFont="1" applyFill="1" applyAlignment="1">
      <alignment horizontal="center" vertical="center"/>
      <protection/>
    </xf>
    <xf numFmtId="0" fontId="13" fillId="0" borderId="0" xfId="52" applyFont="1" applyFill="1" applyAlignment="1">
      <alignment horizontal="right" vertical="center" wrapText="1"/>
      <protection/>
    </xf>
    <xf numFmtId="174" fontId="13" fillId="0" borderId="0" xfId="52" applyNumberFormat="1" applyFont="1" applyFill="1" applyBorder="1" applyAlignment="1">
      <alignment vertical="center" wrapText="1"/>
      <protection/>
    </xf>
    <xf numFmtId="0" fontId="13" fillId="0" borderId="0" xfId="52" applyFont="1" applyFill="1" applyAlignment="1">
      <alignment vertical="center"/>
      <protection/>
    </xf>
    <xf numFmtId="0" fontId="13" fillId="0" borderId="0" xfId="52" applyFont="1" applyFill="1" applyAlignment="1">
      <alignment horizontal="right" vertical="top" wrapText="1"/>
      <protection/>
    </xf>
    <xf numFmtId="174" fontId="13" fillId="0" borderId="0" xfId="52" applyNumberFormat="1" applyFont="1" applyFill="1" applyBorder="1" applyAlignment="1">
      <alignment wrapText="1"/>
      <protection/>
    </xf>
    <xf numFmtId="174" fontId="13" fillId="0" borderId="0" xfId="52" applyNumberFormat="1" applyFont="1" applyFill="1" applyAlignment="1">
      <alignment horizontal="right" vertical="center" wrapText="1"/>
      <protection/>
    </xf>
    <xf numFmtId="174" fontId="4" fillId="0" borderId="0" xfId="52" applyNumberFormat="1" applyFont="1" applyFill="1" applyAlignment="1">
      <alignment vertical="center" wrapText="1"/>
      <protection/>
    </xf>
    <xf numFmtId="0" fontId="4" fillId="0" borderId="0" xfId="52" applyFont="1" applyFill="1" applyAlignment="1">
      <alignment horizontal="justify" vertical="center" wrapText="1"/>
      <protection/>
    </xf>
    <xf numFmtId="0" fontId="4" fillId="0" borderId="0" xfId="52" applyFont="1" applyFill="1" applyBorder="1" applyAlignment="1">
      <alignment horizontal="justify" vertical="center" wrapText="1"/>
      <protection/>
    </xf>
    <xf numFmtId="0" fontId="4" fillId="0" borderId="0" xfId="52" applyFont="1" applyFill="1" applyAlignment="1">
      <alignment horizontal="justify" wrapText="1"/>
      <protection/>
    </xf>
    <xf numFmtId="0" fontId="4" fillId="0" borderId="0" xfId="52" applyFont="1" applyAlignment="1">
      <alignment horizontal="justify" wrapText="1"/>
      <protection/>
    </xf>
    <xf numFmtId="0" fontId="4" fillId="0" borderId="0" xfId="52" applyFont="1" applyFill="1" applyBorder="1" applyAlignment="1">
      <alignment horizontal="left" wrapText="1"/>
      <protection/>
    </xf>
    <xf numFmtId="0" fontId="4" fillId="0" borderId="0" xfId="52" applyFont="1" applyAlignment="1">
      <alignment horizontal="left" wrapText="1"/>
      <protection/>
    </xf>
    <xf numFmtId="0" fontId="4" fillId="0" borderId="0" xfId="52" applyFont="1" applyFill="1" applyAlignment="1">
      <alignment horizontal="left" wrapText="1"/>
      <protection/>
    </xf>
    <xf numFmtId="0" fontId="13" fillId="0" borderId="0" xfId="52" applyFont="1" applyFill="1" applyAlignment="1">
      <alignment horizontal="left" vertical="center" wrapText="1"/>
      <protection/>
    </xf>
    <xf numFmtId="0" fontId="4" fillId="0" borderId="0" xfId="52" applyFont="1" applyFill="1" applyAlignment="1">
      <alignment horizontal="left" vertical="center" wrapText="1"/>
      <protection/>
    </xf>
    <xf numFmtId="0" fontId="4" fillId="0" borderId="0" xfId="52" applyFont="1" applyFill="1" applyBorder="1" applyAlignment="1">
      <alignment horizontal="left" vertical="center" wrapText="1"/>
      <protection/>
    </xf>
    <xf numFmtId="0" fontId="4" fillId="0" borderId="0" xfId="52" applyFont="1" applyFill="1" applyBorder="1" applyAlignment="1">
      <alignment horizontal="justify" wrapText="1"/>
      <protection/>
    </xf>
    <xf numFmtId="0" fontId="4" fillId="0" borderId="0" xfId="52" applyFont="1" applyAlignment="1">
      <alignment horizontal="justify" vertical="center" wrapText="1"/>
      <protection/>
    </xf>
    <xf numFmtId="0" fontId="4" fillId="0" borderId="0" xfId="52" applyFont="1" applyFill="1" applyBorder="1" applyAlignment="1">
      <alignment horizontal="justify" vertical="top" wrapText="1"/>
      <protection/>
    </xf>
    <xf numFmtId="0" fontId="4" fillId="0" borderId="0" xfId="0" applyFont="1" applyFill="1" applyAlignment="1">
      <alignment horizontal="justify" vertical="center" wrapText="1"/>
    </xf>
    <xf numFmtId="0" fontId="4" fillId="0" borderId="15" xfId="52" applyFont="1" applyFill="1" applyBorder="1" applyAlignment="1">
      <alignment horizontal="left" vertical="center" wrapText="1"/>
      <protection/>
    </xf>
    <xf numFmtId="0" fontId="4" fillId="0" borderId="16" xfId="52" applyFont="1" applyFill="1" applyBorder="1" applyAlignment="1">
      <alignment horizontal="left" vertical="center" wrapText="1"/>
      <protection/>
    </xf>
    <xf numFmtId="0" fontId="9" fillId="33" borderId="0" xfId="52" applyFont="1" applyFill="1" applyAlignment="1">
      <alignment horizontal="left" wrapText="1"/>
      <protection/>
    </xf>
    <xf numFmtId="0" fontId="3" fillId="0" borderId="0" xfId="52" applyFont="1" applyAlignment="1">
      <alignment horizontal="center"/>
      <protection/>
    </xf>
    <xf numFmtId="0" fontId="5" fillId="0" borderId="0" xfId="52" applyFont="1" applyAlignment="1">
      <alignment horizontal="left" vertical="center"/>
      <protection/>
    </xf>
    <xf numFmtId="0" fontId="7" fillId="0" borderId="17" xfId="52" applyFont="1" applyBorder="1" applyAlignment="1">
      <alignment horizontal="center" vertical="center" wrapText="1"/>
      <protection/>
    </xf>
    <xf numFmtId="0" fontId="7" fillId="0" borderId="18" xfId="52" applyFont="1" applyBorder="1" applyAlignment="1">
      <alignment horizontal="center" vertical="center" wrapText="1"/>
      <protection/>
    </xf>
    <xf numFmtId="0" fontId="4" fillId="0" borderId="19" xfId="52" applyFont="1" applyFill="1" applyBorder="1" applyAlignment="1">
      <alignment horizontal="left" vertical="center" wrapText="1"/>
      <protection/>
    </xf>
    <xf numFmtId="0" fontId="4" fillId="0" borderId="20" xfId="52" applyFont="1" applyFill="1" applyBorder="1" applyAlignment="1">
      <alignment horizontal="justify" vertical="center" wrapText="1"/>
      <protection/>
    </xf>
    <xf numFmtId="0" fontId="4" fillId="0" borderId="21" xfId="52" applyFont="1" applyFill="1" applyBorder="1" applyAlignment="1">
      <alignment horizontal="justify" vertical="center" wrapText="1"/>
      <protection/>
    </xf>
    <xf numFmtId="0" fontId="9" fillId="33" borderId="11" xfId="52" applyFont="1" applyFill="1" applyBorder="1" applyAlignment="1">
      <alignment horizontal="left"/>
      <protection/>
    </xf>
    <xf numFmtId="0" fontId="4" fillId="0" borderId="0" xfId="53" applyFont="1" applyFill="1" applyAlignment="1">
      <alignment horizontal="justify" vertical="center" wrapText="1"/>
      <protection/>
    </xf>
    <xf numFmtId="0" fontId="4" fillId="0" borderId="0" xfId="53" applyFont="1" applyFill="1" applyAlignment="1">
      <alignment horizontal="justify" wrapText="1"/>
      <protection/>
    </xf>
    <xf numFmtId="3" fontId="4" fillId="0" borderId="0" xfId="52" applyNumberFormat="1" applyFont="1" applyFill="1" applyAlignment="1">
      <alignment horizontal="justify" vertical="center" wrapText="1"/>
      <protection/>
    </xf>
    <xf numFmtId="0" fontId="4" fillId="0" borderId="14" xfId="52" applyFont="1" applyFill="1" applyBorder="1" applyAlignment="1">
      <alignment horizontal="left" vertical="center"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2" xfId="53"/>
    <cellStyle name="Normalny 4" xfId="54"/>
    <cellStyle name="Normalny 5"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L596"/>
  <sheetViews>
    <sheetView tabSelected="1" view="pageBreakPreview" zoomScaleSheetLayoutView="100" zoomScalePageLayoutView="0" workbookViewId="0" topLeftCell="A149">
      <selection activeCell="C154" sqref="C154:F154"/>
    </sheetView>
  </sheetViews>
  <sheetFormatPr defaultColWidth="9.140625" defaultRowHeight="15"/>
  <cols>
    <col min="1" max="1" width="3.28125" style="15" customWidth="1"/>
    <col min="2" max="2" width="6.57421875" style="15" customWidth="1"/>
    <col min="3" max="3" width="43.28125" style="23" customWidth="1"/>
    <col min="4" max="4" width="15.28125" style="24" customWidth="1"/>
    <col min="5" max="5" width="13.7109375" style="24" customWidth="1"/>
    <col min="6" max="6" width="13.140625" style="24" customWidth="1"/>
    <col min="7" max="7" width="12.7109375" style="24" customWidth="1"/>
    <col min="8" max="8" width="14.57421875" style="24" customWidth="1"/>
    <col min="9" max="16384" width="9.140625" style="17" customWidth="1"/>
  </cols>
  <sheetData>
    <row r="1" spans="1:8" s="1" customFormat="1" ht="17.25" customHeight="1">
      <c r="A1" s="155" t="s">
        <v>0</v>
      </c>
      <c r="B1" s="155"/>
      <c r="C1" s="155"/>
      <c r="D1" s="155"/>
      <c r="E1" s="155"/>
      <c r="F1" s="155"/>
      <c r="G1" s="155"/>
      <c r="H1" s="155"/>
    </row>
    <row r="2" spans="1:8" s="2" customFormat="1" ht="15.75" customHeight="1">
      <c r="A2" s="156" t="s">
        <v>1</v>
      </c>
      <c r="B2" s="156"/>
      <c r="C2" s="156"/>
      <c r="D2" s="156"/>
      <c r="E2" s="156"/>
      <c r="F2" s="156"/>
      <c r="G2" s="156"/>
      <c r="H2" s="156"/>
    </row>
    <row r="3" spans="1:8" s="4" customFormat="1" ht="55.5" customHeight="1">
      <c r="A3" s="149" t="s">
        <v>126</v>
      </c>
      <c r="B3" s="149"/>
      <c r="C3" s="149"/>
      <c r="D3" s="149"/>
      <c r="E3" s="149"/>
      <c r="F3" s="149"/>
      <c r="G3" s="149"/>
      <c r="H3" s="149"/>
    </row>
    <row r="4" spans="1:120" s="26" customFormat="1" ht="27" customHeight="1">
      <c r="A4" s="138" t="s">
        <v>326</v>
      </c>
      <c r="B4" s="138"/>
      <c r="C4" s="138"/>
      <c r="D4" s="138"/>
      <c r="E4" s="138"/>
      <c r="F4" s="138"/>
      <c r="G4" s="138"/>
      <c r="H4" s="138"/>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row>
    <row r="5" spans="1:8" s="2" customFormat="1" ht="14.25" customHeight="1">
      <c r="A5" s="156" t="s">
        <v>2</v>
      </c>
      <c r="B5" s="156"/>
      <c r="C5" s="156"/>
      <c r="D5" s="156"/>
      <c r="E5" s="156"/>
      <c r="F5" s="156"/>
      <c r="G5" s="156"/>
      <c r="H5" s="156"/>
    </row>
    <row r="6" spans="1:8" s="28" customFormat="1" ht="68.25" customHeight="1">
      <c r="A6" s="138" t="s">
        <v>127</v>
      </c>
      <c r="B6" s="138"/>
      <c r="C6" s="138"/>
      <c r="D6" s="138"/>
      <c r="E6" s="138"/>
      <c r="F6" s="138"/>
      <c r="G6" s="138"/>
      <c r="H6" s="138"/>
    </row>
    <row r="7" spans="1:8" s="28" customFormat="1" ht="25.5" customHeight="1">
      <c r="A7" s="138" t="s">
        <v>44</v>
      </c>
      <c r="B7" s="138"/>
      <c r="C7" s="138"/>
      <c r="D7" s="138"/>
      <c r="E7" s="138"/>
      <c r="F7" s="138"/>
      <c r="G7" s="138"/>
      <c r="H7" s="138"/>
    </row>
    <row r="8" spans="1:8" s="2" customFormat="1" ht="13.5" customHeight="1">
      <c r="A8" s="156" t="s">
        <v>3</v>
      </c>
      <c r="B8" s="156"/>
      <c r="C8" s="156"/>
      <c r="D8" s="156"/>
      <c r="E8" s="156"/>
      <c r="F8" s="156"/>
      <c r="G8" s="156"/>
      <c r="H8" s="156"/>
    </row>
    <row r="9" spans="1:8" s="2" customFormat="1" ht="18.75" customHeight="1">
      <c r="A9" s="149" t="s">
        <v>4</v>
      </c>
      <c r="B9" s="149"/>
      <c r="C9" s="149"/>
      <c r="D9" s="149"/>
      <c r="E9" s="149"/>
      <c r="F9" s="149"/>
      <c r="G9" s="149"/>
      <c r="H9" s="149"/>
    </row>
    <row r="10" spans="1:8" s="2" customFormat="1" ht="17.25" customHeight="1">
      <c r="A10" s="156" t="s">
        <v>47</v>
      </c>
      <c r="B10" s="156"/>
      <c r="C10" s="156"/>
      <c r="D10" s="156"/>
      <c r="E10" s="156"/>
      <c r="F10" s="156"/>
      <c r="G10" s="156"/>
      <c r="H10" s="156"/>
    </row>
    <row r="11" spans="1:8" s="7" customFormat="1" ht="91.5" customHeight="1">
      <c r="A11" s="5" t="s">
        <v>5</v>
      </c>
      <c r="B11" s="157" t="s">
        <v>6</v>
      </c>
      <c r="C11" s="158"/>
      <c r="D11" s="6" t="s">
        <v>7</v>
      </c>
      <c r="E11" s="6" t="s">
        <v>8</v>
      </c>
      <c r="F11" s="6" t="s">
        <v>9</v>
      </c>
      <c r="G11" s="6" t="s">
        <v>10</v>
      </c>
      <c r="H11" s="6" t="s">
        <v>11</v>
      </c>
    </row>
    <row r="12" spans="1:8" s="10" customFormat="1" ht="4.5" customHeight="1">
      <c r="A12" s="8"/>
      <c r="B12" s="8"/>
      <c r="C12" s="9"/>
      <c r="D12" s="9"/>
      <c r="E12" s="9"/>
      <c r="F12" s="9"/>
      <c r="G12" s="9"/>
      <c r="H12" s="9"/>
    </row>
    <row r="13" spans="1:8" s="14" customFormat="1" ht="18.75" customHeight="1">
      <c r="A13" s="11" t="s">
        <v>12</v>
      </c>
      <c r="B13" s="11"/>
      <c r="C13" s="12" t="s">
        <v>13</v>
      </c>
      <c r="D13" s="13"/>
      <c r="E13" s="13"/>
      <c r="F13" s="13"/>
      <c r="G13" s="13"/>
      <c r="H13" s="13"/>
    </row>
    <row r="14" spans="3:8" ht="5.25" customHeight="1">
      <c r="C14" s="16"/>
      <c r="D14" s="16"/>
      <c r="E14" s="16"/>
      <c r="F14" s="16"/>
      <c r="G14" s="16"/>
      <c r="H14" s="16"/>
    </row>
    <row r="15" spans="1:8" s="26" customFormat="1" ht="20.25" customHeight="1">
      <c r="A15" s="31"/>
      <c r="B15" s="31"/>
      <c r="C15" s="32" t="s">
        <v>14</v>
      </c>
      <c r="D15" s="112">
        <v>1864029338.02</v>
      </c>
      <c r="E15" s="112">
        <f>E25+E64+E185+E168+E17+E21+E53+E57+E177</f>
        <v>58987372.36</v>
      </c>
      <c r="F15" s="112">
        <f>F25+F64+F185+F168+F17+F21+F53+F57+F177</f>
        <v>15951910</v>
      </c>
      <c r="G15" s="112">
        <f>G25+G64+G185+G168+G17+G21+G53+G57+G177</f>
        <v>5951126</v>
      </c>
      <c r="H15" s="112">
        <f>D15+E15-F15</f>
        <v>1907064800.3799999</v>
      </c>
    </row>
    <row r="16" spans="1:8" s="29" customFormat="1" ht="4.5" customHeight="1">
      <c r="A16" s="34"/>
      <c r="B16" s="34"/>
      <c r="C16" s="114"/>
      <c r="D16" s="115"/>
      <c r="E16" s="115"/>
      <c r="F16" s="115"/>
      <c r="G16" s="115"/>
      <c r="H16" s="115"/>
    </row>
    <row r="17" spans="1:8" s="26" customFormat="1" ht="22.5" customHeight="1">
      <c r="A17" s="31"/>
      <c r="B17" s="63" t="s">
        <v>81</v>
      </c>
      <c r="C17" s="32" t="s">
        <v>82</v>
      </c>
      <c r="D17" s="33">
        <v>278000</v>
      </c>
      <c r="E17" s="33">
        <f>E18</f>
        <v>0</v>
      </c>
      <c r="F17" s="33">
        <f>F18</f>
        <v>200000</v>
      </c>
      <c r="G17" s="33">
        <f>G18</f>
        <v>0</v>
      </c>
      <c r="H17" s="33">
        <f>D17+E17-F17</f>
        <v>78000</v>
      </c>
    </row>
    <row r="18" spans="1:8" s="29" customFormat="1" ht="51" customHeight="1">
      <c r="A18" s="34"/>
      <c r="B18" s="64" t="s">
        <v>203</v>
      </c>
      <c r="C18" s="65" t="s">
        <v>204</v>
      </c>
      <c r="D18" s="56">
        <v>200000</v>
      </c>
      <c r="E18" s="56">
        <v>0</v>
      </c>
      <c r="F18" s="56">
        <v>200000</v>
      </c>
      <c r="G18" s="56">
        <v>0</v>
      </c>
      <c r="H18" s="56">
        <f>D18+E18-F18</f>
        <v>0</v>
      </c>
    </row>
    <row r="19" spans="1:8" s="29" customFormat="1" ht="54" customHeight="1">
      <c r="A19" s="34"/>
      <c r="B19" s="64"/>
      <c r="C19" s="138" t="s">
        <v>367</v>
      </c>
      <c r="D19" s="138"/>
      <c r="E19" s="138"/>
      <c r="F19" s="138"/>
      <c r="G19" s="138"/>
      <c r="H19" s="138"/>
    </row>
    <row r="20" spans="1:8" s="29" customFormat="1" ht="4.5" customHeight="1">
      <c r="A20" s="34"/>
      <c r="B20" s="64"/>
      <c r="C20" s="25"/>
      <c r="D20" s="25"/>
      <c r="E20" s="25"/>
      <c r="F20" s="25"/>
      <c r="G20" s="25"/>
      <c r="H20" s="25"/>
    </row>
    <row r="21" spans="1:8" s="26" customFormat="1" ht="22.5" customHeight="1">
      <c r="A21" s="31"/>
      <c r="B21" s="31">
        <v>150</v>
      </c>
      <c r="C21" s="32" t="s">
        <v>136</v>
      </c>
      <c r="D21" s="33">
        <v>74268</v>
      </c>
      <c r="E21" s="33">
        <f>E22</f>
        <v>10023</v>
      </c>
      <c r="F21" s="33">
        <f>F22</f>
        <v>0</v>
      </c>
      <c r="G21" s="33">
        <f>G22</f>
        <v>0</v>
      </c>
      <c r="H21" s="33">
        <f>D21+E21-F21</f>
        <v>84291</v>
      </c>
    </row>
    <row r="22" spans="1:8" s="29" customFormat="1" ht="18.75" customHeight="1">
      <c r="A22" s="34"/>
      <c r="B22" s="34">
        <v>15013</v>
      </c>
      <c r="C22" s="35" t="s">
        <v>137</v>
      </c>
      <c r="D22" s="30">
        <v>0</v>
      </c>
      <c r="E22" s="30">
        <v>10023</v>
      </c>
      <c r="F22" s="30">
        <v>0</v>
      </c>
      <c r="G22" s="30">
        <v>0</v>
      </c>
      <c r="H22" s="30">
        <f>D22+E22-F22</f>
        <v>10023</v>
      </c>
    </row>
    <row r="23" spans="1:8" s="28" customFormat="1" ht="43.5" customHeight="1">
      <c r="A23" s="27"/>
      <c r="B23" s="27"/>
      <c r="C23" s="138" t="s">
        <v>138</v>
      </c>
      <c r="D23" s="138"/>
      <c r="E23" s="138"/>
      <c r="F23" s="138"/>
      <c r="G23" s="138"/>
      <c r="H23" s="138"/>
    </row>
    <row r="24" spans="1:8" s="28" customFormat="1" ht="3.75" customHeight="1">
      <c r="A24" s="27"/>
      <c r="B24" s="27"/>
      <c r="C24" s="25"/>
      <c r="D24" s="25"/>
      <c r="E24" s="25"/>
      <c r="F24" s="25"/>
      <c r="G24" s="25"/>
      <c r="H24" s="25"/>
    </row>
    <row r="25" spans="1:8" s="26" customFormat="1" ht="23.25" customHeight="1">
      <c r="A25" s="31"/>
      <c r="B25" s="31">
        <v>600</v>
      </c>
      <c r="C25" s="32" t="s">
        <v>15</v>
      </c>
      <c r="D25" s="33">
        <v>88423593</v>
      </c>
      <c r="E25" s="33">
        <f>E28+E26+E30</f>
        <v>4153769.36</v>
      </c>
      <c r="F25" s="33">
        <f>F28+F26+F30</f>
        <v>3751834</v>
      </c>
      <c r="G25" s="33">
        <f>G28+G26+G30</f>
        <v>1013958</v>
      </c>
      <c r="H25" s="33">
        <f>D25+E25-F25</f>
        <v>88825528.36</v>
      </c>
    </row>
    <row r="26" spans="1:8" s="29" customFormat="1" ht="18.75" customHeight="1">
      <c r="A26" s="34"/>
      <c r="B26" s="34">
        <v>60001</v>
      </c>
      <c r="C26" s="35" t="s">
        <v>45</v>
      </c>
      <c r="D26" s="30">
        <v>9077775</v>
      </c>
      <c r="E26" s="30">
        <v>153892.36</v>
      </c>
      <c r="F26" s="30">
        <v>0</v>
      </c>
      <c r="G26" s="30">
        <v>0</v>
      </c>
      <c r="H26" s="30">
        <f>D26+E26-F26</f>
        <v>9231667.36</v>
      </c>
    </row>
    <row r="27" spans="1:8" s="26" customFormat="1" ht="55.5" customHeight="1">
      <c r="A27" s="43"/>
      <c r="B27" s="34"/>
      <c r="C27" s="139" t="s">
        <v>401</v>
      </c>
      <c r="D27" s="139"/>
      <c r="E27" s="139"/>
      <c r="F27" s="139"/>
      <c r="G27" s="139"/>
      <c r="H27" s="139"/>
    </row>
    <row r="28" spans="1:8" s="29" customFormat="1" ht="18" customHeight="1">
      <c r="A28" s="34"/>
      <c r="B28" s="34">
        <v>60004</v>
      </c>
      <c r="C28" s="35" t="s">
        <v>39</v>
      </c>
      <c r="D28" s="30">
        <v>16603209</v>
      </c>
      <c r="E28" s="30">
        <v>60527</v>
      </c>
      <c r="F28" s="30">
        <v>0</v>
      </c>
      <c r="G28" s="30">
        <v>0</v>
      </c>
      <c r="H28" s="30">
        <f>D28+E28-F28</f>
        <v>16663736</v>
      </c>
    </row>
    <row r="29" spans="1:8" s="28" customFormat="1" ht="45.75" customHeight="1">
      <c r="A29" s="27"/>
      <c r="B29" s="27"/>
      <c r="C29" s="138" t="s">
        <v>515</v>
      </c>
      <c r="D29" s="138"/>
      <c r="E29" s="138"/>
      <c r="F29" s="138"/>
      <c r="G29" s="138"/>
      <c r="H29" s="138"/>
    </row>
    <row r="30" spans="1:8" s="29" customFormat="1" ht="18" customHeight="1">
      <c r="A30" s="34"/>
      <c r="B30" s="61" t="s">
        <v>93</v>
      </c>
      <c r="C30" s="35" t="s">
        <v>38</v>
      </c>
      <c r="D30" s="30">
        <v>25820706</v>
      </c>
      <c r="E30" s="30">
        <v>3939350</v>
      </c>
      <c r="F30" s="30">
        <v>3751834</v>
      </c>
      <c r="G30" s="30">
        <v>1013958</v>
      </c>
      <c r="H30" s="30">
        <f>D30+E30-F30</f>
        <v>26008222</v>
      </c>
    </row>
    <row r="31" spans="1:8" s="57" customFormat="1" ht="27.75" customHeight="1">
      <c r="A31" s="43"/>
      <c r="B31" s="43"/>
      <c r="C31" s="139" t="s">
        <v>368</v>
      </c>
      <c r="D31" s="139"/>
      <c r="E31" s="139"/>
      <c r="F31" s="139"/>
      <c r="G31" s="139"/>
      <c r="H31" s="139"/>
    </row>
    <row r="32" spans="1:8" s="29" customFormat="1" ht="15.75" customHeight="1">
      <c r="A32" s="34"/>
      <c r="B32" s="34"/>
      <c r="C32" s="148" t="s">
        <v>170</v>
      </c>
      <c r="D32" s="148"/>
      <c r="E32" s="148"/>
      <c r="F32" s="148"/>
      <c r="G32" s="148"/>
      <c r="H32" s="148"/>
    </row>
    <row r="33" spans="1:8" s="29" customFormat="1" ht="12.75" customHeight="1">
      <c r="A33" s="34"/>
      <c r="B33" s="34"/>
      <c r="C33" s="148" t="s">
        <v>323</v>
      </c>
      <c r="D33" s="148"/>
      <c r="E33" s="148"/>
      <c r="F33" s="148"/>
      <c r="G33" s="148"/>
      <c r="H33" s="148"/>
    </row>
    <row r="34" spans="1:8" s="29" customFormat="1" ht="14.25" customHeight="1">
      <c r="A34" s="34"/>
      <c r="B34" s="34"/>
      <c r="C34" s="139" t="s">
        <v>315</v>
      </c>
      <c r="D34" s="139"/>
      <c r="E34" s="139"/>
      <c r="F34" s="139"/>
      <c r="G34" s="139"/>
      <c r="H34" s="139"/>
    </row>
    <row r="35" spans="1:8" s="29" customFormat="1" ht="39" customHeight="1">
      <c r="A35" s="34"/>
      <c r="B35" s="34"/>
      <c r="C35" s="138" t="s">
        <v>317</v>
      </c>
      <c r="D35" s="138"/>
      <c r="E35" s="138"/>
      <c r="F35" s="138"/>
      <c r="G35" s="138"/>
      <c r="H35" s="138"/>
    </row>
    <row r="36" spans="1:8" s="29" customFormat="1" ht="39" customHeight="1">
      <c r="A36" s="34"/>
      <c r="B36" s="34"/>
      <c r="C36" s="138" t="s">
        <v>316</v>
      </c>
      <c r="D36" s="138"/>
      <c r="E36" s="138"/>
      <c r="F36" s="138"/>
      <c r="G36" s="138"/>
      <c r="H36" s="138"/>
    </row>
    <row r="37" spans="1:8" s="29" customFormat="1" ht="27" customHeight="1">
      <c r="A37" s="34"/>
      <c r="B37" s="34"/>
      <c r="C37" s="138" t="s">
        <v>319</v>
      </c>
      <c r="D37" s="138"/>
      <c r="E37" s="138"/>
      <c r="F37" s="138"/>
      <c r="G37" s="138"/>
      <c r="H37" s="138"/>
    </row>
    <row r="38" spans="1:8" s="29" customFormat="1" ht="53.25" customHeight="1">
      <c r="A38" s="34"/>
      <c r="B38" s="34"/>
      <c r="C38" s="138" t="s">
        <v>318</v>
      </c>
      <c r="D38" s="138"/>
      <c r="E38" s="138"/>
      <c r="F38" s="138"/>
      <c r="G38" s="138"/>
      <c r="H38" s="138"/>
    </row>
    <row r="39" spans="1:8" s="29" customFormat="1" ht="14.25" customHeight="1">
      <c r="A39" s="34"/>
      <c r="B39" s="34"/>
      <c r="C39" s="138" t="s">
        <v>320</v>
      </c>
      <c r="D39" s="138"/>
      <c r="E39" s="138"/>
      <c r="F39" s="138"/>
      <c r="G39" s="138"/>
      <c r="H39" s="138"/>
    </row>
    <row r="40" spans="1:8" s="29" customFormat="1" ht="39" customHeight="1">
      <c r="A40" s="34"/>
      <c r="B40" s="34"/>
      <c r="C40" s="138" t="s">
        <v>321</v>
      </c>
      <c r="D40" s="138"/>
      <c r="E40" s="138"/>
      <c r="F40" s="138"/>
      <c r="G40" s="138"/>
      <c r="H40" s="138"/>
    </row>
    <row r="41" spans="1:8" s="29" customFormat="1" ht="40.5" customHeight="1">
      <c r="A41" s="34"/>
      <c r="B41" s="34"/>
      <c r="C41" s="138" t="s">
        <v>322</v>
      </c>
      <c r="D41" s="138"/>
      <c r="E41" s="138"/>
      <c r="F41" s="138"/>
      <c r="G41" s="138"/>
      <c r="H41" s="138"/>
    </row>
    <row r="42" spans="1:8" s="29" customFormat="1" ht="28.5" customHeight="1">
      <c r="A42" s="34"/>
      <c r="B42" s="34"/>
      <c r="C42" s="139" t="s">
        <v>325</v>
      </c>
      <c r="D42" s="139"/>
      <c r="E42" s="139"/>
      <c r="F42" s="139"/>
      <c r="G42" s="139"/>
      <c r="H42" s="139"/>
    </row>
    <row r="43" spans="1:8" s="29" customFormat="1" ht="39.75" customHeight="1">
      <c r="A43" s="34"/>
      <c r="B43" s="34"/>
      <c r="C43" s="138" t="s">
        <v>369</v>
      </c>
      <c r="D43" s="138"/>
      <c r="E43" s="138"/>
      <c r="F43" s="138"/>
      <c r="G43" s="138"/>
      <c r="H43" s="138"/>
    </row>
    <row r="44" spans="1:8" s="29" customFormat="1" ht="14.25" customHeight="1">
      <c r="A44" s="34"/>
      <c r="B44" s="34"/>
      <c r="C44" s="139" t="s">
        <v>172</v>
      </c>
      <c r="D44" s="139"/>
      <c r="E44" s="139"/>
      <c r="F44" s="139"/>
      <c r="G44" s="139"/>
      <c r="H44" s="139"/>
    </row>
    <row r="45" spans="1:8" s="29" customFormat="1" ht="26.25" customHeight="1">
      <c r="A45" s="34"/>
      <c r="B45" s="34"/>
      <c r="C45" s="138" t="s">
        <v>469</v>
      </c>
      <c r="D45" s="138"/>
      <c r="E45" s="138"/>
      <c r="F45" s="138"/>
      <c r="G45" s="138"/>
      <c r="H45" s="138"/>
    </row>
    <row r="46" spans="1:8" s="29" customFormat="1" ht="15.75" customHeight="1">
      <c r="A46" s="34"/>
      <c r="B46" s="34"/>
      <c r="C46" s="139" t="s">
        <v>171</v>
      </c>
      <c r="D46" s="139"/>
      <c r="E46" s="139"/>
      <c r="F46" s="139"/>
      <c r="G46" s="139"/>
      <c r="H46" s="139"/>
    </row>
    <row r="47" spans="1:8" s="29" customFormat="1" ht="27" customHeight="1">
      <c r="A47" s="34"/>
      <c r="B47" s="34"/>
      <c r="C47" s="139" t="s">
        <v>477</v>
      </c>
      <c r="D47" s="139"/>
      <c r="E47" s="139"/>
      <c r="F47" s="139"/>
      <c r="G47" s="139"/>
      <c r="H47" s="139"/>
    </row>
    <row r="48" spans="1:8" s="29" customFormat="1" ht="27" customHeight="1">
      <c r="A48" s="34"/>
      <c r="B48" s="34"/>
      <c r="C48" s="138" t="s">
        <v>399</v>
      </c>
      <c r="D48" s="138"/>
      <c r="E48" s="138"/>
      <c r="F48" s="138"/>
      <c r="G48" s="138"/>
      <c r="H48" s="138"/>
    </row>
    <row r="49" spans="1:8" s="29" customFormat="1" ht="27" customHeight="1">
      <c r="A49" s="34"/>
      <c r="B49" s="34"/>
      <c r="C49" s="139" t="s">
        <v>400</v>
      </c>
      <c r="D49" s="139"/>
      <c r="E49" s="139"/>
      <c r="F49" s="139"/>
      <c r="G49" s="139"/>
      <c r="H49" s="139"/>
    </row>
    <row r="50" spans="1:8" s="29" customFormat="1" ht="14.25" customHeight="1">
      <c r="A50" s="34"/>
      <c r="B50" s="34"/>
      <c r="C50" s="139" t="s">
        <v>173</v>
      </c>
      <c r="D50" s="139"/>
      <c r="E50" s="139"/>
      <c r="F50" s="139"/>
      <c r="G50" s="139"/>
      <c r="H50" s="139"/>
    </row>
    <row r="51" spans="1:8" s="29" customFormat="1" ht="41.25" customHeight="1">
      <c r="A51" s="34"/>
      <c r="B51" s="34"/>
      <c r="C51" s="139" t="s">
        <v>324</v>
      </c>
      <c r="D51" s="139"/>
      <c r="E51" s="139"/>
      <c r="F51" s="139"/>
      <c r="G51" s="139"/>
      <c r="H51" s="139"/>
    </row>
    <row r="52" spans="1:8" s="28" customFormat="1" ht="3.75" customHeight="1">
      <c r="A52" s="27"/>
      <c r="B52" s="27"/>
      <c r="C52" s="138"/>
      <c r="D52" s="138"/>
      <c r="E52" s="138"/>
      <c r="F52" s="138"/>
      <c r="G52" s="138"/>
      <c r="H52" s="138"/>
    </row>
    <row r="53" spans="1:8" s="26" customFormat="1" ht="22.5" customHeight="1">
      <c r="A53" s="31"/>
      <c r="B53" s="31">
        <v>630</v>
      </c>
      <c r="C53" s="52" t="s">
        <v>129</v>
      </c>
      <c r="D53" s="33">
        <v>575986</v>
      </c>
      <c r="E53" s="33">
        <f>E54</f>
        <v>0</v>
      </c>
      <c r="F53" s="33">
        <f>F54</f>
        <v>112625</v>
      </c>
      <c r="G53" s="33">
        <f>G54</f>
        <v>0</v>
      </c>
      <c r="H53" s="33">
        <f>D53+E53-F53</f>
        <v>463361</v>
      </c>
    </row>
    <row r="54" spans="1:8" s="29" customFormat="1" ht="17.25" customHeight="1">
      <c r="A54" s="34"/>
      <c r="B54" s="34">
        <v>63095</v>
      </c>
      <c r="C54" s="53" t="s">
        <v>58</v>
      </c>
      <c r="D54" s="30">
        <v>575986</v>
      </c>
      <c r="E54" s="30">
        <v>0</v>
      </c>
      <c r="F54" s="30">
        <v>112625</v>
      </c>
      <c r="G54" s="30">
        <v>0</v>
      </c>
      <c r="H54" s="30">
        <f>D54+E54-F54</f>
        <v>463361</v>
      </c>
    </row>
    <row r="55" spans="1:8" s="29" customFormat="1" ht="40.5" customHeight="1">
      <c r="A55" s="34"/>
      <c r="B55" s="34"/>
      <c r="C55" s="138" t="s">
        <v>402</v>
      </c>
      <c r="D55" s="138"/>
      <c r="E55" s="138"/>
      <c r="F55" s="138"/>
      <c r="G55" s="138"/>
      <c r="H55" s="138"/>
    </row>
    <row r="56" spans="1:8" s="28" customFormat="1" ht="5.25" customHeight="1">
      <c r="A56" s="27"/>
      <c r="B56" s="27"/>
      <c r="C56" s="25"/>
      <c r="D56" s="25"/>
      <c r="E56" s="25"/>
      <c r="F56" s="25"/>
      <c r="G56" s="25"/>
      <c r="H56" s="25"/>
    </row>
    <row r="57" spans="1:8" s="26" customFormat="1" ht="23.25" customHeight="1">
      <c r="A57" s="31"/>
      <c r="B57" s="31">
        <v>750</v>
      </c>
      <c r="C57" s="32" t="s">
        <v>85</v>
      </c>
      <c r="D57" s="33">
        <v>1736032</v>
      </c>
      <c r="E57" s="33">
        <f>E58</f>
        <v>336250</v>
      </c>
      <c r="F57" s="33">
        <f>F58</f>
        <v>0</v>
      </c>
      <c r="G57" s="33">
        <f>G58</f>
        <v>0</v>
      </c>
      <c r="H57" s="33">
        <f>D57+E57-F57</f>
        <v>2072282</v>
      </c>
    </row>
    <row r="58" spans="1:8" s="29" customFormat="1" ht="19.5" customHeight="1">
      <c r="A58" s="34"/>
      <c r="B58" s="34">
        <v>75075</v>
      </c>
      <c r="C58" s="35" t="s">
        <v>84</v>
      </c>
      <c r="D58" s="30">
        <v>489786</v>
      </c>
      <c r="E58" s="30">
        <v>336250</v>
      </c>
      <c r="F58" s="30">
        <v>0</v>
      </c>
      <c r="G58" s="30">
        <v>0</v>
      </c>
      <c r="H58" s="30">
        <f>D58+E58-F58</f>
        <v>826036</v>
      </c>
    </row>
    <row r="59" spans="1:8" s="29" customFormat="1" ht="24" customHeight="1">
      <c r="A59" s="34"/>
      <c r="B59" s="34"/>
      <c r="C59" s="148" t="s">
        <v>403</v>
      </c>
      <c r="D59" s="148"/>
      <c r="E59" s="148"/>
      <c r="F59" s="148"/>
      <c r="G59" s="148"/>
      <c r="H59" s="148"/>
    </row>
    <row r="60" spans="1:8" s="29" customFormat="1" ht="27.75" customHeight="1">
      <c r="A60" s="34"/>
      <c r="B60" s="61"/>
      <c r="C60" s="139" t="s">
        <v>311</v>
      </c>
      <c r="D60" s="139"/>
      <c r="E60" s="139"/>
      <c r="F60" s="139"/>
      <c r="G60" s="139"/>
      <c r="H60" s="139"/>
    </row>
    <row r="61" spans="1:8" s="29" customFormat="1" ht="14.25" customHeight="1">
      <c r="A61" s="34"/>
      <c r="B61" s="61"/>
      <c r="C61" s="139" t="s">
        <v>310</v>
      </c>
      <c r="D61" s="139"/>
      <c r="E61" s="139"/>
      <c r="F61" s="139"/>
      <c r="G61" s="139"/>
      <c r="H61" s="139"/>
    </row>
    <row r="62" spans="1:8" s="29" customFormat="1" ht="14.25" customHeight="1">
      <c r="A62" s="34"/>
      <c r="B62" s="34"/>
      <c r="C62" s="139" t="s">
        <v>313</v>
      </c>
      <c r="D62" s="139"/>
      <c r="E62" s="139"/>
      <c r="F62" s="139"/>
      <c r="G62" s="139"/>
      <c r="H62" s="139"/>
    </row>
    <row r="63" spans="1:8" s="26" customFormat="1" ht="6" customHeight="1">
      <c r="A63" s="43"/>
      <c r="B63" s="43"/>
      <c r="C63" s="25"/>
      <c r="D63" s="25"/>
      <c r="E63" s="25"/>
      <c r="F63" s="25"/>
      <c r="G63" s="25"/>
      <c r="H63" s="25"/>
    </row>
    <row r="64" spans="1:8" s="26" customFormat="1" ht="22.5" customHeight="1">
      <c r="A64" s="31"/>
      <c r="B64" s="31">
        <v>758</v>
      </c>
      <c r="C64" s="32" t="s">
        <v>16</v>
      </c>
      <c r="D64" s="112">
        <v>1046829258</v>
      </c>
      <c r="E64" s="112">
        <f>E67+E122+E65</f>
        <v>54008575</v>
      </c>
      <c r="F64" s="112">
        <f>F67+F122+F65</f>
        <v>11887451</v>
      </c>
      <c r="G64" s="112">
        <f>G67+G122+G65</f>
        <v>4937168</v>
      </c>
      <c r="H64" s="112">
        <f>D64+E64-F64</f>
        <v>1088950382</v>
      </c>
    </row>
    <row r="65" spans="1:8" s="29" customFormat="1" ht="25.5" customHeight="1">
      <c r="A65" s="34"/>
      <c r="B65" s="36">
        <v>75801</v>
      </c>
      <c r="C65" s="50" t="s">
        <v>128</v>
      </c>
      <c r="D65" s="51">
        <v>80420233</v>
      </c>
      <c r="E65" s="41">
        <v>180126</v>
      </c>
      <c r="F65" s="41">
        <v>0</v>
      </c>
      <c r="G65" s="41">
        <v>0</v>
      </c>
      <c r="H65" s="41">
        <f>D65+E65-F65</f>
        <v>80600359</v>
      </c>
    </row>
    <row r="66" spans="1:8" s="10" customFormat="1" ht="42.75" customHeight="1">
      <c r="A66" s="8"/>
      <c r="B66" s="8"/>
      <c r="C66" s="149" t="s">
        <v>130</v>
      </c>
      <c r="D66" s="149"/>
      <c r="E66" s="149"/>
      <c r="F66" s="149"/>
      <c r="G66" s="149"/>
      <c r="H66" s="149"/>
    </row>
    <row r="67" spans="1:8" s="29" customFormat="1" ht="25.5" customHeight="1">
      <c r="A67" s="34"/>
      <c r="B67" s="36">
        <v>75863</v>
      </c>
      <c r="C67" s="62" t="s">
        <v>55</v>
      </c>
      <c r="D67" s="41">
        <v>425299568</v>
      </c>
      <c r="E67" s="41">
        <v>40533682</v>
      </c>
      <c r="F67" s="41">
        <v>1356208</v>
      </c>
      <c r="G67" s="41">
        <v>481876</v>
      </c>
      <c r="H67" s="41">
        <f>D67+E67-F67</f>
        <v>464477042</v>
      </c>
    </row>
    <row r="68" spans="1:8" s="29" customFormat="1" ht="25.5" customHeight="1">
      <c r="A68" s="34"/>
      <c r="B68" s="34"/>
      <c r="C68" s="140" t="s">
        <v>56</v>
      </c>
      <c r="D68" s="140"/>
      <c r="E68" s="140"/>
      <c r="F68" s="140"/>
      <c r="G68" s="140"/>
      <c r="H68" s="140"/>
    </row>
    <row r="69" spans="1:8" s="29" customFormat="1" ht="15" customHeight="1">
      <c r="A69" s="34"/>
      <c r="B69" s="34"/>
      <c r="C69" s="138" t="s">
        <v>327</v>
      </c>
      <c r="D69" s="138"/>
      <c r="E69" s="138"/>
      <c r="F69" s="138"/>
      <c r="G69" s="138"/>
      <c r="H69" s="138"/>
    </row>
    <row r="70" spans="1:8" s="29" customFormat="1" ht="15" customHeight="1">
      <c r="A70" s="34"/>
      <c r="B70" s="34"/>
      <c r="C70" s="138" t="s">
        <v>94</v>
      </c>
      <c r="D70" s="138"/>
      <c r="E70" s="138"/>
      <c r="F70" s="138"/>
      <c r="G70" s="138"/>
      <c r="H70" s="138"/>
    </row>
    <row r="71" spans="1:8" s="29" customFormat="1" ht="13.5" customHeight="1">
      <c r="A71" s="34"/>
      <c r="B71" s="34"/>
      <c r="C71" s="142" t="s">
        <v>328</v>
      </c>
      <c r="D71" s="142"/>
      <c r="E71" s="142"/>
      <c r="F71" s="142"/>
      <c r="G71" s="116"/>
      <c r="H71" s="116"/>
    </row>
    <row r="72" spans="1:8" s="29" customFormat="1" ht="36.75" customHeight="1">
      <c r="A72" s="34"/>
      <c r="B72" s="34"/>
      <c r="C72" s="142" t="s">
        <v>329</v>
      </c>
      <c r="D72" s="142"/>
      <c r="E72" s="142"/>
      <c r="F72" s="142"/>
      <c r="G72" s="117" t="s">
        <v>95</v>
      </c>
      <c r="H72" s="118">
        <v>25363</v>
      </c>
    </row>
    <row r="73" spans="1:8" s="29" customFormat="1" ht="37.5" customHeight="1">
      <c r="A73" s="34"/>
      <c r="B73" s="34"/>
      <c r="C73" s="142" t="s">
        <v>330</v>
      </c>
      <c r="D73" s="142"/>
      <c r="E73" s="142"/>
      <c r="F73" s="142"/>
      <c r="G73" s="117" t="s">
        <v>95</v>
      </c>
      <c r="H73" s="118">
        <v>38877</v>
      </c>
    </row>
    <row r="74" spans="1:8" s="29" customFormat="1" ht="64.5" customHeight="1">
      <c r="A74" s="34"/>
      <c r="B74" s="34"/>
      <c r="C74" s="142" t="s">
        <v>404</v>
      </c>
      <c r="D74" s="142"/>
      <c r="E74" s="142"/>
      <c r="F74" s="142"/>
      <c r="G74" s="117" t="s">
        <v>95</v>
      </c>
      <c r="H74" s="118">
        <v>106706</v>
      </c>
    </row>
    <row r="75" spans="1:8" s="29" customFormat="1" ht="27" customHeight="1">
      <c r="A75" s="34"/>
      <c r="B75" s="34"/>
      <c r="C75" s="142" t="s">
        <v>331</v>
      </c>
      <c r="D75" s="142"/>
      <c r="E75" s="142"/>
      <c r="F75" s="142"/>
      <c r="G75" s="117" t="s">
        <v>95</v>
      </c>
      <c r="H75" s="119">
        <v>9086</v>
      </c>
    </row>
    <row r="76" spans="1:8" s="121" customFormat="1" ht="42.75" customHeight="1">
      <c r="A76" s="120"/>
      <c r="B76" s="120"/>
      <c r="C76" s="144" t="s">
        <v>332</v>
      </c>
      <c r="D76" s="144"/>
      <c r="E76" s="144"/>
      <c r="F76" s="144"/>
      <c r="G76" s="117" t="s">
        <v>95</v>
      </c>
      <c r="H76" s="118">
        <v>9071</v>
      </c>
    </row>
    <row r="77" spans="1:8" s="121" customFormat="1" ht="38.25" customHeight="1">
      <c r="A77" s="120"/>
      <c r="B77" s="120"/>
      <c r="C77" s="144" t="s">
        <v>340</v>
      </c>
      <c r="D77" s="144"/>
      <c r="E77" s="144"/>
      <c r="F77" s="144"/>
      <c r="G77" s="117" t="s">
        <v>95</v>
      </c>
      <c r="H77" s="118">
        <v>283451</v>
      </c>
    </row>
    <row r="78" spans="1:8" s="29" customFormat="1" ht="13.5" customHeight="1">
      <c r="A78" s="34"/>
      <c r="B78" s="34"/>
      <c r="C78" s="146" t="s">
        <v>96</v>
      </c>
      <c r="D78" s="146"/>
      <c r="E78" s="146"/>
      <c r="F78" s="146"/>
      <c r="G78" s="125"/>
      <c r="H78" s="126"/>
    </row>
    <row r="79" spans="1:8" s="29" customFormat="1" ht="15" customHeight="1">
      <c r="A79" s="34"/>
      <c r="B79" s="34"/>
      <c r="C79" s="138" t="s">
        <v>94</v>
      </c>
      <c r="D79" s="138"/>
      <c r="E79" s="138"/>
      <c r="F79" s="138"/>
      <c r="G79" s="138"/>
      <c r="H79" s="138"/>
    </row>
    <row r="80" spans="1:8" s="29" customFormat="1" ht="12.75" customHeight="1">
      <c r="A80" s="34"/>
      <c r="B80" s="34"/>
      <c r="C80" s="142" t="s">
        <v>415</v>
      </c>
      <c r="D80" s="142"/>
      <c r="E80" s="142"/>
      <c r="F80" s="142"/>
      <c r="G80" s="117"/>
      <c r="H80" s="118"/>
    </row>
    <row r="81" spans="1:8" s="29" customFormat="1" ht="27" customHeight="1">
      <c r="A81" s="34"/>
      <c r="B81" s="34"/>
      <c r="C81" s="142" t="s">
        <v>416</v>
      </c>
      <c r="D81" s="142"/>
      <c r="E81" s="142"/>
      <c r="F81" s="142"/>
      <c r="G81" s="117" t="s">
        <v>97</v>
      </c>
      <c r="H81" s="118">
        <v>2346289</v>
      </c>
    </row>
    <row r="82" spans="1:8" s="29" customFormat="1" ht="15" customHeight="1">
      <c r="A82" s="34"/>
      <c r="B82" s="34"/>
      <c r="C82" s="147" t="s">
        <v>417</v>
      </c>
      <c r="D82" s="147"/>
      <c r="E82" s="147"/>
      <c r="F82" s="147"/>
      <c r="G82" s="125" t="s">
        <v>97</v>
      </c>
      <c r="H82" s="126">
        <v>196013</v>
      </c>
    </row>
    <row r="83" spans="1:8" s="29" customFormat="1" ht="15" customHeight="1">
      <c r="A83" s="34"/>
      <c r="B83" s="34"/>
      <c r="C83" s="147" t="s">
        <v>418</v>
      </c>
      <c r="D83" s="147"/>
      <c r="E83" s="147"/>
      <c r="F83" s="147"/>
      <c r="G83" s="125" t="s">
        <v>97</v>
      </c>
      <c r="H83" s="126">
        <v>18070933</v>
      </c>
    </row>
    <row r="84" spans="1:8" s="29" customFormat="1" ht="27.75" customHeight="1">
      <c r="A84" s="34"/>
      <c r="B84" s="34"/>
      <c r="C84" s="144" t="s">
        <v>414</v>
      </c>
      <c r="D84" s="144"/>
      <c r="E84" s="144"/>
      <c r="F84" s="144"/>
      <c r="G84" s="117" t="s">
        <v>97</v>
      </c>
      <c r="H84" s="118">
        <v>7374</v>
      </c>
    </row>
    <row r="85" spans="1:8" s="29" customFormat="1" ht="13.5" customHeight="1">
      <c r="A85" s="34"/>
      <c r="B85" s="34"/>
      <c r="C85" s="127" t="s">
        <v>405</v>
      </c>
      <c r="D85" s="127"/>
      <c r="E85" s="127"/>
      <c r="F85" s="127"/>
      <c r="G85" s="127"/>
      <c r="H85" s="127"/>
    </row>
    <row r="86" spans="1:8" s="29" customFormat="1" ht="26.25" customHeight="1">
      <c r="A86" s="34"/>
      <c r="B86" s="34"/>
      <c r="C86" s="142" t="s">
        <v>411</v>
      </c>
      <c r="D86" s="142"/>
      <c r="E86" s="142"/>
      <c r="F86" s="142"/>
      <c r="G86" s="117" t="s">
        <v>97</v>
      </c>
      <c r="H86" s="118">
        <v>92028</v>
      </c>
    </row>
    <row r="87" spans="1:8" s="29" customFormat="1" ht="26.25" customHeight="1">
      <c r="A87" s="34"/>
      <c r="B87" s="34"/>
      <c r="C87" s="142" t="s">
        <v>419</v>
      </c>
      <c r="D87" s="142"/>
      <c r="E87" s="142"/>
      <c r="F87" s="142"/>
      <c r="G87" s="117" t="s">
        <v>97</v>
      </c>
      <c r="H87" s="118">
        <v>87773</v>
      </c>
    </row>
    <row r="88" spans="1:8" s="29" customFormat="1" ht="40.5" customHeight="1">
      <c r="A88" s="34"/>
      <c r="B88" s="34"/>
      <c r="C88" s="144" t="s">
        <v>413</v>
      </c>
      <c r="D88" s="144"/>
      <c r="E88" s="144"/>
      <c r="F88" s="144"/>
      <c r="G88" s="117" t="s">
        <v>97</v>
      </c>
      <c r="H88" s="118">
        <v>20193</v>
      </c>
    </row>
    <row r="89" spans="1:8" s="29" customFormat="1" ht="15" customHeight="1">
      <c r="A89" s="34"/>
      <c r="B89" s="34"/>
      <c r="C89" s="138" t="s">
        <v>100</v>
      </c>
      <c r="D89" s="138"/>
      <c r="E89" s="138"/>
      <c r="F89" s="138"/>
      <c r="G89" s="138"/>
      <c r="H89" s="138"/>
    </row>
    <row r="90" spans="1:8" s="10" customFormat="1" ht="51" customHeight="1">
      <c r="A90" s="8"/>
      <c r="B90" s="8"/>
      <c r="C90" s="143" t="s">
        <v>406</v>
      </c>
      <c r="D90" s="143"/>
      <c r="E90" s="143"/>
      <c r="F90" s="143"/>
      <c r="G90" s="128" t="s">
        <v>97</v>
      </c>
      <c r="H90" s="129">
        <v>63000</v>
      </c>
    </row>
    <row r="91" spans="1:8" s="29" customFormat="1" ht="27.75" customHeight="1">
      <c r="A91" s="34"/>
      <c r="B91" s="34"/>
      <c r="C91" s="144" t="s">
        <v>407</v>
      </c>
      <c r="D91" s="144"/>
      <c r="E91" s="144"/>
      <c r="F91" s="144"/>
      <c r="G91" s="117" t="s">
        <v>97</v>
      </c>
      <c r="H91" s="118">
        <v>585279</v>
      </c>
    </row>
    <row r="92" spans="1:8" s="29" customFormat="1" ht="14.25" customHeight="1">
      <c r="A92" s="34"/>
      <c r="B92" s="34"/>
      <c r="C92" s="142" t="s">
        <v>408</v>
      </c>
      <c r="D92" s="142"/>
      <c r="E92" s="142"/>
      <c r="F92" s="142"/>
      <c r="G92" s="116"/>
      <c r="H92" s="116"/>
    </row>
    <row r="93" spans="1:8" s="29" customFormat="1" ht="40.5" customHeight="1">
      <c r="A93" s="34"/>
      <c r="B93" s="34"/>
      <c r="C93" s="142" t="s">
        <v>409</v>
      </c>
      <c r="D93" s="142"/>
      <c r="E93" s="142"/>
      <c r="F93" s="142"/>
      <c r="G93" s="117" t="s">
        <v>97</v>
      </c>
      <c r="H93" s="118">
        <v>294457</v>
      </c>
    </row>
    <row r="94" spans="1:8" s="29" customFormat="1" ht="40.5" customHeight="1">
      <c r="A94" s="34"/>
      <c r="B94" s="34"/>
      <c r="C94" s="142" t="s">
        <v>410</v>
      </c>
      <c r="D94" s="142"/>
      <c r="E94" s="142"/>
      <c r="F94" s="142"/>
      <c r="G94" s="117" t="s">
        <v>97</v>
      </c>
      <c r="H94" s="118">
        <v>189642</v>
      </c>
    </row>
    <row r="95" spans="1:8" s="29" customFormat="1" ht="66" customHeight="1">
      <c r="A95" s="34"/>
      <c r="B95" s="34"/>
      <c r="C95" s="142" t="s">
        <v>420</v>
      </c>
      <c r="D95" s="142"/>
      <c r="E95" s="142"/>
      <c r="F95" s="142"/>
      <c r="G95" s="117" t="s">
        <v>97</v>
      </c>
      <c r="H95" s="118">
        <v>472064</v>
      </c>
    </row>
    <row r="96" spans="1:8" s="29" customFormat="1" ht="13.5" customHeight="1">
      <c r="A96" s="34"/>
      <c r="B96" s="34"/>
      <c r="C96" s="127" t="s">
        <v>405</v>
      </c>
      <c r="D96" s="127"/>
      <c r="E96" s="127"/>
      <c r="F96" s="127"/>
      <c r="G96" s="127"/>
      <c r="H96" s="127"/>
    </row>
    <row r="97" spans="1:8" s="29" customFormat="1" ht="26.25" customHeight="1">
      <c r="A97" s="34"/>
      <c r="B97" s="34"/>
      <c r="C97" s="142" t="s">
        <v>411</v>
      </c>
      <c r="D97" s="142"/>
      <c r="E97" s="142"/>
      <c r="F97" s="142"/>
      <c r="G97" s="117" t="s">
        <v>97</v>
      </c>
      <c r="H97" s="118">
        <v>334025</v>
      </c>
    </row>
    <row r="98" spans="1:8" s="29" customFormat="1" ht="26.25" customHeight="1">
      <c r="A98" s="34"/>
      <c r="B98" s="34"/>
      <c r="C98" s="142" t="s">
        <v>412</v>
      </c>
      <c r="D98" s="142"/>
      <c r="E98" s="142"/>
      <c r="F98" s="142"/>
      <c r="G98" s="117" t="s">
        <v>99</v>
      </c>
      <c r="H98" s="118">
        <v>892385</v>
      </c>
    </row>
    <row r="99" spans="1:8" s="29" customFormat="1" ht="39" customHeight="1">
      <c r="A99" s="34"/>
      <c r="B99" s="34"/>
      <c r="C99" s="144" t="s">
        <v>478</v>
      </c>
      <c r="D99" s="144"/>
      <c r="E99" s="144"/>
      <c r="F99" s="144"/>
      <c r="G99" s="117" t="s">
        <v>99</v>
      </c>
      <c r="H99" s="118">
        <v>15934046</v>
      </c>
    </row>
    <row r="100" spans="1:8" s="29" customFormat="1" ht="13.5" customHeight="1">
      <c r="A100" s="34"/>
      <c r="B100" s="34"/>
      <c r="C100" s="146" t="s">
        <v>345</v>
      </c>
      <c r="D100" s="146"/>
      <c r="E100" s="146"/>
      <c r="F100" s="146"/>
      <c r="G100" s="125"/>
      <c r="H100" s="126"/>
    </row>
    <row r="101" spans="1:8" s="10" customFormat="1" ht="51" customHeight="1">
      <c r="A101" s="8"/>
      <c r="B101" s="8"/>
      <c r="C101" s="143" t="s">
        <v>421</v>
      </c>
      <c r="D101" s="143"/>
      <c r="E101" s="143"/>
      <c r="F101" s="143"/>
      <c r="G101" s="128" t="s">
        <v>97</v>
      </c>
      <c r="H101" s="129">
        <v>63000</v>
      </c>
    </row>
    <row r="102" spans="1:8" s="29" customFormat="1" ht="39" customHeight="1">
      <c r="A102" s="34"/>
      <c r="B102" s="34"/>
      <c r="C102" s="144" t="s">
        <v>478</v>
      </c>
      <c r="D102" s="144"/>
      <c r="E102" s="144"/>
      <c r="F102" s="144"/>
      <c r="G102" s="117" t="s">
        <v>99</v>
      </c>
      <c r="H102" s="118">
        <v>322962</v>
      </c>
    </row>
    <row r="103" spans="1:8" s="29" customFormat="1" ht="50.25" customHeight="1">
      <c r="A103" s="34"/>
      <c r="B103" s="34"/>
      <c r="C103" s="142" t="s">
        <v>479</v>
      </c>
      <c r="D103" s="142"/>
      <c r="E103" s="142"/>
      <c r="F103" s="142"/>
      <c r="G103" s="117" t="s">
        <v>95</v>
      </c>
      <c r="H103" s="118">
        <v>425206</v>
      </c>
    </row>
    <row r="104" spans="1:8" s="29" customFormat="1" ht="31.5" customHeight="1">
      <c r="A104" s="34"/>
      <c r="B104" s="36"/>
      <c r="C104" s="140" t="s">
        <v>101</v>
      </c>
      <c r="D104" s="140"/>
      <c r="E104" s="140"/>
      <c r="F104" s="140"/>
      <c r="G104" s="140"/>
      <c r="H104" s="140"/>
    </row>
    <row r="105" spans="1:8" s="29" customFormat="1" ht="13.5" customHeight="1">
      <c r="A105" s="34"/>
      <c r="B105" s="34"/>
      <c r="C105" s="146" t="s">
        <v>102</v>
      </c>
      <c r="D105" s="146"/>
      <c r="E105" s="146"/>
      <c r="F105" s="146"/>
      <c r="G105" s="125"/>
      <c r="H105" s="126"/>
    </row>
    <row r="106" spans="1:8" s="29" customFormat="1" ht="15" customHeight="1">
      <c r="A106" s="34"/>
      <c r="B106" s="34"/>
      <c r="C106" s="138" t="s">
        <v>94</v>
      </c>
      <c r="D106" s="138"/>
      <c r="E106" s="138"/>
      <c r="F106" s="138"/>
      <c r="G106" s="138"/>
      <c r="H106" s="138"/>
    </row>
    <row r="107" spans="1:8" s="29" customFormat="1" ht="24.75" customHeight="1">
      <c r="A107" s="34"/>
      <c r="B107" s="34"/>
      <c r="C107" s="144" t="s">
        <v>341</v>
      </c>
      <c r="D107" s="144"/>
      <c r="E107" s="144"/>
      <c r="F107" s="144"/>
      <c r="G107" s="117" t="s">
        <v>97</v>
      </c>
      <c r="H107" s="118">
        <v>983</v>
      </c>
    </row>
    <row r="108" spans="1:8" s="29" customFormat="1" ht="13.5" customHeight="1">
      <c r="A108" s="34"/>
      <c r="B108" s="34"/>
      <c r="C108" s="127" t="s">
        <v>342</v>
      </c>
      <c r="D108" s="127"/>
      <c r="E108" s="127"/>
      <c r="F108" s="127"/>
      <c r="G108" s="127"/>
      <c r="H108" s="127"/>
    </row>
    <row r="109" spans="1:8" s="29" customFormat="1" ht="26.25" customHeight="1">
      <c r="A109" s="34"/>
      <c r="B109" s="34"/>
      <c r="C109" s="142" t="s">
        <v>344</v>
      </c>
      <c r="D109" s="142"/>
      <c r="E109" s="142"/>
      <c r="F109" s="142"/>
      <c r="G109" s="117" t="s">
        <v>97</v>
      </c>
      <c r="H109" s="118">
        <v>10827</v>
      </c>
    </row>
    <row r="110" spans="1:8" s="29" customFormat="1" ht="26.25" customHeight="1">
      <c r="A110" s="34"/>
      <c r="B110" s="34"/>
      <c r="C110" s="142" t="s">
        <v>343</v>
      </c>
      <c r="D110" s="142"/>
      <c r="E110" s="142"/>
      <c r="F110" s="142"/>
      <c r="G110" s="117" t="s">
        <v>97</v>
      </c>
      <c r="H110" s="118">
        <v>10327</v>
      </c>
    </row>
    <row r="111" spans="1:8" s="29" customFormat="1" ht="15" customHeight="1">
      <c r="A111" s="34"/>
      <c r="B111" s="34"/>
      <c r="C111" s="138" t="s">
        <v>100</v>
      </c>
      <c r="D111" s="138"/>
      <c r="E111" s="138"/>
      <c r="F111" s="138"/>
      <c r="G111" s="138"/>
      <c r="H111" s="138"/>
    </row>
    <row r="112" spans="1:8" s="10" customFormat="1" ht="51" customHeight="1">
      <c r="A112" s="8"/>
      <c r="B112" s="8"/>
      <c r="C112" s="143" t="s">
        <v>98</v>
      </c>
      <c r="D112" s="143"/>
      <c r="E112" s="143"/>
      <c r="F112" s="143"/>
      <c r="G112" s="128" t="s">
        <v>97</v>
      </c>
      <c r="H112" s="129">
        <v>7000</v>
      </c>
    </row>
    <row r="113" spans="1:8" s="29" customFormat="1" ht="24.75" customHeight="1">
      <c r="A113" s="34"/>
      <c r="B113" s="34"/>
      <c r="C113" s="144" t="s">
        <v>341</v>
      </c>
      <c r="D113" s="144"/>
      <c r="E113" s="144"/>
      <c r="F113" s="144"/>
      <c r="G113" s="117" t="s">
        <v>97</v>
      </c>
      <c r="H113" s="118">
        <v>78037</v>
      </c>
    </row>
    <row r="114" spans="1:8" s="29" customFormat="1" ht="39" customHeight="1">
      <c r="A114" s="34"/>
      <c r="B114" s="34"/>
      <c r="C114" s="142" t="s">
        <v>370</v>
      </c>
      <c r="D114" s="142"/>
      <c r="E114" s="142"/>
      <c r="F114" s="142"/>
      <c r="G114" s="117" t="s">
        <v>97</v>
      </c>
      <c r="H114" s="118">
        <v>39297</v>
      </c>
    </row>
    <row r="115" spans="1:8" s="29" customFormat="1" ht="13.5" customHeight="1">
      <c r="A115" s="34"/>
      <c r="B115" s="34"/>
      <c r="C115" s="144" t="s">
        <v>482</v>
      </c>
      <c r="D115" s="144"/>
      <c r="E115" s="144"/>
      <c r="F115" s="144"/>
      <c r="G115" s="117" t="s">
        <v>97</v>
      </c>
      <c r="H115" s="118">
        <v>385826</v>
      </c>
    </row>
    <row r="116" spans="1:8" s="29" customFormat="1" ht="13.5" customHeight="1">
      <c r="A116" s="34"/>
      <c r="B116" s="34"/>
      <c r="C116" s="146" t="s">
        <v>103</v>
      </c>
      <c r="D116" s="146"/>
      <c r="E116" s="146"/>
      <c r="F116" s="146"/>
      <c r="G116" s="125"/>
      <c r="H116" s="126"/>
    </row>
    <row r="117" spans="1:8" s="29" customFormat="1" ht="15" customHeight="1">
      <c r="A117" s="34"/>
      <c r="B117" s="34"/>
      <c r="C117" s="138" t="s">
        <v>94</v>
      </c>
      <c r="D117" s="138"/>
      <c r="E117" s="138"/>
      <c r="F117" s="138"/>
      <c r="G117" s="138"/>
      <c r="H117" s="138"/>
    </row>
    <row r="118" spans="1:8" s="29" customFormat="1" ht="51" customHeight="1">
      <c r="A118" s="34"/>
      <c r="B118" s="34"/>
      <c r="C118" s="144" t="s">
        <v>98</v>
      </c>
      <c r="D118" s="144"/>
      <c r="E118" s="144"/>
      <c r="F118" s="144"/>
      <c r="G118" s="117" t="s">
        <v>97</v>
      </c>
      <c r="H118" s="118">
        <v>7000</v>
      </c>
    </row>
    <row r="119" spans="1:8" s="29" customFormat="1" ht="39" customHeight="1">
      <c r="A119" s="34"/>
      <c r="B119" s="34"/>
      <c r="C119" s="144" t="s">
        <v>480</v>
      </c>
      <c r="D119" s="144"/>
      <c r="E119" s="144"/>
      <c r="F119" s="144"/>
      <c r="G119" s="117" t="s">
        <v>99</v>
      </c>
      <c r="H119" s="118">
        <f>131881+26406</f>
        <v>158287</v>
      </c>
    </row>
    <row r="120" spans="1:8" s="121" customFormat="1" ht="38.25" customHeight="1">
      <c r="A120" s="120"/>
      <c r="B120" s="120"/>
      <c r="C120" s="144" t="s">
        <v>481</v>
      </c>
      <c r="D120" s="144"/>
      <c r="E120" s="144"/>
      <c r="F120" s="144"/>
      <c r="G120" s="117" t="s">
        <v>99</v>
      </c>
      <c r="H120" s="118">
        <v>861629</v>
      </c>
    </row>
    <row r="121" spans="1:8" s="29" customFormat="1" ht="25.5" customHeight="1">
      <c r="A121" s="34"/>
      <c r="B121" s="34"/>
      <c r="C121" s="138" t="s">
        <v>104</v>
      </c>
      <c r="D121" s="138"/>
      <c r="E121" s="138"/>
      <c r="F121" s="138"/>
      <c r="G121" s="138"/>
      <c r="H121" s="138"/>
    </row>
    <row r="122" spans="1:8" s="29" customFormat="1" ht="39" customHeight="1">
      <c r="A122" s="34"/>
      <c r="B122" s="36">
        <v>75864</v>
      </c>
      <c r="C122" s="62" t="s">
        <v>57</v>
      </c>
      <c r="D122" s="41">
        <v>122972179</v>
      </c>
      <c r="E122" s="41">
        <v>13294767</v>
      </c>
      <c r="F122" s="41">
        <v>10531243</v>
      </c>
      <c r="G122" s="41">
        <v>4455292</v>
      </c>
      <c r="H122" s="41">
        <f>D122+E122-F122</f>
        <v>125735703</v>
      </c>
    </row>
    <row r="123" spans="1:8" s="29" customFormat="1" ht="27" customHeight="1">
      <c r="A123" s="34"/>
      <c r="B123" s="34"/>
      <c r="C123" s="140" t="s">
        <v>123</v>
      </c>
      <c r="D123" s="140"/>
      <c r="E123" s="140"/>
      <c r="F123" s="140"/>
      <c r="G123" s="140"/>
      <c r="H123" s="140"/>
    </row>
    <row r="124" spans="1:8" s="29" customFormat="1" ht="13.5" customHeight="1">
      <c r="A124" s="34"/>
      <c r="B124" s="34"/>
      <c r="C124" s="146" t="s">
        <v>346</v>
      </c>
      <c r="D124" s="146"/>
      <c r="E124" s="146"/>
      <c r="F124" s="146"/>
      <c r="G124" s="125"/>
      <c r="H124" s="126"/>
    </row>
    <row r="125" spans="1:8" s="29" customFormat="1" ht="26.25" customHeight="1">
      <c r="A125" s="34"/>
      <c r="B125" s="34"/>
      <c r="C125" s="144" t="s">
        <v>358</v>
      </c>
      <c r="D125" s="144"/>
      <c r="E125" s="144"/>
      <c r="F125" s="144"/>
      <c r="G125" s="117" t="s">
        <v>97</v>
      </c>
      <c r="H125" s="118">
        <v>3653563</v>
      </c>
    </row>
    <row r="126" spans="1:8" s="29" customFormat="1" ht="13.5" customHeight="1">
      <c r="A126" s="34"/>
      <c r="B126" s="34"/>
      <c r="C126" s="144" t="s">
        <v>359</v>
      </c>
      <c r="D126" s="144"/>
      <c r="E126" s="144"/>
      <c r="F126" s="144"/>
      <c r="G126" s="117"/>
      <c r="H126" s="118"/>
    </row>
    <row r="127" spans="1:8" s="29" customFormat="1" ht="39" customHeight="1">
      <c r="A127" s="34"/>
      <c r="B127" s="34"/>
      <c r="C127" s="144" t="s">
        <v>360</v>
      </c>
      <c r="D127" s="144"/>
      <c r="E127" s="144"/>
      <c r="F127" s="144"/>
      <c r="G127" s="117" t="s">
        <v>97</v>
      </c>
      <c r="H127" s="118">
        <v>1355750</v>
      </c>
    </row>
    <row r="128" spans="1:8" s="29" customFormat="1" ht="14.25" customHeight="1">
      <c r="A128" s="34"/>
      <c r="B128" s="34"/>
      <c r="C128" s="147" t="s">
        <v>361</v>
      </c>
      <c r="D128" s="147"/>
      <c r="E128" s="147"/>
      <c r="F128" s="147"/>
      <c r="G128" s="125" t="s">
        <v>97</v>
      </c>
      <c r="H128" s="126">
        <v>5100000</v>
      </c>
    </row>
    <row r="129" spans="1:8" s="29" customFormat="1" ht="14.25" customHeight="1">
      <c r="A129" s="34"/>
      <c r="B129" s="34"/>
      <c r="C129" s="146" t="s">
        <v>362</v>
      </c>
      <c r="D129" s="146"/>
      <c r="E129" s="146"/>
      <c r="F129" s="146"/>
      <c r="G129" s="117"/>
      <c r="H129" s="118"/>
    </row>
    <row r="130" spans="1:8" s="29" customFormat="1" ht="15.75" customHeight="1">
      <c r="A130" s="34"/>
      <c r="B130" s="34"/>
      <c r="C130" s="147" t="s">
        <v>363</v>
      </c>
      <c r="D130" s="147"/>
      <c r="E130" s="147"/>
      <c r="F130" s="147"/>
      <c r="G130" s="125" t="s">
        <v>97</v>
      </c>
      <c r="H130" s="126">
        <v>1675029</v>
      </c>
    </row>
    <row r="131" spans="1:8" s="29" customFormat="1" ht="15.75" customHeight="1">
      <c r="A131" s="34"/>
      <c r="B131" s="34"/>
      <c r="C131" s="147" t="s">
        <v>364</v>
      </c>
      <c r="D131" s="147"/>
      <c r="E131" s="147"/>
      <c r="F131" s="147"/>
      <c r="G131" s="125" t="s">
        <v>97</v>
      </c>
      <c r="H131" s="126">
        <v>366710</v>
      </c>
    </row>
    <row r="132" spans="1:8" s="29" customFormat="1" ht="24.75" customHeight="1">
      <c r="A132" s="34"/>
      <c r="B132" s="34"/>
      <c r="C132" s="144" t="s">
        <v>422</v>
      </c>
      <c r="D132" s="144"/>
      <c r="E132" s="144"/>
      <c r="F132" s="144"/>
      <c r="G132" s="117" t="s">
        <v>97</v>
      </c>
      <c r="H132" s="118">
        <v>326352</v>
      </c>
    </row>
    <row r="133" spans="1:8" s="29" customFormat="1" ht="24.75" customHeight="1">
      <c r="A133" s="34"/>
      <c r="B133" s="34"/>
      <c r="C133" s="142" t="s">
        <v>347</v>
      </c>
      <c r="D133" s="142"/>
      <c r="E133" s="142"/>
      <c r="F133" s="142"/>
      <c r="G133" s="117" t="s">
        <v>97</v>
      </c>
      <c r="H133" s="118">
        <v>453368</v>
      </c>
    </row>
    <row r="134" spans="1:8" s="29" customFormat="1" ht="14.25" customHeight="1">
      <c r="A134" s="34"/>
      <c r="B134" s="34"/>
      <c r="C134" s="147" t="s">
        <v>350</v>
      </c>
      <c r="D134" s="147"/>
      <c r="E134" s="147"/>
      <c r="F134" s="147"/>
      <c r="G134" s="125"/>
      <c r="H134" s="126"/>
    </row>
    <row r="135" spans="1:8" s="29" customFormat="1" ht="14.25" customHeight="1">
      <c r="A135" s="34"/>
      <c r="B135" s="34"/>
      <c r="C135" s="147" t="s">
        <v>348</v>
      </c>
      <c r="D135" s="147"/>
      <c r="E135" s="147"/>
      <c r="F135" s="147"/>
      <c r="G135" s="125" t="s">
        <v>97</v>
      </c>
      <c r="H135" s="126">
        <v>99008</v>
      </c>
    </row>
    <row r="136" spans="1:8" s="29" customFormat="1" ht="14.25" customHeight="1">
      <c r="A136" s="34"/>
      <c r="B136" s="34"/>
      <c r="C136" s="147" t="s">
        <v>349</v>
      </c>
      <c r="D136" s="147"/>
      <c r="E136" s="147"/>
      <c r="F136" s="147"/>
      <c r="G136" s="125" t="s">
        <v>97</v>
      </c>
      <c r="H136" s="126">
        <v>178796</v>
      </c>
    </row>
    <row r="137" spans="1:8" s="29" customFormat="1" ht="14.25" customHeight="1">
      <c r="A137" s="34"/>
      <c r="B137" s="34"/>
      <c r="C137" s="144" t="s">
        <v>356</v>
      </c>
      <c r="D137" s="144"/>
      <c r="E137" s="144"/>
      <c r="F137" s="144"/>
      <c r="G137" s="117"/>
      <c r="H137" s="118"/>
    </row>
    <row r="138" spans="1:8" s="29" customFormat="1" ht="14.25" customHeight="1">
      <c r="A138" s="34"/>
      <c r="B138" s="34"/>
      <c r="C138" s="146" t="s">
        <v>354</v>
      </c>
      <c r="D138" s="146"/>
      <c r="E138" s="146"/>
      <c r="F138" s="146"/>
      <c r="G138" s="125" t="s">
        <v>97</v>
      </c>
      <c r="H138" s="126">
        <v>83310</v>
      </c>
    </row>
    <row r="139" spans="1:8" s="29" customFormat="1" ht="14.25" customHeight="1">
      <c r="A139" s="34"/>
      <c r="B139" s="34"/>
      <c r="C139" s="146" t="s">
        <v>355</v>
      </c>
      <c r="D139" s="146"/>
      <c r="E139" s="146"/>
      <c r="F139" s="146"/>
      <c r="G139" s="125" t="s">
        <v>97</v>
      </c>
      <c r="H139" s="126">
        <v>618092</v>
      </c>
    </row>
    <row r="140" spans="1:8" s="29" customFormat="1" ht="24.75" customHeight="1">
      <c r="A140" s="34"/>
      <c r="B140" s="34"/>
      <c r="C140" s="144" t="s">
        <v>353</v>
      </c>
      <c r="D140" s="144"/>
      <c r="E140" s="144"/>
      <c r="F140" s="144"/>
      <c r="G140" s="117"/>
      <c r="H140" s="118"/>
    </row>
    <row r="141" spans="1:8" s="29" customFormat="1" ht="14.25" customHeight="1">
      <c r="A141" s="34"/>
      <c r="B141" s="34"/>
      <c r="C141" s="146" t="s">
        <v>352</v>
      </c>
      <c r="D141" s="146"/>
      <c r="E141" s="146"/>
      <c r="F141" s="146"/>
      <c r="G141" s="125" t="s">
        <v>97</v>
      </c>
      <c r="H141" s="126">
        <v>36577</v>
      </c>
    </row>
    <row r="142" spans="1:8" s="29" customFormat="1" ht="14.25" customHeight="1">
      <c r="A142" s="34"/>
      <c r="B142" s="34"/>
      <c r="C142" s="146" t="s">
        <v>351</v>
      </c>
      <c r="D142" s="146"/>
      <c r="E142" s="146"/>
      <c r="F142" s="146"/>
      <c r="G142" s="125" t="s">
        <v>97</v>
      </c>
      <c r="H142" s="126">
        <v>53679</v>
      </c>
    </row>
    <row r="143" spans="1:8" s="29" customFormat="1" ht="28.5" customHeight="1">
      <c r="A143" s="34"/>
      <c r="B143" s="34"/>
      <c r="C143" s="147" t="s">
        <v>357</v>
      </c>
      <c r="D143" s="147"/>
      <c r="E143" s="147"/>
      <c r="F143" s="147"/>
      <c r="G143" s="125" t="s">
        <v>97</v>
      </c>
      <c r="H143" s="126">
        <v>50149</v>
      </c>
    </row>
    <row r="144" spans="1:8" s="29" customFormat="1" ht="39.75" customHeight="1">
      <c r="A144" s="34"/>
      <c r="B144" s="34"/>
      <c r="C144" s="142" t="s">
        <v>365</v>
      </c>
      <c r="D144" s="142"/>
      <c r="E144" s="142"/>
      <c r="F144" s="142"/>
      <c r="G144" s="117" t="s">
        <v>97</v>
      </c>
      <c r="H144" s="118">
        <v>11781478</v>
      </c>
    </row>
    <row r="145" spans="1:8" s="29" customFormat="1" ht="29.25" customHeight="1">
      <c r="A145" s="34"/>
      <c r="B145" s="34"/>
      <c r="C145" s="140" t="s">
        <v>105</v>
      </c>
      <c r="D145" s="140"/>
      <c r="E145" s="140"/>
      <c r="F145" s="140"/>
      <c r="G145" s="140"/>
      <c r="H145" s="140"/>
    </row>
    <row r="146" spans="1:8" s="29" customFormat="1" ht="13.5" customHeight="1">
      <c r="A146" s="34"/>
      <c r="B146" s="34"/>
      <c r="C146" s="146" t="s">
        <v>346</v>
      </c>
      <c r="D146" s="146"/>
      <c r="E146" s="146"/>
      <c r="F146" s="146"/>
      <c r="G146" s="125"/>
      <c r="H146" s="126"/>
    </row>
    <row r="147" spans="1:8" s="29" customFormat="1" ht="26.25" customHeight="1">
      <c r="A147" s="34"/>
      <c r="B147" s="34"/>
      <c r="C147" s="144" t="s">
        <v>358</v>
      </c>
      <c r="D147" s="144"/>
      <c r="E147" s="144"/>
      <c r="F147" s="144"/>
      <c r="G147" s="117" t="s">
        <v>97</v>
      </c>
      <c r="H147" s="118">
        <v>46717</v>
      </c>
    </row>
    <row r="148" spans="1:8" s="29" customFormat="1" ht="24.75" customHeight="1">
      <c r="A148" s="34"/>
      <c r="B148" s="34"/>
      <c r="C148" s="142" t="s">
        <v>371</v>
      </c>
      <c r="D148" s="142"/>
      <c r="E148" s="142"/>
      <c r="F148" s="142"/>
      <c r="G148" s="117" t="s">
        <v>97</v>
      </c>
      <c r="H148" s="118">
        <v>900000</v>
      </c>
    </row>
    <row r="149" spans="1:8" s="29" customFormat="1" ht="14.25" customHeight="1">
      <c r="A149" s="34"/>
      <c r="B149" s="34"/>
      <c r="C149" s="146" t="s">
        <v>362</v>
      </c>
      <c r="D149" s="146"/>
      <c r="E149" s="146"/>
      <c r="F149" s="146"/>
      <c r="G149" s="117"/>
      <c r="H149" s="118"/>
    </row>
    <row r="150" spans="1:8" s="29" customFormat="1" ht="15.75" customHeight="1">
      <c r="A150" s="34"/>
      <c r="B150" s="34"/>
      <c r="C150" s="147" t="s">
        <v>363</v>
      </c>
      <c r="D150" s="147"/>
      <c r="E150" s="147"/>
      <c r="F150" s="147"/>
      <c r="G150" s="125" t="s">
        <v>97</v>
      </c>
      <c r="H150" s="126">
        <v>98531</v>
      </c>
    </row>
    <row r="151" spans="1:8" s="29" customFormat="1" ht="15.75" customHeight="1">
      <c r="A151" s="34"/>
      <c r="B151" s="34"/>
      <c r="C151" s="147" t="s">
        <v>364</v>
      </c>
      <c r="D151" s="147"/>
      <c r="E151" s="147"/>
      <c r="F151" s="147"/>
      <c r="G151" s="125" t="s">
        <v>97</v>
      </c>
      <c r="H151" s="126">
        <v>64714</v>
      </c>
    </row>
    <row r="152" spans="1:8" s="29" customFormat="1" ht="14.25" customHeight="1">
      <c r="A152" s="34"/>
      <c r="B152" s="34"/>
      <c r="C152" s="147" t="s">
        <v>366</v>
      </c>
      <c r="D152" s="147"/>
      <c r="E152" s="147"/>
      <c r="F152" s="147"/>
      <c r="G152" s="125" t="s">
        <v>97</v>
      </c>
      <c r="H152" s="126">
        <v>11648</v>
      </c>
    </row>
    <row r="153" spans="1:8" s="29" customFormat="1" ht="14.25" customHeight="1">
      <c r="A153" s="34"/>
      <c r="B153" s="34"/>
      <c r="C153" s="144" t="s">
        <v>356</v>
      </c>
      <c r="D153" s="144"/>
      <c r="E153" s="144"/>
      <c r="F153" s="144"/>
      <c r="G153" s="117"/>
      <c r="H153" s="118"/>
    </row>
    <row r="154" spans="1:8" s="29" customFormat="1" ht="14.25" customHeight="1">
      <c r="A154" s="34"/>
      <c r="B154" s="34"/>
      <c r="C154" s="146" t="s">
        <v>354</v>
      </c>
      <c r="D154" s="146"/>
      <c r="E154" s="146"/>
      <c r="F154" s="146"/>
      <c r="G154" s="125" t="s">
        <v>97</v>
      </c>
      <c r="H154" s="126">
        <v>4899</v>
      </c>
    </row>
    <row r="155" spans="1:8" s="29" customFormat="1" ht="14.25" customHeight="1">
      <c r="A155" s="34"/>
      <c r="B155" s="34"/>
      <c r="C155" s="146" t="s">
        <v>355</v>
      </c>
      <c r="D155" s="146"/>
      <c r="E155" s="146"/>
      <c r="F155" s="146"/>
      <c r="G155" s="125" t="s">
        <v>97</v>
      </c>
      <c r="H155" s="126">
        <v>36358</v>
      </c>
    </row>
    <row r="156" spans="1:8" s="29" customFormat="1" ht="24.75" customHeight="1">
      <c r="A156" s="34"/>
      <c r="B156" s="34"/>
      <c r="C156" s="144" t="s">
        <v>353</v>
      </c>
      <c r="D156" s="144"/>
      <c r="E156" s="144"/>
      <c r="F156" s="144"/>
      <c r="G156" s="117"/>
      <c r="H156" s="118"/>
    </row>
    <row r="157" spans="1:8" s="29" customFormat="1" ht="14.25" customHeight="1">
      <c r="A157" s="34"/>
      <c r="B157" s="34"/>
      <c r="C157" s="146" t="s">
        <v>352</v>
      </c>
      <c r="D157" s="146"/>
      <c r="E157" s="146"/>
      <c r="F157" s="146"/>
      <c r="G157" s="125" t="s">
        <v>97</v>
      </c>
      <c r="H157" s="126">
        <v>6455</v>
      </c>
    </row>
    <row r="158" spans="1:8" s="29" customFormat="1" ht="14.25" customHeight="1">
      <c r="A158" s="34"/>
      <c r="B158" s="34"/>
      <c r="C158" s="146" t="s">
        <v>351</v>
      </c>
      <c r="D158" s="146"/>
      <c r="E158" s="146"/>
      <c r="F158" s="146"/>
      <c r="G158" s="125" t="s">
        <v>97</v>
      </c>
      <c r="H158" s="126">
        <v>9473</v>
      </c>
    </row>
    <row r="159" spans="1:8" s="29" customFormat="1" ht="28.5" customHeight="1">
      <c r="A159" s="34"/>
      <c r="B159" s="34"/>
      <c r="C159" s="147" t="s">
        <v>357</v>
      </c>
      <c r="D159" s="147"/>
      <c r="E159" s="147"/>
      <c r="F159" s="147"/>
      <c r="G159" s="125" t="s">
        <v>97</v>
      </c>
      <c r="H159" s="126">
        <v>8851</v>
      </c>
    </row>
    <row r="160" spans="1:8" s="29" customFormat="1" ht="39.75" customHeight="1">
      <c r="A160" s="34"/>
      <c r="B160" s="34"/>
      <c r="C160" s="142" t="s">
        <v>365</v>
      </c>
      <c r="D160" s="142"/>
      <c r="E160" s="142"/>
      <c r="F160" s="142"/>
      <c r="G160" s="117" t="s">
        <v>97</v>
      </c>
      <c r="H160" s="118">
        <v>693027</v>
      </c>
    </row>
    <row r="161" spans="1:8" s="29" customFormat="1" ht="26.25" customHeight="1">
      <c r="A161" s="34"/>
      <c r="B161" s="34"/>
      <c r="C161" s="138" t="s">
        <v>106</v>
      </c>
      <c r="D161" s="138"/>
      <c r="E161" s="138"/>
      <c r="F161" s="138"/>
      <c r="G161" s="138"/>
      <c r="H161" s="138"/>
    </row>
    <row r="162" spans="1:8" s="29" customFormat="1" ht="30" customHeight="1">
      <c r="A162" s="34"/>
      <c r="B162" s="34"/>
      <c r="C162" s="140" t="s">
        <v>423</v>
      </c>
      <c r="D162" s="140"/>
      <c r="E162" s="140"/>
      <c r="F162" s="140"/>
      <c r="G162" s="140"/>
      <c r="H162" s="140"/>
    </row>
    <row r="163" spans="1:8" s="29" customFormat="1" ht="13.5" customHeight="1">
      <c r="A163" s="34"/>
      <c r="B163" s="34"/>
      <c r="C163" s="138" t="s">
        <v>424</v>
      </c>
      <c r="D163" s="138"/>
      <c r="E163" s="138"/>
      <c r="F163" s="138"/>
      <c r="G163" s="138"/>
      <c r="H163" s="138"/>
    </row>
    <row r="164" spans="1:8" s="29" customFormat="1" ht="15" customHeight="1">
      <c r="A164" s="34"/>
      <c r="B164" s="34"/>
      <c r="C164" s="138" t="s">
        <v>247</v>
      </c>
      <c r="D164" s="138"/>
      <c r="E164" s="138"/>
      <c r="F164" s="138"/>
      <c r="G164" s="138"/>
      <c r="H164" s="138"/>
    </row>
    <row r="165" spans="1:8" s="29" customFormat="1" ht="25.5" customHeight="1">
      <c r="A165" s="34"/>
      <c r="B165" s="34"/>
      <c r="C165" s="138" t="s">
        <v>248</v>
      </c>
      <c r="D165" s="138"/>
      <c r="E165" s="138"/>
      <c r="F165" s="138"/>
      <c r="G165" s="138"/>
      <c r="H165" s="138"/>
    </row>
    <row r="166" spans="1:8" s="29" customFormat="1" ht="41.25" customHeight="1">
      <c r="A166" s="34"/>
      <c r="B166" s="34"/>
      <c r="C166" s="138" t="s">
        <v>425</v>
      </c>
      <c r="D166" s="138"/>
      <c r="E166" s="138"/>
      <c r="F166" s="138"/>
      <c r="G166" s="138"/>
      <c r="H166" s="138"/>
    </row>
    <row r="167" spans="1:8" s="29" customFormat="1" ht="7.5" customHeight="1">
      <c r="A167" s="34"/>
      <c r="B167" s="34"/>
      <c r="C167" s="25"/>
      <c r="D167" s="25"/>
      <c r="E167" s="25"/>
      <c r="F167" s="25"/>
      <c r="G167" s="25"/>
      <c r="H167" s="25"/>
    </row>
    <row r="168" spans="1:8" s="44" customFormat="1" ht="22.5" customHeight="1">
      <c r="A168" s="31"/>
      <c r="B168" s="31">
        <v>853</v>
      </c>
      <c r="C168" s="32" t="s">
        <v>71</v>
      </c>
      <c r="D168" s="33">
        <v>8425683</v>
      </c>
      <c r="E168" s="33">
        <f>E173+E171+E169</f>
        <v>181138</v>
      </c>
      <c r="F168" s="33">
        <f>F173</f>
        <v>0</v>
      </c>
      <c r="G168" s="33">
        <f>G173</f>
        <v>0</v>
      </c>
      <c r="H168" s="33">
        <f>D168+E168-F168</f>
        <v>8606821</v>
      </c>
    </row>
    <row r="169" spans="1:8" s="29" customFormat="1" ht="25.5" customHeight="1">
      <c r="A169" s="34"/>
      <c r="B169" s="36">
        <v>85324</v>
      </c>
      <c r="C169" s="35" t="s">
        <v>131</v>
      </c>
      <c r="D169" s="41">
        <v>391750</v>
      </c>
      <c r="E169" s="41">
        <v>116938</v>
      </c>
      <c r="F169" s="41">
        <v>0</v>
      </c>
      <c r="G169" s="41">
        <v>0</v>
      </c>
      <c r="H169" s="41">
        <f>D169+E169-F169</f>
        <v>508688</v>
      </c>
    </row>
    <row r="170" spans="1:8" s="29" customFormat="1" ht="54.75" customHeight="1">
      <c r="A170" s="34"/>
      <c r="B170" s="34"/>
      <c r="C170" s="138" t="s">
        <v>426</v>
      </c>
      <c r="D170" s="138"/>
      <c r="E170" s="138"/>
      <c r="F170" s="138"/>
      <c r="G170" s="138"/>
      <c r="H170" s="138"/>
    </row>
    <row r="171" spans="1:8" s="29" customFormat="1" ht="18.75" customHeight="1">
      <c r="A171" s="34"/>
      <c r="B171" s="34">
        <v>85325</v>
      </c>
      <c r="C171" s="35" t="s">
        <v>132</v>
      </c>
      <c r="D171" s="30">
        <v>1580000</v>
      </c>
      <c r="E171" s="30">
        <v>54200</v>
      </c>
      <c r="F171" s="30">
        <v>0</v>
      </c>
      <c r="G171" s="30">
        <v>0</v>
      </c>
      <c r="H171" s="30">
        <f>D171+E171-F171</f>
        <v>1634200</v>
      </c>
    </row>
    <row r="172" spans="1:8" s="29" customFormat="1" ht="49.5" customHeight="1">
      <c r="A172" s="54"/>
      <c r="B172" s="54"/>
      <c r="C172" s="138" t="s">
        <v>133</v>
      </c>
      <c r="D172" s="138"/>
      <c r="E172" s="138"/>
      <c r="F172" s="138"/>
      <c r="G172" s="138"/>
      <c r="H172" s="138"/>
    </row>
    <row r="173" spans="1:8" s="29" customFormat="1" ht="18.75" customHeight="1">
      <c r="A173" s="34"/>
      <c r="B173" s="34">
        <v>85395</v>
      </c>
      <c r="C173" s="35" t="s">
        <v>58</v>
      </c>
      <c r="D173" s="30">
        <v>3583372</v>
      </c>
      <c r="E173" s="30">
        <v>10000</v>
      </c>
      <c r="F173" s="30">
        <v>0</v>
      </c>
      <c r="G173" s="30">
        <v>0</v>
      </c>
      <c r="H173" s="30">
        <f>D173+E173-F173</f>
        <v>3593372</v>
      </c>
    </row>
    <row r="174" spans="1:8" s="28" customFormat="1" ht="43.5" customHeight="1">
      <c r="A174" s="27"/>
      <c r="B174" s="27"/>
      <c r="C174" s="138" t="s">
        <v>520</v>
      </c>
      <c r="D174" s="138"/>
      <c r="E174" s="138"/>
      <c r="F174" s="138"/>
      <c r="G174" s="138"/>
      <c r="H174" s="138"/>
    </row>
    <row r="175" spans="1:8" s="44" customFormat="1" ht="9.75" customHeight="1">
      <c r="A175" s="113"/>
      <c r="B175" s="27"/>
      <c r="C175" s="25"/>
      <c r="D175" s="25"/>
      <c r="E175" s="25"/>
      <c r="F175" s="25"/>
      <c r="G175" s="25"/>
      <c r="H175" s="25"/>
    </row>
    <row r="176" spans="1:8" s="44" customFormat="1" ht="4.5" customHeight="1">
      <c r="A176" s="113"/>
      <c r="B176" s="27"/>
      <c r="C176" s="25"/>
      <c r="D176" s="25"/>
      <c r="E176" s="25"/>
      <c r="F176" s="25"/>
      <c r="G176" s="25"/>
      <c r="H176" s="25"/>
    </row>
    <row r="177" spans="1:8" s="44" customFormat="1" ht="22.5" customHeight="1">
      <c r="A177" s="31"/>
      <c r="B177" s="31">
        <v>921</v>
      </c>
      <c r="C177" s="32" t="s">
        <v>67</v>
      </c>
      <c r="D177" s="33">
        <v>21945181</v>
      </c>
      <c r="E177" s="33">
        <f>E178+E180</f>
        <v>155550</v>
      </c>
      <c r="F177" s="33">
        <f>F178+F180</f>
        <v>0</v>
      </c>
      <c r="G177" s="33">
        <f>G178+G180</f>
        <v>0</v>
      </c>
      <c r="H177" s="33">
        <f>D177+E177-F177</f>
        <v>22100731</v>
      </c>
    </row>
    <row r="178" spans="1:8" s="29" customFormat="1" ht="19.5" customHeight="1">
      <c r="A178" s="34"/>
      <c r="B178" s="34">
        <v>92105</v>
      </c>
      <c r="C178" s="35" t="s">
        <v>150</v>
      </c>
      <c r="D178" s="30">
        <v>470000</v>
      </c>
      <c r="E178" s="30">
        <v>30000</v>
      </c>
      <c r="F178" s="30">
        <v>0</v>
      </c>
      <c r="G178" s="30">
        <v>0</v>
      </c>
      <c r="H178" s="30">
        <f>D178+E178-F178</f>
        <v>500000</v>
      </c>
    </row>
    <row r="179" spans="1:8" s="44" customFormat="1" ht="32.25" customHeight="1">
      <c r="A179" s="43"/>
      <c r="B179" s="43"/>
      <c r="C179" s="139" t="s">
        <v>151</v>
      </c>
      <c r="D179" s="139"/>
      <c r="E179" s="139"/>
      <c r="F179" s="139"/>
      <c r="G179" s="139"/>
      <c r="H179" s="139"/>
    </row>
    <row r="180" spans="1:8" s="29" customFormat="1" ht="20.25" customHeight="1">
      <c r="A180" s="34"/>
      <c r="B180" s="34">
        <v>92116</v>
      </c>
      <c r="C180" s="35" t="s">
        <v>78</v>
      </c>
      <c r="D180" s="30">
        <v>3829111</v>
      </c>
      <c r="E180" s="30">
        <v>125550</v>
      </c>
      <c r="F180" s="30">
        <v>0</v>
      </c>
      <c r="G180" s="30">
        <v>0</v>
      </c>
      <c r="H180" s="30">
        <f>D180+E180-F180</f>
        <v>3954661</v>
      </c>
    </row>
    <row r="181" spans="1:8" s="26" customFormat="1" ht="14.25" customHeight="1">
      <c r="A181" s="43"/>
      <c r="B181" s="43"/>
      <c r="C181" s="148" t="s">
        <v>152</v>
      </c>
      <c r="D181" s="148"/>
      <c r="E181" s="148"/>
      <c r="F181" s="148"/>
      <c r="G181" s="148"/>
      <c r="H181" s="148"/>
    </row>
    <row r="182" spans="1:8" s="26" customFormat="1" ht="40.5" customHeight="1">
      <c r="A182" s="43"/>
      <c r="B182" s="43"/>
      <c r="C182" s="139" t="s">
        <v>153</v>
      </c>
      <c r="D182" s="139"/>
      <c r="E182" s="139"/>
      <c r="F182" s="139"/>
      <c r="G182" s="139"/>
      <c r="H182" s="139"/>
    </row>
    <row r="183" spans="1:8" s="28" customFormat="1" ht="39.75" customHeight="1">
      <c r="A183" s="27"/>
      <c r="B183" s="27"/>
      <c r="C183" s="138" t="s">
        <v>154</v>
      </c>
      <c r="D183" s="138"/>
      <c r="E183" s="138"/>
      <c r="F183" s="138"/>
      <c r="G183" s="138"/>
      <c r="H183" s="138"/>
    </row>
    <row r="184" spans="1:8" s="44" customFormat="1" ht="3.75" customHeight="1">
      <c r="A184" s="43"/>
      <c r="B184" s="43"/>
      <c r="C184" s="58"/>
      <c r="D184" s="58"/>
      <c r="E184" s="58"/>
      <c r="F184" s="58"/>
      <c r="G184" s="58"/>
      <c r="H184" s="58"/>
    </row>
    <row r="185" spans="1:8" s="44" customFormat="1" ht="29.25" customHeight="1">
      <c r="A185" s="31"/>
      <c r="B185" s="95">
        <v>925</v>
      </c>
      <c r="C185" s="96" t="s">
        <v>59</v>
      </c>
      <c r="D185" s="97">
        <v>3226614</v>
      </c>
      <c r="E185" s="97">
        <f>E186</f>
        <v>142067</v>
      </c>
      <c r="F185" s="97">
        <f>F186</f>
        <v>0</v>
      </c>
      <c r="G185" s="97">
        <f>G186</f>
        <v>0</v>
      </c>
      <c r="H185" s="97">
        <f>D185+E185-F185</f>
        <v>3368681</v>
      </c>
    </row>
    <row r="186" spans="1:8" s="29" customFormat="1" ht="19.5" customHeight="1">
      <c r="A186" s="34"/>
      <c r="B186" s="34">
        <v>92502</v>
      </c>
      <c r="C186" s="83" t="s">
        <v>60</v>
      </c>
      <c r="D186" s="30">
        <v>3226614</v>
      </c>
      <c r="E186" s="30">
        <v>142067</v>
      </c>
      <c r="F186" s="30">
        <v>0</v>
      </c>
      <c r="G186" s="30">
        <v>0</v>
      </c>
      <c r="H186" s="30">
        <f>D186+E186-F186</f>
        <v>3368681</v>
      </c>
    </row>
    <row r="187" spans="1:8" s="29" customFormat="1" ht="14.25" customHeight="1">
      <c r="A187" s="34"/>
      <c r="B187" s="34"/>
      <c r="C187" s="138" t="s">
        <v>267</v>
      </c>
      <c r="D187" s="138"/>
      <c r="E187" s="138"/>
      <c r="F187" s="138"/>
      <c r="G187" s="138"/>
      <c r="H187" s="138"/>
    </row>
    <row r="188" spans="1:8" s="29" customFormat="1" ht="14.25" customHeight="1">
      <c r="A188" s="34"/>
      <c r="B188" s="34"/>
      <c r="C188" s="138" t="s">
        <v>427</v>
      </c>
      <c r="D188" s="138"/>
      <c r="E188" s="138"/>
      <c r="F188" s="138"/>
      <c r="G188" s="138"/>
      <c r="H188" s="138"/>
    </row>
    <row r="189" spans="1:8" s="29" customFormat="1" ht="39" customHeight="1">
      <c r="A189" s="34"/>
      <c r="B189" s="34"/>
      <c r="C189" s="138" t="s">
        <v>314</v>
      </c>
      <c r="D189" s="138"/>
      <c r="E189" s="138"/>
      <c r="F189" s="138"/>
      <c r="G189" s="138"/>
      <c r="H189" s="138"/>
    </row>
    <row r="190" spans="1:8" s="28" customFormat="1" ht="57" customHeight="1">
      <c r="A190" s="27"/>
      <c r="B190" s="27"/>
      <c r="C190" s="138" t="s">
        <v>428</v>
      </c>
      <c r="D190" s="138"/>
      <c r="E190" s="138"/>
      <c r="F190" s="138"/>
      <c r="G190" s="138"/>
      <c r="H190" s="138"/>
    </row>
    <row r="191" spans="1:8" s="10" customFormat="1" ht="3.75" customHeight="1">
      <c r="A191" s="8"/>
      <c r="B191" s="8"/>
      <c r="C191" s="3"/>
      <c r="D191" s="3"/>
      <c r="E191" s="3"/>
      <c r="F191" s="3"/>
      <c r="G191" s="3"/>
      <c r="H191" s="3"/>
    </row>
    <row r="192" spans="1:8" s="14" customFormat="1" ht="16.5" customHeight="1">
      <c r="A192" s="11" t="s">
        <v>18</v>
      </c>
      <c r="B192" s="11"/>
      <c r="C192" s="12" t="s">
        <v>19</v>
      </c>
      <c r="D192" s="13"/>
      <c r="E192" s="13"/>
      <c r="F192" s="13"/>
      <c r="G192" s="13"/>
      <c r="H192" s="13"/>
    </row>
    <row r="193" spans="1:8" s="39" customFormat="1" ht="4.5" customHeight="1">
      <c r="A193" s="37"/>
      <c r="B193" s="37"/>
      <c r="C193" s="42"/>
      <c r="D193" s="42"/>
      <c r="E193" s="42"/>
      <c r="F193" s="42"/>
      <c r="G193" s="42"/>
      <c r="H193" s="42"/>
    </row>
    <row r="194" spans="1:8" s="26" customFormat="1" ht="22.5" customHeight="1">
      <c r="A194" s="31"/>
      <c r="B194" s="31"/>
      <c r="C194" s="32" t="s">
        <v>14</v>
      </c>
      <c r="D194" s="112">
        <v>1979029338.02</v>
      </c>
      <c r="E194" s="112">
        <f>E219+E356+E415+E203+E215+E309+E316+E384+E422+E438+E455+E459+E465+E510+E537+E207+E305+E352+E196</f>
        <v>153326361.36</v>
      </c>
      <c r="F194" s="112">
        <f>F219+F356+F415+F203+F215+F309+F316+F384+F422+F438+F455+F459+F465+F510+F537+F207+F305+F352+F196</f>
        <v>52290899</v>
      </c>
      <c r="G194" s="112">
        <f>G219+G356+G415+G203+G215+G309+G316+G384+G422+G438+G455+G459+G465+G510+G537+G207+G305+G352+G196</f>
        <v>24009416</v>
      </c>
      <c r="H194" s="112">
        <f>D194+E194-F194</f>
        <v>2080064800.38</v>
      </c>
    </row>
    <row r="195" spans="1:8" s="29" customFormat="1" ht="6" customHeight="1">
      <c r="A195" s="34"/>
      <c r="B195" s="34"/>
      <c r="C195" s="25"/>
      <c r="D195" s="25"/>
      <c r="E195" s="25"/>
      <c r="F195" s="25"/>
      <c r="G195" s="25"/>
      <c r="H195" s="25"/>
    </row>
    <row r="196" spans="1:8" s="26" customFormat="1" ht="21.75" customHeight="1">
      <c r="A196" s="31"/>
      <c r="B196" s="63" t="s">
        <v>90</v>
      </c>
      <c r="C196" s="32" t="s">
        <v>91</v>
      </c>
      <c r="D196" s="33">
        <v>22745802.4</v>
      </c>
      <c r="E196" s="33">
        <f>E197</f>
        <v>1100000</v>
      </c>
      <c r="F196" s="33">
        <f>F197</f>
        <v>0</v>
      </c>
      <c r="G196" s="33">
        <f>G197</f>
        <v>0</v>
      </c>
      <c r="H196" s="33">
        <f>D196+E196-F196</f>
        <v>23845802.4</v>
      </c>
    </row>
    <row r="197" spans="1:8" s="29" customFormat="1" ht="16.5" customHeight="1">
      <c r="A197" s="34"/>
      <c r="B197" s="61" t="s">
        <v>142</v>
      </c>
      <c r="C197" s="35" t="s">
        <v>58</v>
      </c>
      <c r="D197" s="30">
        <v>870802.4</v>
      </c>
      <c r="E197" s="30">
        <v>1100000</v>
      </c>
      <c r="F197" s="30">
        <v>0</v>
      </c>
      <c r="G197" s="30">
        <v>0</v>
      </c>
      <c r="H197" s="30">
        <f>D197+E197-F197</f>
        <v>1970802.4</v>
      </c>
    </row>
    <row r="198" spans="1:8" s="44" customFormat="1" ht="13.5" customHeight="1">
      <c r="A198" s="43"/>
      <c r="B198" s="43"/>
      <c r="C198" s="138" t="s">
        <v>181</v>
      </c>
      <c r="D198" s="138"/>
      <c r="E198" s="138"/>
      <c r="F198" s="138"/>
      <c r="G198" s="138"/>
      <c r="H198" s="138"/>
    </row>
    <row r="199" spans="1:8" s="44" customFormat="1" ht="52.5" customHeight="1">
      <c r="A199" s="43"/>
      <c r="B199" s="43"/>
      <c r="C199" s="138" t="s">
        <v>429</v>
      </c>
      <c r="D199" s="138"/>
      <c r="E199" s="138"/>
      <c r="F199" s="138"/>
      <c r="G199" s="138"/>
      <c r="H199" s="138"/>
    </row>
    <row r="200" spans="1:8" s="44" customFormat="1" ht="26.25" customHeight="1">
      <c r="A200" s="43"/>
      <c r="B200" s="43"/>
      <c r="C200" s="138" t="s">
        <v>372</v>
      </c>
      <c r="D200" s="138"/>
      <c r="E200" s="138"/>
      <c r="F200" s="138"/>
      <c r="G200" s="138"/>
      <c r="H200" s="138"/>
    </row>
    <row r="201" spans="1:8" s="44" customFormat="1" ht="27" customHeight="1">
      <c r="A201" s="43"/>
      <c r="B201" s="43"/>
      <c r="C201" s="138" t="s">
        <v>373</v>
      </c>
      <c r="D201" s="138"/>
      <c r="E201" s="138"/>
      <c r="F201" s="138"/>
      <c r="G201" s="138"/>
      <c r="H201" s="138"/>
    </row>
    <row r="202" spans="1:194" s="82" customFormat="1" ht="6" customHeight="1">
      <c r="A202" s="71"/>
      <c r="B202" s="80"/>
      <c r="C202" s="25"/>
      <c r="D202" s="25"/>
      <c r="E202" s="25"/>
      <c r="F202" s="25"/>
      <c r="G202" s="25"/>
      <c r="H202" s="25"/>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c r="BI202" s="81"/>
      <c r="BJ202" s="81"/>
      <c r="BK202" s="81"/>
      <c r="BL202" s="81"/>
      <c r="BM202" s="81"/>
      <c r="BN202" s="81"/>
      <c r="BO202" s="81"/>
      <c r="BP202" s="81"/>
      <c r="BQ202" s="81"/>
      <c r="BR202" s="81"/>
      <c r="BS202" s="81"/>
      <c r="BT202" s="81"/>
      <c r="BU202" s="81"/>
      <c r="BV202" s="81"/>
      <c r="BW202" s="81"/>
      <c r="BX202" s="81"/>
      <c r="BY202" s="81"/>
      <c r="BZ202" s="81"/>
      <c r="CA202" s="81"/>
      <c r="CB202" s="81"/>
      <c r="CC202" s="81"/>
      <c r="CD202" s="81"/>
      <c r="CE202" s="81"/>
      <c r="CF202" s="81"/>
      <c r="CG202" s="81"/>
      <c r="CH202" s="81"/>
      <c r="CI202" s="81"/>
      <c r="CJ202" s="81"/>
      <c r="CK202" s="81"/>
      <c r="CL202" s="81"/>
      <c r="CM202" s="81"/>
      <c r="CN202" s="81"/>
      <c r="CO202" s="81"/>
      <c r="CP202" s="81"/>
      <c r="CQ202" s="81"/>
      <c r="CR202" s="81"/>
      <c r="CS202" s="81"/>
      <c r="CT202" s="81"/>
      <c r="CU202" s="81"/>
      <c r="CV202" s="81"/>
      <c r="CW202" s="81"/>
      <c r="CX202" s="81"/>
      <c r="CY202" s="81"/>
      <c r="CZ202" s="81"/>
      <c r="DA202" s="81"/>
      <c r="DB202" s="81"/>
      <c r="DC202" s="81"/>
      <c r="DD202" s="81"/>
      <c r="DE202" s="81"/>
      <c r="DF202" s="81"/>
      <c r="DG202" s="81"/>
      <c r="DH202" s="81"/>
      <c r="DI202" s="81"/>
      <c r="DJ202" s="81"/>
      <c r="DK202" s="81"/>
      <c r="DL202" s="81"/>
      <c r="DM202" s="81"/>
      <c r="DN202" s="81"/>
      <c r="DO202" s="81"/>
      <c r="DP202" s="81"/>
      <c r="DQ202" s="81"/>
      <c r="DR202" s="81"/>
      <c r="DS202" s="81"/>
      <c r="DT202" s="81"/>
      <c r="DU202" s="81"/>
      <c r="DV202" s="81"/>
      <c r="DW202" s="81"/>
      <c r="DX202" s="81"/>
      <c r="DY202" s="81"/>
      <c r="DZ202" s="81"/>
      <c r="EA202" s="81"/>
      <c r="EB202" s="81"/>
      <c r="EC202" s="81"/>
      <c r="ED202" s="81"/>
      <c r="EE202" s="81"/>
      <c r="EF202" s="81"/>
      <c r="EG202" s="81"/>
      <c r="EH202" s="81"/>
      <c r="EI202" s="81"/>
      <c r="EJ202" s="81"/>
      <c r="EK202" s="81"/>
      <c r="EL202" s="81"/>
      <c r="EM202" s="81"/>
      <c r="EN202" s="81"/>
      <c r="EO202" s="81"/>
      <c r="EP202" s="81"/>
      <c r="EQ202" s="81"/>
      <c r="ER202" s="81"/>
      <c r="ES202" s="81"/>
      <c r="ET202" s="81"/>
      <c r="EU202" s="81"/>
      <c r="EV202" s="81"/>
      <c r="EW202" s="81"/>
      <c r="EX202" s="81"/>
      <c r="EY202" s="81"/>
      <c r="EZ202" s="81"/>
      <c r="FA202" s="81"/>
      <c r="FB202" s="81"/>
      <c r="FC202" s="81"/>
      <c r="FD202" s="81"/>
      <c r="FE202" s="81"/>
      <c r="FF202" s="81"/>
      <c r="FG202" s="81"/>
      <c r="FH202" s="81"/>
      <c r="FI202" s="81"/>
      <c r="FJ202" s="81"/>
      <c r="FK202" s="81"/>
      <c r="FL202" s="81"/>
      <c r="FM202" s="81"/>
      <c r="FN202" s="81"/>
      <c r="FO202" s="81"/>
      <c r="FP202" s="81"/>
      <c r="FQ202" s="81"/>
      <c r="FR202" s="81"/>
      <c r="FS202" s="81"/>
      <c r="FT202" s="81"/>
      <c r="FU202" s="81"/>
      <c r="FV202" s="81"/>
      <c r="FW202" s="81"/>
      <c r="FX202" s="81"/>
      <c r="FY202" s="81"/>
      <c r="FZ202" s="81"/>
      <c r="GA202" s="81"/>
      <c r="GB202" s="81"/>
      <c r="GC202" s="81"/>
      <c r="GD202" s="81"/>
      <c r="GE202" s="81"/>
      <c r="GF202" s="81"/>
      <c r="GG202" s="81"/>
      <c r="GH202" s="81"/>
      <c r="GI202" s="81"/>
      <c r="GJ202" s="81"/>
      <c r="GK202" s="81"/>
      <c r="GL202" s="81"/>
    </row>
    <row r="203" spans="1:8" s="26" customFormat="1" ht="22.5" customHeight="1">
      <c r="A203" s="31"/>
      <c r="B203" s="63" t="s">
        <v>81</v>
      </c>
      <c r="C203" s="32" t="s">
        <v>82</v>
      </c>
      <c r="D203" s="33">
        <v>466000</v>
      </c>
      <c r="E203" s="33">
        <f>E204</f>
        <v>0</v>
      </c>
      <c r="F203" s="33">
        <f>F204</f>
        <v>200000</v>
      </c>
      <c r="G203" s="33">
        <f>G204</f>
        <v>0</v>
      </c>
      <c r="H203" s="33">
        <f>D203+E203-F203</f>
        <v>266000</v>
      </c>
    </row>
    <row r="204" spans="1:8" s="29" customFormat="1" ht="51" customHeight="1">
      <c r="A204" s="34"/>
      <c r="B204" s="64" t="s">
        <v>203</v>
      </c>
      <c r="C204" s="65" t="s">
        <v>204</v>
      </c>
      <c r="D204" s="56">
        <v>388000</v>
      </c>
      <c r="E204" s="56">
        <v>0</v>
      </c>
      <c r="F204" s="56">
        <v>200000</v>
      </c>
      <c r="G204" s="56">
        <v>0</v>
      </c>
      <c r="H204" s="56">
        <f>D204+E204-F204</f>
        <v>188000</v>
      </c>
    </row>
    <row r="205" spans="1:8" s="29" customFormat="1" ht="54.75" customHeight="1">
      <c r="A205" s="34"/>
      <c r="B205" s="64"/>
      <c r="C205" s="138" t="s">
        <v>205</v>
      </c>
      <c r="D205" s="138"/>
      <c r="E205" s="138"/>
      <c r="F205" s="138"/>
      <c r="G205" s="138"/>
      <c r="H205" s="138"/>
    </row>
    <row r="206" spans="1:8" s="28" customFormat="1" ht="5.25" customHeight="1">
      <c r="A206" s="27"/>
      <c r="B206" s="27"/>
      <c r="C206" s="25"/>
      <c r="D206" s="25"/>
      <c r="E206" s="25"/>
      <c r="F206" s="25"/>
      <c r="G206" s="25"/>
      <c r="H206" s="25"/>
    </row>
    <row r="207" spans="1:8" s="26" customFormat="1" ht="21.75" customHeight="1">
      <c r="A207" s="31"/>
      <c r="B207" s="31">
        <v>150</v>
      </c>
      <c r="C207" s="32" t="s">
        <v>136</v>
      </c>
      <c r="D207" s="33">
        <v>14279015</v>
      </c>
      <c r="E207" s="33">
        <f>E208</f>
        <v>18947</v>
      </c>
      <c r="F207" s="33">
        <f>F208</f>
        <v>12479505</v>
      </c>
      <c r="G207" s="33">
        <f>G208</f>
        <v>0</v>
      </c>
      <c r="H207" s="33">
        <f>D207+E207-F207</f>
        <v>1818457</v>
      </c>
    </row>
    <row r="208" spans="1:8" s="29" customFormat="1" ht="18.75" customHeight="1">
      <c r="A208" s="34"/>
      <c r="B208" s="34">
        <v>15013</v>
      </c>
      <c r="C208" s="35" t="s">
        <v>137</v>
      </c>
      <c r="D208" s="30">
        <v>14240786</v>
      </c>
      <c r="E208" s="30">
        <v>18947</v>
      </c>
      <c r="F208" s="30">
        <v>12479505</v>
      </c>
      <c r="G208" s="55">
        <v>0</v>
      </c>
      <c r="H208" s="30">
        <f>D208+E208-F208</f>
        <v>1780228</v>
      </c>
    </row>
    <row r="209" spans="1:8" s="29" customFormat="1" ht="42.75" customHeight="1">
      <c r="A209" s="34"/>
      <c r="B209" s="34"/>
      <c r="C209" s="138" t="s">
        <v>139</v>
      </c>
      <c r="D209" s="138"/>
      <c r="E209" s="138"/>
      <c r="F209" s="138"/>
      <c r="G209" s="138"/>
      <c r="H209" s="138"/>
    </row>
    <row r="210" spans="1:8" s="29" customFormat="1" ht="27.75" customHeight="1">
      <c r="A210" s="34"/>
      <c r="B210" s="34"/>
      <c r="C210" s="148" t="s">
        <v>268</v>
      </c>
      <c r="D210" s="148"/>
      <c r="E210" s="148"/>
      <c r="F210" s="148"/>
      <c r="G210" s="148"/>
      <c r="H210" s="148"/>
    </row>
    <row r="211" spans="1:8" s="29" customFormat="1" ht="24.75" customHeight="1">
      <c r="A211" s="34"/>
      <c r="B211" s="34"/>
      <c r="C211" s="139" t="s">
        <v>276</v>
      </c>
      <c r="D211" s="139"/>
      <c r="E211" s="139"/>
      <c r="F211" s="139"/>
      <c r="G211" s="139"/>
      <c r="H211" s="139"/>
    </row>
    <row r="212" spans="1:8" s="29" customFormat="1" ht="13.5" customHeight="1">
      <c r="A212" s="34"/>
      <c r="B212" s="34"/>
      <c r="C212" s="139" t="s">
        <v>269</v>
      </c>
      <c r="D212" s="139"/>
      <c r="E212" s="139"/>
      <c r="F212" s="139"/>
      <c r="G212" s="139"/>
      <c r="H212" s="139"/>
    </row>
    <row r="213" spans="1:8" s="29" customFormat="1" ht="13.5" customHeight="1">
      <c r="A213" s="34"/>
      <c r="B213" s="34"/>
      <c r="C213" s="139" t="s">
        <v>270</v>
      </c>
      <c r="D213" s="139"/>
      <c r="E213" s="139"/>
      <c r="F213" s="139"/>
      <c r="G213" s="139"/>
      <c r="H213" s="139"/>
    </row>
    <row r="214" spans="1:8" s="29" customFormat="1" ht="5.25" customHeight="1">
      <c r="A214" s="34"/>
      <c r="B214" s="34"/>
      <c r="C214" s="138"/>
      <c r="D214" s="138"/>
      <c r="E214" s="138"/>
      <c r="F214" s="138"/>
      <c r="G214" s="138"/>
      <c r="H214" s="138"/>
    </row>
    <row r="215" spans="1:8" s="26" customFormat="1" ht="22.5" customHeight="1">
      <c r="A215" s="31"/>
      <c r="B215" s="31">
        <v>500</v>
      </c>
      <c r="C215" s="32" t="s">
        <v>87</v>
      </c>
      <c r="D215" s="33">
        <v>18662578</v>
      </c>
      <c r="E215" s="33">
        <f>E216</f>
        <v>70000</v>
      </c>
      <c r="F215" s="33">
        <f>F216</f>
        <v>70000</v>
      </c>
      <c r="G215" s="33">
        <f>G216</f>
        <v>0</v>
      </c>
      <c r="H215" s="33">
        <f>D215+E215-F215</f>
        <v>18662578</v>
      </c>
    </row>
    <row r="216" spans="1:8" s="29" customFormat="1" ht="17.25" customHeight="1">
      <c r="A216" s="34"/>
      <c r="B216" s="34">
        <v>50005</v>
      </c>
      <c r="C216" s="35" t="s">
        <v>88</v>
      </c>
      <c r="D216" s="30">
        <v>18662578</v>
      </c>
      <c r="E216" s="30">
        <v>70000</v>
      </c>
      <c r="F216" s="30">
        <v>70000</v>
      </c>
      <c r="G216" s="30">
        <v>0</v>
      </c>
      <c r="H216" s="30">
        <f>D216+E216-F216</f>
        <v>18662578</v>
      </c>
    </row>
    <row r="217" spans="1:8" s="29" customFormat="1" ht="83.25" customHeight="1">
      <c r="A217" s="34"/>
      <c r="B217" s="34"/>
      <c r="C217" s="138" t="s">
        <v>374</v>
      </c>
      <c r="D217" s="138"/>
      <c r="E217" s="138"/>
      <c r="F217" s="138"/>
      <c r="G217" s="138"/>
      <c r="H217" s="138"/>
    </row>
    <row r="218" spans="1:8" s="29" customFormat="1" ht="6" customHeight="1">
      <c r="A218" s="34"/>
      <c r="B218" s="34"/>
      <c r="C218" s="25"/>
      <c r="D218" s="25"/>
      <c r="E218" s="25"/>
      <c r="F218" s="25"/>
      <c r="G218" s="25"/>
      <c r="H218" s="25"/>
    </row>
    <row r="219" spans="1:8" s="26" customFormat="1" ht="23.25" customHeight="1">
      <c r="A219" s="31"/>
      <c r="B219" s="31">
        <v>600</v>
      </c>
      <c r="C219" s="32" t="s">
        <v>15</v>
      </c>
      <c r="D219" s="33">
        <v>867381903</v>
      </c>
      <c r="E219" s="33">
        <f>E234+E220+E236+E302</f>
        <v>37827997.36</v>
      </c>
      <c r="F219" s="33">
        <f>F234+F220+F236+F302</f>
        <v>3304</v>
      </c>
      <c r="G219" s="33">
        <f>G234+G220+G236+G302</f>
        <v>21150097</v>
      </c>
      <c r="H219" s="33">
        <f>D219+E219-F219</f>
        <v>905206596.36</v>
      </c>
    </row>
    <row r="220" spans="1:8" s="29" customFormat="1" ht="18.75" customHeight="1">
      <c r="A220" s="34"/>
      <c r="B220" s="34">
        <v>60001</v>
      </c>
      <c r="C220" s="35" t="s">
        <v>45</v>
      </c>
      <c r="D220" s="30">
        <v>210665474</v>
      </c>
      <c r="E220" s="30">
        <v>8695679.36</v>
      </c>
      <c r="F220" s="30">
        <v>0</v>
      </c>
      <c r="G220" s="30">
        <v>0</v>
      </c>
      <c r="H220" s="30">
        <f>D220+E220-F220</f>
        <v>219361153.36</v>
      </c>
    </row>
    <row r="221" spans="1:8" s="29" customFormat="1" ht="60" customHeight="1">
      <c r="A221" s="34"/>
      <c r="B221" s="34"/>
      <c r="C221" s="138" t="s">
        <v>430</v>
      </c>
      <c r="D221" s="138"/>
      <c r="E221" s="138"/>
      <c r="F221" s="138"/>
      <c r="G221" s="138"/>
      <c r="H221" s="138"/>
    </row>
    <row r="222" spans="1:8" s="26" customFormat="1" ht="69" customHeight="1">
      <c r="A222" s="43"/>
      <c r="B222" s="34"/>
      <c r="C222" s="139" t="s">
        <v>375</v>
      </c>
      <c r="D222" s="139"/>
      <c r="E222" s="139"/>
      <c r="F222" s="139"/>
      <c r="G222" s="139"/>
      <c r="H222" s="139"/>
    </row>
    <row r="223" spans="1:8" s="26" customFormat="1" ht="26.25" customHeight="1">
      <c r="A223" s="43"/>
      <c r="B223" s="34"/>
      <c r="C223" s="140" t="s">
        <v>222</v>
      </c>
      <c r="D223" s="140"/>
      <c r="E223" s="140"/>
      <c r="F223" s="140"/>
      <c r="G223" s="140"/>
      <c r="H223" s="140"/>
    </row>
    <row r="224" spans="1:8" s="26" customFormat="1" ht="13.5" customHeight="1">
      <c r="A224" s="43"/>
      <c r="B224" s="34"/>
      <c r="C224" s="138" t="s">
        <v>223</v>
      </c>
      <c r="D224" s="138"/>
      <c r="E224" s="138"/>
      <c r="F224" s="138"/>
      <c r="G224" s="138"/>
      <c r="H224" s="138"/>
    </row>
    <row r="225" spans="1:8" s="26" customFormat="1" ht="26.25" customHeight="1">
      <c r="A225" s="43"/>
      <c r="B225" s="34"/>
      <c r="C225" s="138" t="s">
        <v>228</v>
      </c>
      <c r="D225" s="138"/>
      <c r="E225" s="138"/>
      <c r="F225" s="138"/>
      <c r="G225" s="138"/>
      <c r="H225" s="138"/>
    </row>
    <row r="226" spans="1:8" s="26" customFormat="1" ht="26.25" customHeight="1">
      <c r="A226" s="43"/>
      <c r="B226" s="34"/>
      <c r="C226" s="138" t="s">
        <v>229</v>
      </c>
      <c r="D226" s="138"/>
      <c r="E226" s="138"/>
      <c r="F226" s="138"/>
      <c r="G226" s="138"/>
      <c r="H226" s="138"/>
    </row>
    <row r="227" spans="1:8" s="26" customFormat="1" ht="12.75" customHeight="1">
      <c r="A227" s="43"/>
      <c r="B227" s="34"/>
      <c r="C227" s="138" t="s">
        <v>230</v>
      </c>
      <c r="D227" s="138"/>
      <c r="E227" s="138"/>
      <c r="F227" s="138"/>
      <c r="G227" s="138"/>
      <c r="H227" s="138"/>
    </row>
    <row r="228" spans="1:8" s="26" customFormat="1" ht="26.25" customHeight="1">
      <c r="A228" s="43"/>
      <c r="B228" s="34"/>
      <c r="C228" s="138" t="s">
        <v>522</v>
      </c>
      <c r="D228" s="138"/>
      <c r="E228" s="138"/>
      <c r="F228" s="138"/>
      <c r="G228" s="138"/>
      <c r="H228" s="138"/>
    </row>
    <row r="229" spans="1:8" s="26" customFormat="1" ht="13.5" customHeight="1">
      <c r="A229" s="43"/>
      <c r="B229" s="34"/>
      <c r="C229" s="138" t="s">
        <v>224</v>
      </c>
      <c r="D229" s="138"/>
      <c r="E229" s="138"/>
      <c r="F229" s="138"/>
      <c r="G229" s="138"/>
      <c r="H229" s="138"/>
    </row>
    <row r="230" spans="1:8" s="26" customFormat="1" ht="41.25" customHeight="1">
      <c r="A230" s="43"/>
      <c r="B230" s="34"/>
      <c r="C230" s="138" t="s">
        <v>225</v>
      </c>
      <c r="D230" s="138"/>
      <c r="E230" s="138"/>
      <c r="F230" s="138"/>
      <c r="G230" s="138"/>
      <c r="H230" s="138"/>
    </row>
    <row r="231" spans="1:8" s="26" customFormat="1" ht="27" customHeight="1">
      <c r="A231" s="43"/>
      <c r="B231" s="34"/>
      <c r="C231" s="138" t="s">
        <v>226</v>
      </c>
      <c r="D231" s="138"/>
      <c r="E231" s="138"/>
      <c r="F231" s="138"/>
      <c r="G231" s="138"/>
      <c r="H231" s="138"/>
    </row>
    <row r="232" spans="1:8" s="26" customFormat="1" ht="26.25" customHeight="1">
      <c r="A232" s="43"/>
      <c r="B232" s="34"/>
      <c r="C232" s="138" t="s">
        <v>227</v>
      </c>
      <c r="D232" s="138"/>
      <c r="E232" s="138"/>
      <c r="F232" s="138"/>
      <c r="G232" s="138"/>
      <c r="H232" s="138"/>
    </row>
    <row r="233" spans="1:8" s="26" customFormat="1" ht="13.5" customHeight="1">
      <c r="A233" s="43"/>
      <c r="B233" s="34"/>
      <c r="C233" s="138" t="s">
        <v>521</v>
      </c>
      <c r="D233" s="138"/>
      <c r="E233" s="138"/>
      <c r="F233" s="138"/>
      <c r="G233" s="138"/>
      <c r="H233" s="138"/>
    </row>
    <row r="234" spans="1:8" s="29" customFormat="1" ht="18.75" customHeight="1">
      <c r="A234" s="34"/>
      <c r="B234" s="34">
        <v>60004</v>
      </c>
      <c r="C234" s="35" t="s">
        <v>39</v>
      </c>
      <c r="D234" s="30">
        <v>22603209</v>
      </c>
      <c r="E234" s="30">
        <v>54474</v>
      </c>
      <c r="F234" s="30">
        <v>0</v>
      </c>
      <c r="G234" s="30">
        <v>0</v>
      </c>
      <c r="H234" s="30">
        <f>D234+E234-F234</f>
        <v>22657683</v>
      </c>
    </row>
    <row r="235" spans="1:8" s="28" customFormat="1" ht="41.25" customHeight="1">
      <c r="A235" s="27"/>
      <c r="B235" s="27"/>
      <c r="C235" s="138" t="s">
        <v>143</v>
      </c>
      <c r="D235" s="138"/>
      <c r="E235" s="138"/>
      <c r="F235" s="138"/>
      <c r="G235" s="138"/>
      <c r="H235" s="138"/>
    </row>
    <row r="236" spans="1:8" s="29" customFormat="1" ht="18" customHeight="1">
      <c r="A236" s="34"/>
      <c r="B236" s="34">
        <v>60013</v>
      </c>
      <c r="C236" s="35" t="s">
        <v>38</v>
      </c>
      <c r="D236" s="30">
        <v>561597521</v>
      </c>
      <c r="E236" s="30">
        <v>29006844</v>
      </c>
      <c r="F236" s="30">
        <v>3304</v>
      </c>
      <c r="G236" s="30">
        <v>21150097</v>
      </c>
      <c r="H236" s="30">
        <f>D236+E236-F236</f>
        <v>590601061</v>
      </c>
    </row>
    <row r="237" spans="1:8" s="29" customFormat="1" ht="53.25" customHeight="1">
      <c r="A237" s="34"/>
      <c r="B237" s="34"/>
      <c r="C237" s="138" t="s">
        <v>514</v>
      </c>
      <c r="D237" s="138"/>
      <c r="E237" s="138"/>
      <c r="F237" s="138"/>
      <c r="G237" s="138"/>
      <c r="H237" s="138"/>
    </row>
    <row r="238" spans="1:8" s="29" customFormat="1" ht="13.5" customHeight="1">
      <c r="A238" s="34"/>
      <c r="B238" s="34"/>
      <c r="C238" s="140" t="s">
        <v>169</v>
      </c>
      <c r="D238" s="140"/>
      <c r="E238" s="140"/>
      <c r="F238" s="140"/>
      <c r="G238" s="140"/>
      <c r="H238" s="140"/>
    </row>
    <row r="239" spans="1:8" s="29" customFormat="1" ht="14.25" customHeight="1">
      <c r="A239" s="34"/>
      <c r="B239" s="34"/>
      <c r="C239" s="138" t="s">
        <v>174</v>
      </c>
      <c r="D239" s="138"/>
      <c r="E239" s="138"/>
      <c r="F239" s="138"/>
      <c r="G239" s="138"/>
      <c r="H239" s="138"/>
    </row>
    <row r="240" spans="1:8" s="29" customFormat="1" ht="69" customHeight="1">
      <c r="A240" s="34"/>
      <c r="B240" s="34"/>
      <c r="C240" s="138" t="s">
        <v>431</v>
      </c>
      <c r="D240" s="138"/>
      <c r="E240" s="138"/>
      <c r="F240" s="138"/>
      <c r="G240" s="138"/>
      <c r="H240" s="138"/>
    </row>
    <row r="241" spans="1:8" s="29" customFormat="1" ht="54.75" customHeight="1">
      <c r="A241" s="34"/>
      <c r="B241" s="34"/>
      <c r="C241" s="138" t="s">
        <v>376</v>
      </c>
      <c r="D241" s="138"/>
      <c r="E241" s="138"/>
      <c r="F241" s="138"/>
      <c r="G241" s="138"/>
      <c r="H241" s="138"/>
    </row>
    <row r="242" spans="1:8" s="29" customFormat="1" ht="36" customHeight="1">
      <c r="A242" s="34"/>
      <c r="B242" s="34"/>
      <c r="C242" s="25"/>
      <c r="D242" s="25"/>
      <c r="E242" s="25"/>
      <c r="F242" s="25"/>
      <c r="G242" s="25"/>
      <c r="H242" s="25"/>
    </row>
    <row r="243" spans="1:8" s="29" customFormat="1" ht="13.5" customHeight="1">
      <c r="A243" s="34"/>
      <c r="B243" s="34"/>
      <c r="C243" s="140" t="s">
        <v>162</v>
      </c>
      <c r="D243" s="140"/>
      <c r="E243" s="140"/>
      <c r="F243" s="140"/>
      <c r="G243" s="140"/>
      <c r="H243" s="140"/>
    </row>
    <row r="244" spans="1:8" s="29" customFormat="1" ht="14.25" customHeight="1">
      <c r="A244" s="34"/>
      <c r="B244" s="34"/>
      <c r="C244" s="138" t="s">
        <v>164</v>
      </c>
      <c r="D244" s="138"/>
      <c r="E244" s="138"/>
      <c r="F244" s="138"/>
      <c r="G244" s="138"/>
      <c r="H244" s="138"/>
    </row>
    <row r="245" spans="1:8" s="29" customFormat="1" ht="25.5" customHeight="1">
      <c r="A245" s="34"/>
      <c r="B245" s="34"/>
      <c r="C245" s="138" t="s">
        <v>175</v>
      </c>
      <c r="D245" s="138"/>
      <c r="E245" s="138"/>
      <c r="F245" s="138"/>
      <c r="G245" s="138"/>
      <c r="H245" s="138"/>
    </row>
    <row r="246" spans="1:8" s="29" customFormat="1" ht="25.5" customHeight="1">
      <c r="A246" s="34"/>
      <c r="B246" s="34"/>
      <c r="C246" s="138" t="s">
        <v>176</v>
      </c>
      <c r="D246" s="138"/>
      <c r="E246" s="138"/>
      <c r="F246" s="138"/>
      <c r="G246" s="138"/>
      <c r="H246" s="138"/>
    </row>
    <row r="247" spans="1:8" s="29" customFormat="1" ht="27.75" customHeight="1">
      <c r="A247" s="34"/>
      <c r="B247" s="34"/>
      <c r="C247" s="138" t="s">
        <v>163</v>
      </c>
      <c r="D247" s="138"/>
      <c r="E247" s="138"/>
      <c r="F247" s="138"/>
      <c r="G247" s="138"/>
      <c r="H247" s="138"/>
    </row>
    <row r="248" spans="1:8" s="29" customFormat="1" ht="14.25" customHeight="1">
      <c r="A248" s="34"/>
      <c r="B248" s="34"/>
      <c r="C248" s="138" t="s">
        <v>165</v>
      </c>
      <c r="D248" s="138"/>
      <c r="E248" s="138"/>
      <c r="F248" s="138"/>
      <c r="G248" s="138"/>
      <c r="H248" s="138"/>
    </row>
    <row r="249" spans="1:8" s="29" customFormat="1" ht="66" customHeight="1">
      <c r="A249" s="34"/>
      <c r="B249" s="34"/>
      <c r="C249" s="138" t="s">
        <v>432</v>
      </c>
      <c r="D249" s="138"/>
      <c r="E249" s="138"/>
      <c r="F249" s="138"/>
      <c r="G249" s="138"/>
      <c r="H249" s="138"/>
    </row>
    <row r="250" spans="1:8" s="29" customFormat="1" ht="65.25" customHeight="1">
      <c r="A250" s="34"/>
      <c r="B250" s="34"/>
      <c r="C250" s="138" t="s">
        <v>433</v>
      </c>
      <c r="D250" s="138"/>
      <c r="E250" s="138"/>
      <c r="F250" s="138"/>
      <c r="G250" s="138"/>
      <c r="H250" s="138"/>
    </row>
    <row r="251" spans="1:8" s="29" customFormat="1" ht="16.5" customHeight="1">
      <c r="A251" s="34"/>
      <c r="B251" s="34"/>
      <c r="C251" s="138" t="s">
        <v>377</v>
      </c>
      <c r="D251" s="138"/>
      <c r="E251" s="138"/>
      <c r="F251" s="138"/>
      <c r="G251" s="138"/>
      <c r="H251" s="138"/>
    </row>
    <row r="252" spans="1:8" s="29" customFormat="1" ht="67.5" customHeight="1">
      <c r="A252" s="34"/>
      <c r="B252" s="34"/>
      <c r="C252" s="138" t="s">
        <v>434</v>
      </c>
      <c r="D252" s="138"/>
      <c r="E252" s="138"/>
      <c r="F252" s="138"/>
      <c r="G252" s="138"/>
      <c r="H252" s="138"/>
    </row>
    <row r="253" spans="1:8" s="29" customFormat="1" ht="40.5" customHeight="1">
      <c r="A253" s="34"/>
      <c r="B253" s="34"/>
      <c r="C253" s="138" t="s">
        <v>177</v>
      </c>
      <c r="D253" s="138"/>
      <c r="E253" s="138"/>
      <c r="F253" s="138"/>
      <c r="G253" s="138"/>
      <c r="H253" s="138"/>
    </row>
    <row r="254" spans="1:8" s="29" customFormat="1" ht="53.25" customHeight="1">
      <c r="A254" s="34"/>
      <c r="B254" s="34"/>
      <c r="C254" s="138" t="s">
        <v>513</v>
      </c>
      <c r="D254" s="138"/>
      <c r="E254" s="138"/>
      <c r="F254" s="138"/>
      <c r="G254" s="138"/>
      <c r="H254" s="138"/>
    </row>
    <row r="255" spans="1:8" s="29" customFormat="1" ht="13.5" customHeight="1">
      <c r="A255" s="34"/>
      <c r="B255" s="34"/>
      <c r="C255" s="140" t="s">
        <v>435</v>
      </c>
      <c r="D255" s="140"/>
      <c r="E255" s="140"/>
      <c r="F255" s="140"/>
      <c r="G255" s="140"/>
      <c r="H255" s="140"/>
    </row>
    <row r="256" spans="1:8" s="29" customFormat="1" ht="57" customHeight="1">
      <c r="A256" s="34"/>
      <c r="B256" s="34"/>
      <c r="C256" s="138" t="s">
        <v>378</v>
      </c>
      <c r="D256" s="138"/>
      <c r="E256" s="138"/>
      <c r="F256" s="138"/>
      <c r="G256" s="138"/>
      <c r="H256" s="138"/>
    </row>
    <row r="257" spans="1:8" s="29" customFormat="1" ht="14.25" customHeight="1">
      <c r="A257" s="34"/>
      <c r="B257" s="34"/>
      <c r="C257" s="138" t="s">
        <v>165</v>
      </c>
      <c r="D257" s="138"/>
      <c r="E257" s="138"/>
      <c r="F257" s="138"/>
      <c r="G257" s="138"/>
      <c r="H257" s="138"/>
    </row>
    <row r="258" spans="1:8" s="29" customFormat="1" ht="64.5" customHeight="1">
      <c r="A258" s="34"/>
      <c r="B258" s="34"/>
      <c r="C258" s="138" t="s">
        <v>436</v>
      </c>
      <c r="D258" s="138"/>
      <c r="E258" s="138"/>
      <c r="F258" s="138"/>
      <c r="G258" s="138"/>
      <c r="H258" s="138"/>
    </row>
    <row r="259" spans="1:8" s="29" customFormat="1" ht="40.5" customHeight="1">
      <c r="A259" s="34"/>
      <c r="B259" s="34"/>
      <c r="C259" s="138" t="s">
        <v>179</v>
      </c>
      <c r="D259" s="138"/>
      <c r="E259" s="138"/>
      <c r="F259" s="138"/>
      <c r="G259" s="138"/>
      <c r="H259" s="138"/>
    </row>
    <row r="260" spans="1:8" s="29" customFormat="1" ht="69.75" customHeight="1">
      <c r="A260" s="34"/>
      <c r="B260" s="34"/>
      <c r="C260" s="138" t="s">
        <v>512</v>
      </c>
      <c r="D260" s="138"/>
      <c r="E260" s="138"/>
      <c r="F260" s="138"/>
      <c r="G260" s="138"/>
      <c r="H260" s="138"/>
    </row>
    <row r="261" spans="1:8" s="29" customFormat="1" ht="54.75" customHeight="1">
      <c r="A261" s="34"/>
      <c r="B261" s="34"/>
      <c r="C261" s="138" t="s">
        <v>379</v>
      </c>
      <c r="D261" s="138"/>
      <c r="E261" s="138"/>
      <c r="F261" s="138"/>
      <c r="G261" s="138"/>
      <c r="H261" s="138"/>
    </row>
    <row r="262" spans="1:8" s="29" customFormat="1" ht="41.25" customHeight="1">
      <c r="A262" s="34"/>
      <c r="B262" s="34"/>
      <c r="C262" s="138" t="s">
        <v>380</v>
      </c>
      <c r="D262" s="138"/>
      <c r="E262" s="138"/>
      <c r="F262" s="138"/>
      <c r="G262" s="138"/>
      <c r="H262" s="138"/>
    </row>
    <row r="263" spans="1:8" s="29" customFormat="1" ht="80.25" customHeight="1">
      <c r="A263" s="34"/>
      <c r="B263" s="34"/>
      <c r="C263" s="138" t="s">
        <v>437</v>
      </c>
      <c r="D263" s="138"/>
      <c r="E263" s="138"/>
      <c r="F263" s="138"/>
      <c r="G263" s="138"/>
      <c r="H263" s="138"/>
    </row>
    <row r="264" spans="1:8" s="29" customFormat="1" ht="104.25" customHeight="1">
      <c r="A264" s="34"/>
      <c r="B264" s="34"/>
      <c r="C264" s="138" t="s">
        <v>178</v>
      </c>
      <c r="D264" s="138"/>
      <c r="E264" s="138"/>
      <c r="F264" s="138"/>
      <c r="G264" s="138"/>
      <c r="H264" s="138"/>
    </row>
    <row r="265" spans="1:8" s="29" customFormat="1" ht="16.5" customHeight="1">
      <c r="A265" s="34"/>
      <c r="B265" s="34"/>
      <c r="C265" s="148" t="s">
        <v>166</v>
      </c>
      <c r="D265" s="148"/>
      <c r="E265" s="148"/>
      <c r="F265" s="148"/>
      <c r="G265" s="148"/>
      <c r="H265" s="148"/>
    </row>
    <row r="266" spans="1:8" s="29" customFormat="1" ht="13.5" customHeight="1">
      <c r="A266" s="34"/>
      <c r="B266" s="34"/>
      <c r="C266" s="148" t="s">
        <v>167</v>
      </c>
      <c r="D266" s="148"/>
      <c r="E266" s="148"/>
      <c r="F266" s="148"/>
      <c r="G266" s="148"/>
      <c r="H266" s="148"/>
    </row>
    <row r="267" spans="1:8" s="29" customFormat="1" ht="37.5" customHeight="1">
      <c r="A267" s="34"/>
      <c r="B267" s="34"/>
      <c r="C267" s="139" t="s">
        <v>285</v>
      </c>
      <c r="D267" s="139"/>
      <c r="E267" s="139"/>
      <c r="F267" s="139"/>
      <c r="G267" s="139"/>
      <c r="H267" s="139"/>
    </row>
    <row r="268" spans="1:8" s="29" customFormat="1" ht="40.5" customHeight="1">
      <c r="A268" s="34"/>
      <c r="B268" s="34"/>
      <c r="C268" s="139" t="s">
        <v>438</v>
      </c>
      <c r="D268" s="139"/>
      <c r="E268" s="139"/>
      <c r="F268" s="139"/>
      <c r="G268" s="139"/>
      <c r="H268" s="139"/>
    </row>
    <row r="269" spans="1:8" s="29" customFormat="1" ht="17.25" customHeight="1">
      <c r="A269" s="34"/>
      <c r="B269" s="34"/>
      <c r="C269" s="139" t="s">
        <v>283</v>
      </c>
      <c r="D269" s="139"/>
      <c r="E269" s="139"/>
      <c r="F269" s="139"/>
      <c r="G269" s="139"/>
      <c r="H269" s="139"/>
    </row>
    <row r="270" spans="1:8" s="29" customFormat="1" ht="26.25" customHeight="1">
      <c r="A270" s="34"/>
      <c r="B270" s="34"/>
      <c r="C270" s="139" t="s">
        <v>284</v>
      </c>
      <c r="D270" s="139"/>
      <c r="E270" s="139"/>
      <c r="F270" s="139"/>
      <c r="G270" s="139"/>
      <c r="H270" s="139"/>
    </row>
    <row r="271" spans="1:8" s="29" customFormat="1" ht="30" customHeight="1">
      <c r="A271" s="34"/>
      <c r="B271" s="34"/>
      <c r="C271" s="139" t="s">
        <v>286</v>
      </c>
      <c r="D271" s="139"/>
      <c r="E271" s="139"/>
      <c r="F271" s="139"/>
      <c r="G271" s="139"/>
      <c r="H271" s="139"/>
    </row>
    <row r="272" spans="1:8" s="29" customFormat="1" ht="51.75" customHeight="1">
      <c r="A272" s="34"/>
      <c r="B272" s="34"/>
      <c r="C272" s="139" t="s">
        <v>439</v>
      </c>
      <c r="D272" s="139"/>
      <c r="E272" s="139"/>
      <c r="F272" s="139"/>
      <c r="G272" s="139"/>
      <c r="H272" s="139"/>
    </row>
    <row r="273" spans="1:8" s="29" customFormat="1" ht="42" customHeight="1">
      <c r="A273" s="34"/>
      <c r="B273" s="34"/>
      <c r="C273" s="139" t="s">
        <v>309</v>
      </c>
      <c r="D273" s="139"/>
      <c r="E273" s="139"/>
      <c r="F273" s="139"/>
      <c r="G273" s="139"/>
      <c r="H273" s="139"/>
    </row>
    <row r="274" spans="1:8" s="29" customFormat="1" ht="40.5" customHeight="1">
      <c r="A274" s="34"/>
      <c r="B274" s="34"/>
      <c r="C274" s="139" t="s">
        <v>440</v>
      </c>
      <c r="D274" s="139"/>
      <c r="E274" s="139"/>
      <c r="F274" s="139"/>
      <c r="G274" s="139"/>
      <c r="H274" s="139"/>
    </row>
    <row r="275" spans="1:8" s="29" customFormat="1" ht="15" customHeight="1">
      <c r="A275" s="34"/>
      <c r="B275" s="34"/>
      <c r="C275" s="139" t="s">
        <v>283</v>
      </c>
      <c r="D275" s="139"/>
      <c r="E275" s="139"/>
      <c r="F275" s="139"/>
      <c r="G275" s="139"/>
      <c r="H275" s="139"/>
    </row>
    <row r="276" spans="1:8" s="29" customFormat="1" ht="40.5" customHeight="1">
      <c r="A276" s="34"/>
      <c r="B276" s="34"/>
      <c r="C276" s="139" t="s">
        <v>516</v>
      </c>
      <c r="D276" s="139"/>
      <c r="E276" s="139"/>
      <c r="F276" s="139"/>
      <c r="G276" s="139"/>
      <c r="H276" s="139"/>
    </row>
    <row r="277" spans="1:8" s="29" customFormat="1" ht="30" customHeight="1">
      <c r="A277" s="34"/>
      <c r="B277" s="34"/>
      <c r="C277" s="139" t="s">
        <v>441</v>
      </c>
      <c r="D277" s="139"/>
      <c r="E277" s="139"/>
      <c r="F277" s="139"/>
      <c r="G277" s="139"/>
      <c r="H277" s="139"/>
    </row>
    <row r="278" spans="1:8" s="29" customFormat="1" ht="65.25" customHeight="1">
      <c r="A278" s="34"/>
      <c r="B278" s="34"/>
      <c r="C278" s="139" t="s">
        <v>442</v>
      </c>
      <c r="D278" s="139"/>
      <c r="E278" s="139"/>
      <c r="F278" s="139"/>
      <c r="G278" s="139"/>
      <c r="H278" s="139"/>
    </row>
    <row r="279" spans="1:8" s="29" customFormat="1" ht="54" customHeight="1">
      <c r="A279" s="34"/>
      <c r="B279" s="34"/>
      <c r="C279" s="139" t="s">
        <v>287</v>
      </c>
      <c r="D279" s="139"/>
      <c r="E279" s="139"/>
      <c r="F279" s="139"/>
      <c r="G279" s="139"/>
      <c r="H279" s="139"/>
    </row>
    <row r="280" spans="1:8" s="29" customFormat="1" ht="40.5" customHeight="1">
      <c r="A280" s="34"/>
      <c r="B280" s="34"/>
      <c r="C280" s="139" t="s">
        <v>443</v>
      </c>
      <c r="D280" s="139"/>
      <c r="E280" s="139"/>
      <c r="F280" s="139"/>
      <c r="G280" s="139"/>
      <c r="H280" s="139"/>
    </row>
    <row r="281" spans="1:8" s="29" customFormat="1" ht="17.25" customHeight="1">
      <c r="A281" s="34"/>
      <c r="B281" s="34"/>
      <c r="C281" s="139" t="s">
        <v>483</v>
      </c>
      <c r="D281" s="139"/>
      <c r="E281" s="139"/>
      <c r="F281" s="139"/>
      <c r="G281" s="139"/>
      <c r="H281" s="139"/>
    </row>
    <row r="282" spans="1:8" s="29" customFormat="1" ht="26.25" customHeight="1">
      <c r="A282" s="34"/>
      <c r="B282" s="34"/>
      <c r="C282" s="139" t="s">
        <v>511</v>
      </c>
      <c r="D282" s="139"/>
      <c r="E282" s="139"/>
      <c r="F282" s="139"/>
      <c r="G282" s="139"/>
      <c r="H282" s="139"/>
    </row>
    <row r="283" spans="1:8" s="29" customFormat="1" ht="27.75" customHeight="1">
      <c r="A283" s="34"/>
      <c r="B283" s="34"/>
      <c r="C283" s="139" t="s">
        <v>444</v>
      </c>
      <c r="D283" s="139"/>
      <c r="E283" s="139"/>
      <c r="F283" s="139"/>
      <c r="G283" s="139"/>
      <c r="H283" s="139"/>
    </row>
    <row r="284" spans="1:8" s="29" customFormat="1" ht="54" customHeight="1">
      <c r="A284" s="34"/>
      <c r="B284" s="34"/>
      <c r="C284" s="139" t="s">
        <v>381</v>
      </c>
      <c r="D284" s="139"/>
      <c r="E284" s="139"/>
      <c r="F284" s="139"/>
      <c r="G284" s="139"/>
      <c r="H284" s="139"/>
    </row>
    <row r="285" spans="1:8" s="29" customFormat="1" ht="13.5" customHeight="1">
      <c r="A285" s="34"/>
      <c r="B285" s="34"/>
      <c r="C285" s="140" t="s">
        <v>168</v>
      </c>
      <c r="D285" s="140"/>
      <c r="E285" s="140"/>
      <c r="F285" s="140"/>
      <c r="G285" s="140"/>
      <c r="H285" s="140"/>
    </row>
    <row r="286" spans="1:8" s="29" customFormat="1" ht="26.25" customHeight="1">
      <c r="A286" s="34"/>
      <c r="B286" s="34"/>
      <c r="C286" s="139" t="s">
        <v>303</v>
      </c>
      <c r="D286" s="139"/>
      <c r="E286" s="139"/>
      <c r="F286" s="139"/>
      <c r="G286" s="139"/>
      <c r="H286" s="139"/>
    </row>
    <row r="287" spans="1:8" s="29" customFormat="1" ht="40.5" customHeight="1">
      <c r="A287" s="34"/>
      <c r="B287" s="34"/>
      <c r="C287" s="139" t="s">
        <v>301</v>
      </c>
      <c r="D287" s="139"/>
      <c r="E287" s="139"/>
      <c r="F287" s="139"/>
      <c r="G287" s="139"/>
      <c r="H287" s="139"/>
    </row>
    <row r="288" spans="1:8" s="29" customFormat="1" ht="10.5" customHeight="1">
      <c r="A288" s="34"/>
      <c r="B288" s="34"/>
      <c r="C288" s="58"/>
      <c r="D288" s="58"/>
      <c r="E288" s="58"/>
      <c r="F288" s="58"/>
      <c r="G288" s="58"/>
      <c r="H288" s="58"/>
    </row>
    <row r="289" spans="1:8" s="29" customFormat="1" ht="16.5" customHeight="1">
      <c r="A289" s="34"/>
      <c r="B289" s="34"/>
      <c r="C289" s="139" t="s">
        <v>283</v>
      </c>
      <c r="D289" s="139"/>
      <c r="E289" s="139"/>
      <c r="F289" s="139"/>
      <c r="G289" s="139"/>
      <c r="H289" s="139"/>
    </row>
    <row r="290" spans="1:8" s="29" customFormat="1" ht="38.25" customHeight="1">
      <c r="A290" s="34"/>
      <c r="B290" s="34"/>
      <c r="C290" s="139" t="s">
        <v>517</v>
      </c>
      <c r="D290" s="139"/>
      <c r="E290" s="139"/>
      <c r="F290" s="139"/>
      <c r="G290" s="139"/>
      <c r="H290" s="139"/>
    </row>
    <row r="291" spans="1:8" s="29" customFormat="1" ht="14.25" customHeight="1">
      <c r="A291" s="34"/>
      <c r="B291" s="34"/>
      <c r="C291" s="139" t="s">
        <v>304</v>
      </c>
      <c r="D291" s="139"/>
      <c r="E291" s="139"/>
      <c r="F291" s="139"/>
      <c r="G291" s="139"/>
      <c r="H291" s="139"/>
    </row>
    <row r="292" spans="1:8" s="29" customFormat="1" ht="39.75" customHeight="1">
      <c r="A292" s="34"/>
      <c r="B292" s="34"/>
      <c r="C292" s="139" t="s">
        <v>305</v>
      </c>
      <c r="D292" s="139"/>
      <c r="E292" s="139"/>
      <c r="F292" s="139"/>
      <c r="G292" s="139"/>
      <c r="H292" s="139"/>
    </row>
    <row r="293" spans="1:8" s="29" customFormat="1" ht="42.75" customHeight="1">
      <c r="A293" s="34"/>
      <c r="B293" s="34"/>
      <c r="C293" s="139" t="s">
        <v>510</v>
      </c>
      <c r="D293" s="139"/>
      <c r="E293" s="139"/>
      <c r="F293" s="139"/>
      <c r="G293" s="139"/>
      <c r="H293" s="139"/>
    </row>
    <row r="294" spans="1:8" s="29" customFormat="1" ht="27" customHeight="1">
      <c r="A294" s="34"/>
      <c r="B294" s="34"/>
      <c r="C294" s="139" t="s">
        <v>300</v>
      </c>
      <c r="D294" s="139"/>
      <c r="E294" s="139"/>
      <c r="F294" s="139"/>
      <c r="G294" s="139"/>
      <c r="H294" s="139"/>
    </row>
    <row r="295" spans="1:8" s="29" customFormat="1" ht="39" customHeight="1">
      <c r="A295" s="34"/>
      <c r="B295" s="34"/>
      <c r="C295" s="139" t="s">
        <v>302</v>
      </c>
      <c r="D295" s="139"/>
      <c r="E295" s="139"/>
      <c r="F295" s="139"/>
      <c r="G295" s="139"/>
      <c r="H295" s="139"/>
    </row>
    <row r="296" spans="1:8" s="29" customFormat="1" ht="39" customHeight="1">
      <c r="A296" s="34"/>
      <c r="B296" s="34"/>
      <c r="C296" s="139" t="s">
        <v>382</v>
      </c>
      <c r="D296" s="139"/>
      <c r="E296" s="139"/>
      <c r="F296" s="139"/>
      <c r="G296" s="139"/>
      <c r="H296" s="139"/>
    </row>
    <row r="297" spans="1:8" s="29" customFormat="1" ht="27.75" customHeight="1">
      <c r="A297" s="34"/>
      <c r="B297" s="34"/>
      <c r="C297" s="139" t="s">
        <v>306</v>
      </c>
      <c r="D297" s="139"/>
      <c r="E297" s="139"/>
      <c r="F297" s="139"/>
      <c r="G297" s="139"/>
      <c r="H297" s="139"/>
    </row>
    <row r="298" spans="1:8" s="29" customFormat="1" ht="15.75" customHeight="1">
      <c r="A298" s="34"/>
      <c r="B298" s="34"/>
      <c r="C298" s="139" t="s">
        <v>74</v>
      </c>
      <c r="D298" s="139"/>
      <c r="E298" s="139"/>
      <c r="F298" s="139"/>
      <c r="G298" s="139"/>
      <c r="H298" s="139"/>
    </row>
    <row r="299" spans="1:8" s="29" customFormat="1" ht="39.75" customHeight="1">
      <c r="A299" s="34"/>
      <c r="B299" s="34"/>
      <c r="C299" s="139" t="s">
        <v>308</v>
      </c>
      <c r="D299" s="139"/>
      <c r="E299" s="139"/>
      <c r="F299" s="139"/>
      <c r="G299" s="139"/>
      <c r="H299" s="139"/>
    </row>
    <row r="300" spans="1:8" s="29" customFormat="1" ht="27" customHeight="1">
      <c r="A300" s="34"/>
      <c r="B300" s="45"/>
      <c r="C300" s="138" t="s">
        <v>307</v>
      </c>
      <c r="D300" s="138"/>
      <c r="E300" s="138"/>
      <c r="F300" s="138"/>
      <c r="G300" s="138"/>
      <c r="H300" s="138"/>
    </row>
    <row r="301" spans="1:8" s="29" customFormat="1" ht="65.25" customHeight="1">
      <c r="A301" s="34"/>
      <c r="B301" s="34"/>
      <c r="C301" s="139" t="s">
        <v>445</v>
      </c>
      <c r="D301" s="139"/>
      <c r="E301" s="139"/>
      <c r="F301" s="139"/>
      <c r="G301" s="139"/>
      <c r="H301" s="139"/>
    </row>
    <row r="302" spans="1:8" s="29" customFormat="1" ht="21" customHeight="1">
      <c r="A302" s="34"/>
      <c r="B302" s="34">
        <v>60014</v>
      </c>
      <c r="C302" s="35" t="s">
        <v>180</v>
      </c>
      <c r="D302" s="30">
        <v>8586901</v>
      </c>
      <c r="E302" s="30">
        <v>71000</v>
      </c>
      <c r="F302" s="30">
        <v>0</v>
      </c>
      <c r="G302" s="30">
        <v>0</v>
      </c>
      <c r="H302" s="30">
        <f>D302+E302-F302</f>
        <v>8657901</v>
      </c>
    </row>
    <row r="303" spans="1:8" s="29" customFormat="1" ht="42.75" customHeight="1">
      <c r="A303" s="34"/>
      <c r="B303" s="34"/>
      <c r="C303" s="139" t="s">
        <v>509</v>
      </c>
      <c r="D303" s="139"/>
      <c r="E303" s="139"/>
      <c r="F303" s="139"/>
      <c r="G303" s="139"/>
      <c r="H303" s="139"/>
    </row>
    <row r="304" spans="1:8" s="29" customFormat="1" ht="4.5" customHeight="1">
      <c r="A304" s="34"/>
      <c r="B304" s="34"/>
      <c r="C304" s="25"/>
      <c r="D304" s="25"/>
      <c r="E304" s="25"/>
      <c r="F304" s="25"/>
      <c r="G304" s="25"/>
      <c r="H304" s="25"/>
    </row>
    <row r="305" spans="1:8" s="26" customFormat="1" ht="23.25" customHeight="1">
      <c r="A305" s="31"/>
      <c r="B305" s="31">
        <v>630</v>
      </c>
      <c r="C305" s="52" t="s">
        <v>129</v>
      </c>
      <c r="D305" s="33">
        <v>1640730</v>
      </c>
      <c r="E305" s="33">
        <f>E306</f>
        <v>400000</v>
      </c>
      <c r="F305" s="33">
        <f>F306</f>
        <v>0</v>
      </c>
      <c r="G305" s="33">
        <f>G306</f>
        <v>0</v>
      </c>
      <c r="H305" s="33">
        <f>D305+E305-F305</f>
        <v>2040730</v>
      </c>
    </row>
    <row r="306" spans="1:8" s="29" customFormat="1" ht="20.25" customHeight="1">
      <c r="A306" s="34"/>
      <c r="B306" s="34">
        <v>63095</v>
      </c>
      <c r="C306" s="53" t="s">
        <v>58</v>
      </c>
      <c r="D306" s="30">
        <v>1640730</v>
      </c>
      <c r="E306" s="30">
        <v>400000</v>
      </c>
      <c r="F306" s="30">
        <v>0</v>
      </c>
      <c r="G306" s="30">
        <v>0</v>
      </c>
      <c r="H306" s="30">
        <f>D306+E306-F306</f>
        <v>2040730</v>
      </c>
    </row>
    <row r="307" spans="1:8" s="29" customFormat="1" ht="31.5" customHeight="1">
      <c r="A307" s="34"/>
      <c r="B307" s="34"/>
      <c r="C307" s="165" t="s">
        <v>518</v>
      </c>
      <c r="D307" s="165"/>
      <c r="E307" s="165"/>
      <c r="F307" s="165"/>
      <c r="G307" s="165"/>
      <c r="H307" s="165"/>
    </row>
    <row r="308" spans="1:8" s="29" customFormat="1" ht="3.75" customHeight="1">
      <c r="A308" s="34"/>
      <c r="B308" s="61"/>
      <c r="C308" s="25"/>
      <c r="D308" s="25"/>
      <c r="E308" s="25"/>
      <c r="F308" s="25"/>
      <c r="G308" s="25"/>
      <c r="H308" s="25"/>
    </row>
    <row r="309" spans="1:8" s="26" customFormat="1" ht="24" customHeight="1">
      <c r="A309" s="31"/>
      <c r="B309" s="31">
        <v>720</v>
      </c>
      <c r="C309" s="32" t="s">
        <v>72</v>
      </c>
      <c r="D309" s="33">
        <v>77632549</v>
      </c>
      <c r="E309" s="33">
        <f>E310</f>
        <v>5061500</v>
      </c>
      <c r="F309" s="33">
        <f>F310</f>
        <v>0</v>
      </c>
      <c r="G309" s="33">
        <f>G310</f>
        <v>0</v>
      </c>
      <c r="H309" s="33">
        <f>D309+E309-F309</f>
        <v>82694049</v>
      </c>
    </row>
    <row r="310" spans="1:8" s="29" customFormat="1" ht="19.5" customHeight="1">
      <c r="A310" s="34"/>
      <c r="B310" s="34">
        <v>72095</v>
      </c>
      <c r="C310" s="35" t="s">
        <v>58</v>
      </c>
      <c r="D310" s="30">
        <v>77632549</v>
      </c>
      <c r="E310" s="30">
        <v>5061500</v>
      </c>
      <c r="F310" s="30">
        <v>0</v>
      </c>
      <c r="G310" s="30">
        <v>0</v>
      </c>
      <c r="H310" s="30">
        <f>D310+E310-F310</f>
        <v>82694049</v>
      </c>
    </row>
    <row r="311" spans="1:8" s="29" customFormat="1" ht="12.75" customHeight="1">
      <c r="A311" s="34"/>
      <c r="B311" s="34"/>
      <c r="C311" s="140" t="s">
        <v>181</v>
      </c>
      <c r="D311" s="140"/>
      <c r="E311" s="140"/>
      <c r="F311" s="140"/>
      <c r="G311" s="140"/>
      <c r="H311" s="140"/>
    </row>
    <row r="312" spans="1:8" s="29" customFormat="1" ht="67.5" customHeight="1">
      <c r="A312" s="34"/>
      <c r="B312" s="34"/>
      <c r="C312" s="138" t="s">
        <v>182</v>
      </c>
      <c r="D312" s="138"/>
      <c r="E312" s="138"/>
      <c r="F312" s="138"/>
      <c r="G312" s="138"/>
      <c r="H312" s="138"/>
    </row>
    <row r="313" spans="1:8" s="29" customFormat="1" ht="39" customHeight="1">
      <c r="A313" s="34"/>
      <c r="B313" s="34"/>
      <c r="C313" s="138" t="s">
        <v>383</v>
      </c>
      <c r="D313" s="138"/>
      <c r="E313" s="138"/>
      <c r="F313" s="138"/>
      <c r="G313" s="138"/>
      <c r="H313" s="138"/>
    </row>
    <row r="314" spans="1:8" s="29" customFormat="1" ht="54.75" customHeight="1">
      <c r="A314" s="34"/>
      <c r="B314" s="34"/>
      <c r="C314" s="138" t="s">
        <v>507</v>
      </c>
      <c r="D314" s="138"/>
      <c r="E314" s="138"/>
      <c r="F314" s="138"/>
      <c r="G314" s="138"/>
      <c r="H314" s="138"/>
    </row>
    <row r="315" spans="1:8" s="29" customFormat="1" ht="4.5" customHeight="1">
      <c r="A315" s="34"/>
      <c r="B315" s="45"/>
      <c r="C315" s="25"/>
      <c r="D315" s="25"/>
      <c r="E315" s="25"/>
      <c r="F315" s="25"/>
      <c r="G315" s="25"/>
      <c r="H315" s="25"/>
    </row>
    <row r="316" spans="1:8" s="70" customFormat="1" ht="23.25" customHeight="1">
      <c r="A316" s="66"/>
      <c r="B316" s="66">
        <v>750</v>
      </c>
      <c r="C316" s="98" t="s">
        <v>85</v>
      </c>
      <c r="D316" s="99">
        <v>225392948</v>
      </c>
      <c r="E316" s="99">
        <f>E336+E317+E334+E343</f>
        <v>40836354</v>
      </c>
      <c r="F316" s="99">
        <f>F336+F317+F334+F343</f>
        <v>3583408</v>
      </c>
      <c r="G316" s="99">
        <f>G336+G317+G334+G343</f>
        <v>1593033</v>
      </c>
      <c r="H316" s="99">
        <f>D316+E316-F316</f>
        <v>262645894</v>
      </c>
    </row>
    <row r="317" spans="1:8" s="29" customFormat="1" ht="21.75" customHeight="1">
      <c r="A317" s="34"/>
      <c r="B317" s="34">
        <v>75018</v>
      </c>
      <c r="C317" s="35" t="s">
        <v>92</v>
      </c>
      <c r="D317" s="30">
        <v>167112065</v>
      </c>
      <c r="E317" s="30">
        <v>9434951</v>
      </c>
      <c r="F317" s="30">
        <v>3583408</v>
      </c>
      <c r="G317" s="30">
        <v>1593033</v>
      </c>
      <c r="H317" s="30">
        <f>D317+E317-F317</f>
        <v>172963608</v>
      </c>
    </row>
    <row r="318" spans="1:8" s="29" customFormat="1" ht="41.25" customHeight="1">
      <c r="A318" s="34"/>
      <c r="B318" s="34"/>
      <c r="C318" s="163" t="s">
        <v>160</v>
      </c>
      <c r="D318" s="163"/>
      <c r="E318" s="163"/>
      <c r="F318" s="163"/>
      <c r="G318" s="163"/>
      <c r="H318" s="163"/>
    </row>
    <row r="319" spans="1:8" s="29" customFormat="1" ht="54" customHeight="1">
      <c r="A319" s="34"/>
      <c r="B319" s="34"/>
      <c r="C319" s="138" t="s">
        <v>508</v>
      </c>
      <c r="D319" s="138"/>
      <c r="E319" s="138"/>
      <c r="F319" s="138"/>
      <c r="G319" s="138"/>
      <c r="H319" s="138"/>
    </row>
    <row r="320" spans="1:8" s="29" customFormat="1" ht="16.5" customHeight="1">
      <c r="A320" s="34"/>
      <c r="B320" s="34"/>
      <c r="C320" s="164" t="s">
        <v>161</v>
      </c>
      <c r="D320" s="164"/>
      <c r="E320" s="164"/>
      <c r="F320" s="164"/>
      <c r="G320" s="164"/>
      <c r="H320" s="164"/>
    </row>
    <row r="321" spans="1:8" s="29" customFormat="1" ht="33" customHeight="1">
      <c r="A321" s="34"/>
      <c r="B321" s="34"/>
      <c r="C321" s="163" t="s">
        <v>484</v>
      </c>
      <c r="D321" s="163"/>
      <c r="E321" s="163"/>
      <c r="F321" s="163"/>
      <c r="G321" s="163"/>
      <c r="H321" s="163"/>
    </row>
    <row r="322" spans="1:8" s="29" customFormat="1" ht="29.25" customHeight="1">
      <c r="A322" s="34"/>
      <c r="B322" s="34"/>
      <c r="C322" s="163" t="s">
        <v>384</v>
      </c>
      <c r="D322" s="163"/>
      <c r="E322" s="163"/>
      <c r="F322" s="163"/>
      <c r="G322" s="163"/>
      <c r="H322" s="163"/>
    </row>
    <row r="323" spans="1:8" s="29" customFormat="1" ht="28.5" customHeight="1">
      <c r="A323" s="34"/>
      <c r="B323" s="34"/>
      <c r="C323" s="164" t="s">
        <v>238</v>
      </c>
      <c r="D323" s="164"/>
      <c r="E323" s="164"/>
      <c r="F323" s="164"/>
      <c r="G323" s="164"/>
      <c r="H323" s="164"/>
    </row>
    <row r="324" spans="1:8" s="29" customFormat="1" ht="13.5" customHeight="1">
      <c r="A324" s="34"/>
      <c r="B324" s="34"/>
      <c r="C324" s="163" t="s">
        <v>239</v>
      </c>
      <c r="D324" s="163"/>
      <c r="E324" s="163"/>
      <c r="F324" s="163"/>
      <c r="G324" s="163"/>
      <c r="H324" s="163"/>
    </row>
    <row r="325" spans="1:8" s="29" customFormat="1" ht="13.5" customHeight="1">
      <c r="A325" s="34"/>
      <c r="B325" s="34"/>
      <c r="C325" s="163" t="s">
        <v>243</v>
      </c>
      <c r="D325" s="163"/>
      <c r="E325" s="163"/>
      <c r="F325" s="163"/>
      <c r="G325" s="163"/>
      <c r="H325" s="163"/>
    </row>
    <row r="326" spans="1:8" s="29" customFormat="1" ht="13.5" customHeight="1">
      <c r="A326" s="34"/>
      <c r="B326" s="34"/>
      <c r="C326" s="163" t="s">
        <v>244</v>
      </c>
      <c r="D326" s="163"/>
      <c r="E326" s="163"/>
      <c r="F326" s="163"/>
      <c r="G326" s="163"/>
      <c r="H326" s="163"/>
    </row>
    <row r="327" spans="1:8" s="29" customFormat="1" ht="13.5" customHeight="1">
      <c r="A327" s="34"/>
      <c r="B327" s="34"/>
      <c r="C327" s="163" t="s">
        <v>241</v>
      </c>
      <c r="D327" s="163"/>
      <c r="E327" s="163"/>
      <c r="F327" s="163"/>
      <c r="G327" s="163"/>
      <c r="H327" s="163"/>
    </row>
    <row r="328" spans="1:8" s="29" customFormat="1" ht="13.5" customHeight="1">
      <c r="A328" s="34"/>
      <c r="B328" s="34"/>
      <c r="C328" s="163" t="s">
        <v>245</v>
      </c>
      <c r="D328" s="163"/>
      <c r="E328" s="163"/>
      <c r="F328" s="163"/>
      <c r="G328" s="163"/>
      <c r="H328" s="163"/>
    </row>
    <row r="329" spans="1:8" s="29" customFormat="1" ht="13.5" customHeight="1">
      <c r="A329" s="34"/>
      <c r="B329" s="34"/>
      <c r="C329" s="163" t="s">
        <v>240</v>
      </c>
      <c r="D329" s="163"/>
      <c r="E329" s="163"/>
      <c r="F329" s="163"/>
      <c r="G329" s="163"/>
      <c r="H329" s="163"/>
    </row>
    <row r="330" spans="1:8" s="29" customFormat="1" ht="13.5" customHeight="1">
      <c r="A330" s="34"/>
      <c r="B330" s="34"/>
      <c r="C330" s="163" t="s">
        <v>242</v>
      </c>
      <c r="D330" s="163"/>
      <c r="E330" s="163"/>
      <c r="F330" s="163"/>
      <c r="G330" s="163"/>
      <c r="H330" s="163"/>
    </row>
    <row r="331" spans="1:8" s="29" customFormat="1" ht="13.5" customHeight="1">
      <c r="A331" s="34"/>
      <c r="B331" s="34"/>
      <c r="C331" s="163" t="s">
        <v>446</v>
      </c>
      <c r="D331" s="163"/>
      <c r="E331" s="163"/>
      <c r="F331" s="163"/>
      <c r="G331" s="163"/>
      <c r="H331" s="163"/>
    </row>
    <row r="332" spans="1:8" s="29" customFormat="1" ht="41.25" customHeight="1">
      <c r="A332" s="34"/>
      <c r="B332" s="34"/>
      <c r="C332" s="138" t="s">
        <v>246</v>
      </c>
      <c r="D332" s="138"/>
      <c r="E332" s="138"/>
      <c r="F332" s="138"/>
      <c r="G332" s="138"/>
      <c r="H332" s="138"/>
    </row>
    <row r="333" spans="1:8" s="29" customFormat="1" ht="40.5" customHeight="1">
      <c r="A333" s="34"/>
      <c r="B333" s="34"/>
      <c r="C333" s="163" t="s">
        <v>447</v>
      </c>
      <c r="D333" s="163"/>
      <c r="E333" s="163"/>
      <c r="F333" s="163"/>
      <c r="G333" s="163"/>
      <c r="H333" s="163"/>
    </row>
    <row r="334" spans="1:8" s="29" customFormat="1" ht="27" customHeight="1">
      <c r="A334" s="34"/>
      <c r="B334" s="36">
        <v>75058</v>
      </c>
      <c r="C334" s="35" t="s">
        <v>147</v>
      </c>
      <c r="D334" s="56">
        <v>483000</v>
      </c>
      <c r="E334" s="56">
        <v>224400</v>
      </c>
      <c r="F334" s="56">
        <v>0</v>
      </c>
      <c r="G334" s="56">
        <v>0</v>
      </c>
      <c r="H334" s="56">
        <f>D334+E334-F334</f>
        <v>707400</v>
      </c>
    </row>
    <row r="335" spans="1:8" s="29" customFormat="1" ht="31.5" customHeight="1">
      <c r="A335" s="34"/>
      <c r="B335" s="34"/>
      <c r="C335" s="138" t="s">
        <v>148</v>
      </c>
      <c r="D335" s="138"/>
      <c r="E335" s="138"/>
      <c r="F335" s="138"/>
      <c r="G335" s="138"/>
      <c r="H335" s="138"/>
    </row>
    <row r="336" spans="1:8" s="29" customFormat="1" ht="19.5" customHeight="1">
      <c r="A336" s="34"/>
      <c r="B336" s="34">
        <v>75075</v>
      </c>
      <c r="C336" s="35" t="s">
        <v>84</v>
      </c>
      <c r="D336" s="30">
        <v>48740365</v>
      </c>
      <c r="E336" s="30">
        <v>27572003</v>
      </c>
      <c r="F336" s="30">
        <v>0</v>
      </c>
      <c r="G336" s="30">
        <v>0</v>
      </c>
      <c r="H336" s="30">
        <f>D336+E336-F336</f>
        <v>76312368</v>
      </c>
    </row>
    <row r="337" spans="1:8" s="29" customFormat="1" ht="56.25" customHeight="1">
      <c r="A337" s="34"/>
      <c r="B337" s="34"/>
      <c r="C337" s="139" t="s">
        <v>485</v>
      </c>
      <c r="D337" s="139"/>
      <c r="E337" s="139"/>
      <c r="F337" s="139"/>
      <c r="G337" s="139"/>
      <c r="H337" s="139"/>
    </row>
    <row r="338" spans="1:8" s="10" customFormat="1" ht="17.25" customHeight="1">
      <c r="A338" s="8"/>
      <c r="B338" s="8"/>
      <c r="C338" s="141" t="s">
        <v>231</v>
      </c>
      <c r="D338" s="141"/>
      <c r="E338" s="141"/>
      <c r="F338" s="141"/>
      <c r="G338" s="141"/>
      <c r="H338" s="141"/>
    </row>
    <row r="339" spans="1:8" s="29" customFormat="1" ht="14.25" customHeight="1">
      <c r="A339" s="34"/>
      <c r="B339" s="34"/>
      <c r="C339" s="138" t="s">
        <v>506</v>
      </c>
      <c r="D339" s="138"/>
      <c r="E339" s="138"/>
      <c r="F339" s="138"/>
      <c r="G339" s="138"/>
      <c r="H339" s="138"/>
    </row>
    <row r="340" spans="1:8" s="29" customFormat="1" ht="28.5" customHeight="1">
      <c r="A340" s="34"/>
      <c r="B340" s="34"/>
      <c r="C340" s="138" t="s">
        <v>505</v>
      </c>
      <c r="D340" s="138"/>
      <c r="E340" s="138"/>
      <c r="F340" s="138"/>
      <c r="G340" s="138"/>
      <c r="H340" s="138"/>
    </row>
    <row r="341" spans="1:8" s="29" customFormat="1" ht="14.25" customHeight="1">
      <c r="A341" s="34"/>
      <c r="B341" s="34"/>
      <c r="C341" s="138" t="s">
        <v>312</v>
      </c>
      <c r="D341" s="138"/>
      <c r="E341" s="138"/>
      <c r="F341" s="138"/>
      <c r="G341" s="138"/>
      <c r="H341" s="138"/>
    </row>
    <row r="342" spans="1:8" s="29" customFormat="1" ht="29.25" customHeight="1">
      <c r="A342" s="34"/>
      <c r="B342" s="34"/>
      <c r="C342" s="138" t="s">
        <v>448</v>
      </c>
      <c r="D342" s="138"/>
      <c r="E342" s="138"/>
      <c r="F342" s="138"/>
      <c r="G342" s="138"/>
      <c r="H342" s="138"/>
    </row>
    <row r="343" spans="1:8" s="29" customFormat="1" ht="18.75" customHeight="1">
      <c r="A343" s="34"/>
      <c r="B343" s="34">
        <v>75095</v>
      </c>
      <c r="C343" s="35" t="s">
        <v>58</v>
      </c>
      <c r="D343" s="30">
        <v>6655518</v>
      </c>
      <c r="E343" s="30">
        <v>3605000</v>
      </c>
      <c r="F343" s="30">
        <v>0</v>
      </c>
      <c r="G343" s="30">
        <v>0</v>
      </c>
      <c r="H343" s="30">
        <f>D343+E343-F343</f>
        <v>10260518</v>
      </c>
    </row>
    <row r="344" spans="1:8" s="29" customFormat="1" ht="15" customHeight="1">
      <c r="A344" s="34"/>
      <c r="B344" s="34"/>
      <c r="C344" s="148" t="s">
        <v>63</v>
      </c>
      <c r="D344" s="148"/>
      <c r="E344" s="148"/>
      <c r="F344" s="148"/>
      <c r="G344" s="148"/>
      <c r="H344" s="148"/>
    </row>
    <row r="345" spans="1:8" s="29" customFormat="1" ht="41.25" customHeight="1">
      <c r="A345" s="34"/>
      <c r="B345" s="34"/>
      <c r="C345" s="139" t="s">
        <v>449</v>
      </c>
      <c r="D345" s="139"/>
      <c r="E345" s="139"/>
      <c r="F345" s="139"/>
      <c r="G345" s="139"/>
      <c r="H345" s="139"/>
    </row>
    <row r="346" spans="1:8" s="29" customFormat="1" ht="41.25" customHeight="1">
      <c r="A346" s="34"/>
      <c r="B346" s="34"/>
      <c r="C346" s="139" t="s">
        <v>450</v>
      </c>
      <c r="D346" s="139"/>
      <c r="E346" s="139"/>
      <c r="F346" s="139"/>
      <c r="G346" s="139"/>
      <c r="H346" s="139"/>
    </row>
    <row r="347" spans="1:8" s="29" customFormat="1" ht="29.25" customHeight="1">
      <c r="A347" s="34"/>
      <c r="B347" s="34"/>
      <c r="C347" s="140" t="s">
        <v>277</v>
      </c>
      <c r="D347" s="140"/>
      <c r="E347" s="140"/>
      <c r="F347" s="140"/>
      <c r="G347" s="140"/>
      <c r="H347" s="140"/>
    </row>
    <row r="348" spans="1:8" s="29" customFormat="1" ht="14.25" customHeight="1">
      <c r="A348" s="34"/>
      <c r="B348" s="34"/>
      <c r="C348" s="138" t="s">
        <v>282</v>
      </c>
      <c r="D348" s="138"/>
      <c r="E348" s="138"/>
      <c r="F348" s="138"/>
      <c r="G348" s="138"/>
      <c r="H348" s="138"/>
    </row>
    <row r="349" spans="1:8" s="29" customFormat="1" ht="14.25" customHeight="1">
      <c r="A349" s="34"/>
      <c r="B349" s="34"/>
      <c r="C349" s="138" t="s">
        <v>278</v>
      </c>
      <c r="D349" s="138"/>
      <c r="E349" s="138"/>
      <c r="F349" s="138"/>
      <c r="G349" s="138"/>
      <c r="H349" s="138"/>
    </row>
    <row r="350" spans="1:8" s="29" customFormat="1" ht="24.75" customHeight="1">
      <c r="A350" s="34"/>
      <c r="B350" s="34"/>
      <c r="C350" s="138" t="s">
        <v>279</v>
      </c>
      <c r="D350" s="138"/>
      <c r="E350" s="138"/>
      <c r="F350" s="138"/>
      <c r="G350" s="138"/>
      <c r="H350" s="138"/>
    </row>
    <row r="351" spans="1:8" s="29" customFormat="1" ht="6" customHeight="1">
      <c r="A351" s="34"/>
      <c r="B351" s="34"/>
      <c r="C351" s="25"/>
      <c r="D351" s="25"/>
      <c r="E351" s="25"/>
      <c r="F351" s="25"/>
      <c r="G351" s="25"/>
      <c r="H351" s="25"/>
    </row>
    <row r="352" spans="1:8" s="70" customFormat="1" ht="30" customHeight="1">
      <c r="A352" s="66"/>
      <c r="B352" s="67">
        <v>754</v>
      </c>
      <c r="C352" s="68" t="s">
        <v>214</v>
      </c>
      <c r="D352" s="69">
        <v>1027131</v>
      </c>
      <c r="E352" s="69">
        <f>E353</f>
        <v>430000</v>
      </c>
      <c r="F352" s="69">
        <f>F353</f>
        <v>0</v>
      </c>
      <c r="G352" s="69">
        <f>G353</f>
        <v>0</v>
      </c>
      <c r="H352" s="69">
        <f>D352+E352-F352</f>
        <v>1457131</v>
      </c>
    </row>
    <row r="353" spans="1:8" s="74" customFormat="1" ht="19.5" customHeight="1">
      <c r="A353" s="71"/>
      <c r="B353" s="71">
        <v>75495</v>
      </c>
      <c r="C353" s="72" t="s">
        <v>58</v>
      </c>
      <c r="D353" s="73">
        <v>755270</v>
      </c>
      <c r="E353" s="73">
        <v>430000</v>
      </c>
      <c r="F353" s="73">
        <v>0</v>
      </c>
      <c r="G353" s="73">
        <v>0</v>
      </c>
      <c r="H353" s="73">
        <f>D353+E353-F353</f>
        <v>1185270</v>
      </c>
    </row>
    <row r="354" spans="1:8" s="29" customFormat="1" ht="42.75" customHeight="1">
      <c r="A354" s="34"/>
      <c r="B354" s="34"/>
      <c r="C354" s="139" t="s">
        <v>451</v>
      </c>
      <c r="D354" s="139"/>
      <c r="E354" s="139"/>
      <c r="F354" s="139"/>
      <c r="G354" s="139"/>
      <c r="H354" s="139"/>
    </row>
    <row r="355" spans="1:8" s="29" customFormat="1" ht="5.25" customHeight="1">
      <c r="A355" s="34"/>
      <c r="B355" s="34"/>
      <c r="C355" s="58"/>
      <c r="D355" s="58"/>
      <c r="E355" s="58"/>
      <c r="F355" s="58"/>
      <c r="G355" s="58"/>
      <c r="H355" s="58"/>
    </row>
    <row r="356" spans="1:8" s="87" customFormat="1" ht="23.25" customHeight="1">
      <c r="A356" s="84"/>
      <c r="B356" s="84">
        <v>801</v>
      </c>
      <c r="C356" s="85" t="s">
        <v>37</v>
      </c>
      <c r="D356" s="86">
        <v>99989516</v>
      </c>
      <c r="E356" s="86">
        <f>E378+E373+E362+E357+E364+E376</f>
        <v>1899005</v>
      </c>
      <c r="F356" s="86">
        <f>F378+F373+F362+F357+F364+F376</f>
        <v>0</v>
      </c>
      <c r="G356" s="86">
        <f>G378+G373+G362+G357+G364+G376</f>
        <v>0</v>
      </c>
      <c r="H356" s="86">
        <f>D356+E356-F356</f>
        <v>101888521</v>
      </c>
    </row>
    <row r="357" spans="1:8" s="29" customFormat="1" ht="18.75" customHeight="1">
      <c r="A357" s="34"/>
      <c r="B357" s="34">
        <v>80105</v>
      </c>
      <c r="C357" s="35" t="s">
        <v>206</v>
      </c>
      <c r="D357" s="30">
        <v>2884550</v>
      </c>
      <c r="E357" s="30">
        <v>533374</v>
      </c>
      <c r="F357" s="30">
        <v>0</v>
      </c>
      <c r="G357" s="30">
        <v>0</v>
      </c>
      <c r="H357" s="30">
        <f>D357+E357-F357</f>
        <v>3417924</v>
      </c>
    </row>
    <row r="358" spans="1:8" s="29" customFormat="1" ht="28.5" customHeight="1">
      <c r="A358" s="34"/>
      <c r="B358" s="34"/>
      <c r="C358" s="148" t="s">
        <v>452</v>
      </c>
      <c r="D358" s="148"/>
      <c r="E358" s="148"/>
      <c r="F358" s="148"/>
      <c r="G358" s="148"/>
      <c r="H358" s="148"/>
    </row>
    <row r="359" spans="1:8" s="29" customFormat="1" ht="14.25" customHeight="1">
      <c r="A359" s="34"/>
      <c r="B359" s="34"/>
      <c r="C359" s="139" t="s">
        <v>280</v>
      </c>
      <c r="D359" s="139"/>
      <c r="E359" s="139"/>
      <c r="F359" s="139"/>
      <c r="G359" s="139"/>
      <c r="H359" s="139"/>
    </row>
    <row r="360" spans="1:8" s="29" customFormat="1" ht="14.25" customHeight="1">
      <c r="A360" s="34"/>
      <c r="B360" s="34"/>
      <c r="C360" s="139" t="s">
        <v>207</v>
      </c>
      <c r="D360" s="139"/>
      <c r="E360" s="139"/>
      <c r="F360" s="139"/>
      <c r="G360" s="139"/>
      <c r="H360" s="139"/>
    </row>
    <row r="361" spans="1:8" s="29" customFormat="1" ht="39.75" customHeight="1">
      <c r="A361" s="34"/>
      <c r="B361" s="34"/>
      <c r="C361" s="139" t="s">
        <v>385</v>
      </c>
      <c r="D361" s="139"/>
      <c r="E361" s="139"/>
      <c r="F361" s="139"/>
      <c r="G361" s="139"/>
      <c r="H361" s="139"/>
    </row>
    <row r="362" spans="1:8" s="29" customFormat="1" ht="18.75" customHeight="1">
      <c r="A362" s="34"/>
      <c r="B362" s="34">
        <v>80116</v>
      </c>
      <c r="C362" s="35" t="s">
        <v>83</v>
      </c>
      <c r="D362" s="30">
        <v>9245622</v>
      </c>
      <c r="E362" s="30">
        <v>160137</v>
      </c>
      <c r="F362" s="30">
        <v>0</v>
      </c>
      <c r="G362" s="30">
        <v>0</v>
      </c>
      <c r="H362" s="30">
        <f>D362+E362-F362</f>
        <v>9405759</v>
      </c>
    </row>
    <row r="363" spans="1:8" s="29" customFormat="1" ht="53.25" customHeight="1">
      <c r="A363" s="34"/>
      <c r="B363" s="45"/>
      <c r="C363" s="138" t="s">
        <v>504</v>
      </c>
      <c r="D363" s="138"/>
      <c r="E363" s="138"/>
      <c r="F363" s="138"/>
      <c r="G363" s="138"/>
      <c r="H363" s="138"/>
    </row>
    <row r="364" spans="1:8" s="29" customFormat="1" ht="18" customHeight="1">
      <c r="A364" s="34"/>
      <c r="B364" s="34">
        <v>80134</v>
      </c>
      <c r="C364" s="35" t="s">
        <v>208</v>
      </c>
      <c r="D364" s="30">
        <v>20846756</v>
      </c>
      <c r="E364" s="30">
        <v>782616</v>
      </c>
      <c r="F364" s="30">
        <v>0</v>
      </c>
      <c r="G364" s="30">
        <v>0</v>
      </c>
      <c r="H364" s="30">
        <f>D364+E364-F364</f>
        <v>21629372</v>
      </c>
    </row>
    <row r="365" spans="1:8" s="29" customFormat="1" ht="26.25" customHeight="1">
      <c r="A365" s="34"/>
      <c r="B365" s="34"/>
      <c r="C365" s="140" t="s">
        <v>210</v>
      </c>
      <c r="D365" s="140"/>
      <c r="E365" s="140"/>
      <c r="F365" s="140"/>
      <c r="G365" s="140"/>
      <c r="H365" s="140"/>
    </row>
    <row r="366" spans="1:8" s="29" customFormat="1" ht="13.5" customHeight="1">
      <c r="A366" s="34"/>
      <c r="B366" s="45"/>
      <c r="C366" s="138" t="s">
        <v>470</v>
      </c>
      <c r="D366" s="138"/>
      <c r="E366" s="138"/>
      <c r="F366" s="138"/>
      <c r="G366" s="138"/>
      <c r="H366" s="138"/>
    </row>
    <row r="367" spans="1:8" s="29" customFormat="1" ht="13.5" customHeight="1">
      <c r="A367" s="34"/>
      <c r="B367" s="45"/>
      <c r="C367" s="138" t="s">
        <v>273</v>
      </c>
      <c r="D367" s="138"/>
      <c r="E367" s="138"/>
      <c r="F367" s="138"/>
      <c r="G367" s="138"/>
      <c r="H367" s="138"/>
    </row>
    <row r="368" spans="1:8" s="29" customFormat="1" ht="15" customHeight="1">
      <c r="A368" s="34"/>
      <c r="B368" s="45"/>
      <c r="C368" s="138" t="s">
        <v>274</v>
      </c>
      <c r="D368" s="138"/>
      <c r="E368" s="138"/>
      <c r="F368" s="138"/>
      <c r="G368" s="138"/>
      <c r="H368" s="138"/>
    </row>
    <row r="369" spans="1:8" s="29" customFormat="1" ht="13.5" customHeight="1">
      <c r="A369" s="34"/>
      <c r="B369" s="45"/>
      <c r="C369" s="138" t="s">
        <v>471</v>
      </c>
      <c r="D369" s="138"/>
      <c r="E369" s="138"/>
      <c r="F369" s="138"/>
      <c r="G369" s="138"/>
      <c r="H369" s="138"/>
    </row>
    <row r="370" spans="1:8" s="29" customFormat="1" ht="13.5" customHeight="1">
      <c r="A370" s="34"/>
      <c r="B370" s="45"/>
      <c r="C370" s="138" t="s">
        <v>212</v>
      </c>
      <c r="D370" s="138"/>
      <c r="E370" s="138"/>
      <c r="F370" s="138"/>
      <c r="G370" s="138"/>
      <c r="H370" s="138"/>
    </row>
    <row r="371" spans="1:8" s="29" customFormat="1" ht="15" customHeight="1">
      <c r="A371" s="34"/>
      <c r="B371" s="45"/>
      <c r="C371" s="138" t="s">
        <v>211</v>
      </c>
      <c r="D371" s="138"/>
      <c r="E371" s="138"/>
      <c r="F371" s="138"/>
      <c r="G371" s="138"/>
      <c r="H371" s="138"/>
    </row>
    <row r="372" spans="1:8" s="29" customFormat="1" ht="14.25" customHeight="1">
      <c r="A372" s="34"/>
      <c r="B372" s="34"/>
      <c r="C372" s="139" t="s">
        <v>209</v>
      </c>
      <c r="D372" s="139"/>
      <c r="E372" s="139"/>
      <c r="F372" s="139"/>
      <c r="G372" s="139"/>
      <c r="H372" s="139"/>
    </row>
    <row r="373" spans="1:8" s="29" customFormat="1" ht="26.25" customHeight="1">
      <c r="A373" s="34"/>
      <c r="B373" s="36">
        <v>80140</v>
      </c>
      <c r="C373" s="62" t="s">
        <v>86</v>
      </c>
      <c r="D373" s="41">
        <v>6695417</v>
      </c>
      <c r="E373" s="41">
        <v>59744</v>
      </c>
      <c r="F373" s="41">
        <v>0</v>
      </c>
      <c r="G373" s="41">
        <v>0</v>
      </c>
      <c r="H373" s="41">
        <f>D373+E373-F373</f>
        <v>6755161</v>
      </c>
    </row>
    <row r="374" spans="1:8" s="29" customFormat="1" ht="58.5" customHeight="1">
      <c r="A374" s="34"/>
      <c r="B374" s="34"/>
      <c r="C374" s="138" t="s">
        <v>202</v>
      </c>
      <c r="D374" s="138"/>
      <c r="E374" s="138"/>
      <c r="F374" s="138"/>
      <c r="G374" s="138"/>
      <c r="H374" s="138"/>
    </row>
    <row r="375" spans="1:8" s="29" customFormat="1" ht="45" customHeight="1">
      <c r="A375" s="34"/>
      <c r="B375" s="36"/>
      <c r="C375" s="138" t="s">
        <v>453</v>
      </c>
      <c r="D375" s="138"/>
      <c r="E375" s="138"/>
      <c r="F375" s="138"/>
      <c r="G375" s="138"/>
      <c r="H375" s="138"/>
    </row>
    <row r="376" spans="1:8" s="29" customFormat="1" ht="18" customHeight="1">
      <c r="A376" s="34"/>
      <c r="B376" s="34">
        <v>80147</v>
      </c>
      <c r="C376" s="35" t="s">
        <v>135</v>
      </c>
      <c r="D376" s="30">
        <v>9160204</v>
      </c>
      <c r="E376" s="30">
        <v>73682</v>
      </c>
      <c r="F376" s="30">
        <v>0</v>
      </c>
      <c r="G376" s="30">
        <v>0</v>
      </c>
      <c r="H376" s="30">
        <f>D376+E376-F376</f>
        <v>9233886</v>
      </c>
    </row>
    <row r="377" spans="1:8" s="29" customFormat="1" ht="46.5" customHeight="1">
      <c r="A377" s="34"/>
      <c r="B377" s="45"/>
      <c r="C377" s="138" t="s">
        <v>454</v>
      </c>
      <c r="D377" s="138"/>
      <c r="E377" s="138"/>
      <c r="F377" s="138"/>
      <c r="G377" s="138"/>
      <c r="H377" s="138"/>
    </row>
    <row r="378" spans="1:8" s="29" customFormat="1" ht="18.75" customHeight="1">
      <c r="A378" s="34"/>
      <c r="B378" s="34">
        <v>80195</v>
      </c>
      <c r="C378" s="83" t="s">
        <v>58</v>
      </c>
      <c r="D378" s="30">
        <v>5092926</v>
      </c>
      <c r="E378" s="30">
        <v>289452</v>
      </c>
      <c r="F378" s="30">
        <v>0</v>
      </c>
      <c r="G378" s="30">
        <v>0</v>
      </c>
      <c r="H378" s="30">
        <f>D378+E378-F378</f>
        <v>5382378</v>
      </c>
    </row>
    <row r="379" spans="1:8" s="29" customFormat="1" ht="24" customHeight="1">
      <c r="A379" s="34"/>
      <c r="B379" s="34"/>
      <c r="C379" s="148" t="s">
        <v>192</v>
      </c>
      <c r="D379" s="148"/>
      <c r="E379" s="148"/>
      <c r="F379" s="148"/>
      <c r="G379" s="148"/>
      <c r="H379" s="148"/>
    </row>
    <row r="380" spans="1:8" s="29" customFormat="1" ht="14.25" customHeight="1">
      <c r="A380" s="34"/>
      <c r="B380" s="34"/>
      <c r="C380" s="139" t="s">
        <v>193</v>
      </c>
      <c r="D380" s="139"/>
      <c r="E380" s="139"/>
      <c r="F380" s="139"/>
      <c r="G380" s="139"/>
      <c r="H380" s="139"/>
    </row>
    <row r="381" spans="1:8" s="29" customFormat="1" ht="14.25" customHeight="1">
      <c r="A381" s="34"/>
      <c r="B381" s="34"/>
      <c r="C381" s="139" t="s">
        <v>194</v>
      </c>
      <c r="D381" s="139"/>
      <c r="E381" s="139"/>
      <c r="F381" s="139"/>
      <c r="G381" s="139"/>
      <c r="H381" s="139"/>
    </row>
    <row r="382" spans="1:8" s="29" customFormat="1" ht="14.25" customHeight="1">
      <c r="A382" s="34"/>
      <c r="B382" s="34"/>
      <c r="C382" s="139" t="s">
        <v>191</v>
      </c>
      <c r="D382" s="139"/>
      <c r="E382" s="139"/>
      <c r="F382" s="139"/>
      <c r="G382" s="139"/>
      <c r="H382" s="139"/>
    </row>
    <row r="383" spans="1:8" s="29" customFormat="1" ht="6" customHeight="1">
      <c r="A383" s="34"/>
      <c r="B383" s="34"/>
      <c r="C383" s="25"/>
      <c r="D383" s="25"/>
      <c r="E383" s="25"/>
      <c r="F383" s="25"/>
      <c r="G383" s="25"/>
      <c r="H383" s="25"/>
    </row>
    <row r="384" spans="1:8" s="91" customFormat="1" ht="23.25" customHeight="1">
      <c r="A384" s="88"/>
      <c r="B384" s="88">
        <v>851</v>
      </c>
      <c r="C384" s="89" t="s">
        <v>61</v>
      </c>
      <c r="D384" s="90">
        <v>115351285</v>
      </c>
      <c r="E384" s="90">
        <f>E400+E385+E395</f>
        <v>34724399</v>
      </c>
      <c r="F384" s="90">
        <f>F400+F385+F395</f>
        <v>8440903</v>
      </c>
      <c r="G384" s="90">
        <f>G400+G385+G395</f>
        <v>293972</v>
      </c>
      <c r="H384" s="90">
        <f>D384+E384-F384</f>
        <v>141634781</v>
      </c>
    </row>
    <row r="385" spans="1:8" s="29" customFormat="1" ht="18.75" customHeight="1">
      <c r="A385" s="34"/>
      <c r="B385" s="34">
        <v>85111</v>
      </c>
      <c r="C385" s="83" t="s">
        <v>62</v>
      </c>
      <c r="D385" s="30">
        <v>14660823</v>
      </c>
      <c r="E385" s="30">
        <v>8242400</v>
      </c>
      <c r="F385" s="30">
        <v>5807339</v>
      </c>
      <c r="G385" s="30">
        <v>0</v>
      </c>
      <c r="H385" s="30">
        <f>D385+E385-F385</f>
        <v>17095884</v>
      </c>
    </row>
    <row r="386" spans="1:8" s="29" customFormat="1" ht="55.5" customHeight="1">
      <c r="A386" s="34"/>
      <c r="B386" s="34"/>
      <c r="C386" s="138" t="s">
        <v>386</v>
      </c>
      <c r="D386" s="138"/>
      <c r="E386" s="138"/>
      <c r="F386" s="138"/>
      <c r="G386" s="138"/>
      <c r="H386" s="138"/>
    </row>
    <row r="387" spans="1:8" s="29" customFormat="1" ht="13.5" customHeight="1">
      <c r="A387" s="34"/>
      <c r="B387" s="34"/>
      <c r="C387" s="138" t="s">
        <v>195</v>
      </c>
      <c r="D387" s="138"/>
      <c r="E387" s="138"/>
      <c r="F387" s="138"/>
      <c r="G387" s="138"/>
      <c r="H387" s="138"/>
    </row>
    <row r="388" spans="1:8" s="29" customFormat="1" ht="13.5" customHeight="1">
      <c r="A388" s="34"/>
      <c r="B388" s="34"/>
      <c r="C388" s="138" t="s">
        <v>196</v>
      </c>
      <c r="D388" s="138"/>
      <c r="E388" s="138"/>
      <c r="F388" s="138"/>
      <c r="G388" s="138"/>
      <c r="H388" s="138"/>
    </row>
    <row r="389" spans="1:8" s="29" customFormat="1" ht="27" customHeight="1">
      <c r="A389" s="34"/>
      <c r="B389" s="34"/>
      <c r="C389" s="140" t="s">
        <v>503</v>
      </c>
      <c r="D389" s="140"/>
      <c r="E389" s="140"/>
      <c r="F389" s="140"/>
      <c r="G389" s="140"/>
      <c r="H389" s="140"/>
    </row>
    <row r="390" spans="1:8" s="28" customFormat="1" ht="29.25" customHeight="1">
      <c r="A390" s="27"/>
      <c r="B390" s="27"/>
      <c r="C390" s="138" t="s">
        <v>198</v>
      </c>
      <c r="D390" s="138"/>
      <c r="E390" s="138"/>
      <c r="F390" s="138"/>
      <c r="G390" s="138"/>
      <c r="H390" s="138"/>
    </row>
    <row r="391" spans="1:8" s="28" customFormat="1" ht="15.75" customHeight="1">
      <c r="A391" s="27"/>
      <c r="B391" s="27"/>
      <c r="C391" s="138" t="s">
        <v>199</v>
      </c>
      <c r="D391" s="138"/>
      <c r="E391" s="138"/>
      <c r="F391" s="138"/>
      <c r="G391" s="138"/>
      <c r="H391" s="138"/>
    </row>
    <row r="392" spans="1:8" s="29" customFormat="1" ht="14.25" customHeight="1">
      <c r="A392" s="34"/>
      <c r="B392" s="34"/>
      <c r="C392" s="138" t="s">
        <v>197</v>
      </c>
      <c r="D392" s="138"/>
      <c r="E392" s="138"/>
      <c r="F392" s="138"/>
      <c r="G392" s="138"/>
      <c r="H392" s="138"/>
    </row>
    <row r="393" spans="1:8" s="28" customFormat="1" ht="87.75" customHeight="1">
      <c r="A393" s="27"/>
      <c r="B393" s="27"/>
      <c r="C393" s="138" t="s">
        <v>387</v>
      </c>
      <c r="D393" s="138"/>
      <c r="E393" s="138"/>
      <c r="F393" s="138"/>
      <c r="G393" s="138"/>
      <c r="H393" s="138"/>
    </row>
    <row r="394" spans="1:8" s="29" customFormat="1" ht="42.75" customHeight="1">
      <c r="A394" s="34"/>
      <c r="B394" s="34"/>
      <c r="C394" s="139" t="s">
        <v>275</v>
      </c>
      <c r="D394" s="139"/>
      <c r="E394" s="139"/>
      <c r="F394" s="139"/>
      <c r="G394" s="139"/>
      <c r="H394" s="139"/>
    </row>
    <row r="395" spans="1:8" s="29" customFormat="1" ht="19.5" customHeight="1">
      <c r="A395" s="34"/>
      <c r="B395" s="34">
        <v>85154</v>
      </c>
      <c r="C395" s="35" t="s">
        <v>144</v>
      </c>
      <c r="D395" s="30">
        <v>2252620</v>
      </c>
      <c r="E395" s="30">
        <v>885000</v>
      </c>
      <c r="F395" s="30">
        <v>885000</v>
      </c>
      <c r="G395" s="30">
        <v>0</v>
      </c>
      <c r="H395" s="30">
        <f>D395+E395-F395</f>
        <v>2252620</v>
      </c>
    </row>
    <row r="396" spans="1:8" s="29" customFormat="1" ht="27.75" customHeight="1">
      <c r="A396" s="34"/>
      <c r="B396" s="34"/>
      <c r="C396" s="140" t="s">
        <v>145</v>
      </c>
      <c r="D396" s="140"/>
      <c r="E396" s="140"/>
      <c r="F396" s="140"/>
      <c r="G396" s="140"/>
      <c r="H396" s="140"/>
    </row>
    <row r="397" spans="1:8" s="29" customFormat="1" ht="15" customHeight="1">
      <c r="A397" s="34"/>
      <c r="B397" s="34"/>
      <c r="C397" s="138" t="s">
        <v>388</v>
      </c>
      <c r="D397" s="138"/>
      <c r="E397" s="138"/>
      <c r="F397" s="138"/>
      <c r="G397" s="138"/>
      <c r="H397" s="138"/>
    </row>
    <row r="398" spans="1:8" s="29" customFormat="1" ht="15" customHeight="1">
      <c r="A398" s="34"/>
      <c r="B398" s="34"/>
      <c r="C398" s="138" t="s">
        <v>146</v>
      </c>
      <c r="D398" s="138"/>
      <c r="E398" s="138"/>
      <c r="F398" s="138"/>
      <c r="G398" s="138"/>
      <c r="H398" s="138"/>
    </row>
    <row r="399" spans="1:8" s="29" customFormat="1" ht="24.75" customHeight="1">
      <c r="A399" s="34"/>
      <c r="B399" s="34"/>
      <c r="C399" s="138" t="s">
        <v>389</v>
      </c>
      <c r="D399" s="138"/>
      <c r="E399" s="138"/>
      <c r="F399" s="138"/>
      <c r="G399" s="138"/>
      <c r="H399" s="138"/>
    </row>
    <row r="400" spans="1:8" s="29" customFormat="1" ht="18.75" customHeight="1">
      <c r="A400" s="34"/>
      <c r="B400" s="34">
        <v>85195</v>
      </c>
      <c r="C400" s="83" t="s">
        <v>58</v>
      </c>
      <c r="D400" s="30">
        <v>74325830</v>
      </c>
      <c r="E400" s="30">
        <v>25596999</v>
      </c>
      <c r="F400" s="30">
        <v>1748564</v>
      </c>
      <c r="G400" s="30">
        <v>293972</v>
      </c>
      <c r="H400" s="30">
        <f>D400+E400-F400</f>
        <v>98174265</v>
      </c>
    </row>
    <row r="401" spans="1:8" s="29" customFormat="1" ht="105.75" customHeight="1">
      <c r="A401" s="34"/>
      <c r="B401" s="34"/>
      <c r="C401" s="139" t="s">
        <v>455</v>
      </c>
      <c r="D401" s="139"/>
      <c r="E401" s="139"/>
      <c r="F401" s="139"/>
      <c r="G401" s="139"/>
      <c r="H401" s="139"/>
    </row>
    <row r="402" spans="1:8" s="29" customFormat="1" ht="40.5" customHeight="1">
      <c r="A402" s="34"/>
      <c r="B402" s="61"/>
      <c r="C402" s="138" t="s">
        <v>486</v>
      </c>
      <c r="D402" s="138"/>
      <c r="E402" s="138"/>
      <c r="F402" s="138"/>
      <c r="G402" s="138"/>
      <c r="H402" s="138"/>
    </row>
    <row r="403" spans="1:8" s="29" customFormat="1" ht="18" customHeight="1">
      <c r="A403" s="34"/>
      <c r="B403" s="34"/>
      <c r="C403" s="140" t="s">
        <v>73</v>
      </c>
      <c r="D403" s="140"/>
      <c r="E403" s="140"/>
      <c r="F403" s="140"/>
      <c r="G403" s="140"/>
      <c r="H403" s="140"/>
    </row>
    <row r="404" spans="1:8" s="29" customFormat="1" ht="27.75" customHeight="1">
      <c r="A404" s="34"/>
      <c r="B404" s="34"/>
      <c r="C404" s="138" t="s">
        <v>233</v>
      </c>
      <c r="D404" s="138"/>
      <c r="E404" s="138"/>
      <c r="F404" s="138"/>
      <c r="G404" s="138"/>
      <c r="H404" s="138"/>
    </row>
    <row r="405" spans="1:8" s="29" customFormat="1" ht="15" customHeight="1">
      <c r="A405" s="34"/>
      <c r="B405" s="34"/>
      <c r="C405" s="138" t="s">
        <v>234</v>
      </c>
      <c r="D405" s="138"/>
      <c r="E405" s="138"/>
      <c r="F405" s="138"/>
      <c r="G405" s="138"/>
      <c r="H405" s="138"/>
    </row>
    <row r="406" spans="1:8" s="29" customFormat="1" ht="15" customHeight="1">
      <c r="A406" s="34"/>
      <c r="B406" s="34"/>
      <c r="C406" s="138" t="s">
        <v>236</v>
      </c>
      <c r="D406" s="138"/>
      <c r="E406" s="138"/>
      <c r="F406" s="138"/>
      <c r="G406" s="138"/>
      <c r="H406" s="138"/>
    </row>
    <row r="407" spans="1:8" s="29" customFormat="1" ht="27.75" customHeight="1">
      <c r="A407" s="34"/>
      <c r="B407" s="34"/>
      <c r="C407" s="138" t="s">
        <v>237</v>
      </c>
      <c r="D407" s="138"/>
      <c r="E407" s="138"/>
      <c r="F407" s="138"/>
      <c r="G407" s="138"/>
      <c r="H407" s="138"/>
    </row>
    <row r="408" spans="1:8" s="29" customFormat="1" ht="39" customHeight="1">
      <c r="A408" s="34"/>
      <c r="B408" s="34"/>
      <c r="C408" s="138" t="s">
        <v>235</v>
      </c>
      <c r="D408" s="138"/>
      <c r="E408" s="138"/>
      <c r="F408" s="138"/>
      <c r="G408" s="138"/>
      <c r="H408" s="138"/>
    </row>
    <row r="409" spans="1:8" s="29" customFormat="1" ht="29.25" customHeight="1">
      <c r="A409" s="34"/>
      <c r="B409" s="34"/>
      <c r="C409" s="138" t="s">
        <v>502</v>
      </c>
      <c r="D409" s="138"/>
      <c r="E409" s="138"/>
      <c r="F409" s="138"/>
      <c r="G409" s="138"/>
      <c r="H409" s="138"/>
    </row>
    <row r="410" spans="1:8" s="29" customFormat="1" ht="42.75" customHeight="1">
      <c r="A410" s="34"/>
      <c r="B410" s="45"/>
      <c r="C410" s="138" t="s">
        <v>250</v>
      </c>
      <c r="D410" s="138"/>
      <c r="E410" s="138"/>
      <c r="F410" s="138"/>
      <c r="G410" s="138"/>
      <c r="H410" s="138"/>
    </row>
    <row r="411" spans="1:8" s="29" customFormat="1" ht="26.25" customHeight="1">
      <c r="A411" s="34"/>
      <c r="B411" s="34"/>
      <c r="C411" s="138" t="s">
        <v>253</v>
      </c>
      <c r="D411" s="138"/>
      <c r="E411" s="138"/>
      <c r="F411" s="138"/>
      <c r="G411" s="138"/>
      <c r="H411" s="138"/>
    </row>
    <row r="412" spans="1:8" s="29" customFormat="1" ht="28.5" customHeight="1">
      <c r="A412" s="34"/>
      <c r="B412" s="45"/>
      <c r="C412" s="138" t="s">
        <v>252</v>
      </c>
      <c r="D412" s="138"/>
      <c r="E412" s="138"/>
      <c r="F412" s="138"/>
      <c r="G412" s="138"/>
      <c r="H412" s="138"/>
    </row>
    <row r="413" spans="1:8" s="29" customFormat="1" ht="44.25" customHeight="1">
      <c r="A413" s="34"/>
      <c r="B413" s="34"/>
      <c r="C413" s="138" t="s">
        <v>251</v>
      </c>
      <c r="D413" s="138"/>
      <c r="E413" s="138"/>
      <c r="F413" s="138"/>
      <c r="G413" s="138"/>
      <c r="H413" s="138"/>
    </row>
    <row r="414" spans="1:8" s="29" customFormat="1" ht="6.75" customHeight="1">
      <c r="A414" s="34"/>
      <c r="B414" s="61"/>
      <c r="C414" s="25"/>
      <c r="D414" s="25"/>
      <c r="E414" s="25"/>
      <c r="F414" s="25"/>
      <c r="G414" s="25"/>
      <c r="H414" s="25"/>
    </row>
    <row r="415" spans="1:8" s="87" customFormat="1" ht="23.25" customHeight="1">
      <c r="A415" s="84"/>
      <c r="B415" s="84">
        <v>852</v>
      </c>
      <c r="C415" s="32" t="s">
        <v>17</v>
      </c>
      <c r="D415" s="86">
        <v>36853230</v>
      </c>
      <c r="E415" s="86">
        <f>E416</f>
        <v>4084223</v>
      </c>
      <c r="F415" s="86">
        <f>F416</f>
        <v>0</v>
      </c>
      <c r="G415" s="86">
        <f>G416</f>
        <v>0</v>
      </c>
      <c r="H415" s="86">
        <f>D415+E415-F415</f>
        <v>40937453</v>
      </c>
    </row>
    <row r="416" spans="1:8" s="29" customFormat="1" ht="21" customHeight="1">
      <c r="A416" s="34"/>
      <c r="B416" s="34">
        <v>85295</v>
      </c>
      <c r="C416" s="35" t="s">
        <v>58</v>
      </c>
      <c r="D416" s="30">
        <v>28810454</v>
      </c>
      <c r="E416" s="30">
        <v>4084223</v>
      </c>
      <c r="F416" s="30">
        <v>0</v>
      </c>
      <c r="G416" s="30">
        <v>0</v>
      </c>
      <c r="H416" s="30">
        <f>D416+E416-F416</f>
        <v>32894677</v>
      </c>
    </row>
    <row r="417" spans="1:8" s="10" customFormat="1" ht="12.75" customHeight="1">
      <c r="A417" s="8"/>
      <c r="B417" s="8"/>
      <c r="C417" s="149" t="s">
        <v>200</v>
      </c>
      <c r="D417" s="149"/>
      <c r="E417" s="149"/>
      <c r="F417" s="149"/>
      <c r="G417" s="149"/>
      <c r="H417" s="149"/>
    </row>
    <row r="418" spans="1:8" s="29" customFormat="1" ht="39" customHeight="1">
      <c r="A418" s="34"/>
      <c r="B418" s="34"/>
      <c r="C418" s="138" t="s">
        <v>501</v>
      </c>
      <c r="D418" s="138"/>
      <c r="E418" s="138"/>
      <c r="F418" s="138"/>
      <c r="G418" s="138"/>
      <c r="H418" s="138"/>
    </row>
    <row r="419" spans="1:8" s="29" customFormat="1" ht="39.75" customHeight="1">
      <c r="A419" s="34"/>
      <c r="B419" s="34"/>
      <c r="C419" s="138" t="s">
        <v>390</v>
      </c>
      <c r="D419" s="138"/>
      <c r="E419" s="138"/>
      <c r="F419" s="138"/>
      <c r="G419" s="138"/>
      <c r="H419" s="138"/>
    </row>
    <row r="420" spans="1:8" s="28" customFormat="1" ht="32.25" customHeight="1">
      <c r="A420" s="27"/>
      <c r="B420" s="27"/>
      <c r="C420" s="58"/>
      <c r="D420" s="58"/>
      <c r="E420" s="58"/>
      <c r="F420" s="58"/>
      <c r="G420" s="58"/>
      <c r="H420" s="58"/>
    </row>
    <row r="421" spans="1:8" s="28" customFormat="1" ht="7.5" customHeight="1">
      <c r="A421" s="27"/>
      <c r="B421" s="27"/>
      <c r="C421" s="58"/>
      <c r="D421" s="58"/>
      <c r="E421" s="58"/>
      <c r="F421" s="58"/>
      <c r="G421" s="58"/>
      <c r="H421" s="58"/>
    </row>
    <row r="422" spans="1:8" s="44" customFormat="1" ht="21.75" customHeight="1">
      <c r="A422" s="31"/>
      <c r="B422" s="31">
        <v>853</v>
      </c>
      <c r="C422" s="32" t="s">
        <v>71</v>
      </c>
      <c r="D422" s="33">
        <v>30656498</v>
      </c>
      <c r="E422" s="33">
        <f>E432+E425+E423+E427</f>
        <v>1487756</v>
      </c>
      <c r="F422" s="33">
        <f>F432+F425+F423+F427</f>
        <v>67</v>
      </c>
      <c r="G422" s="33">
        <f>G432+G425+G423+G427</f>
        <v>0</v>
      </c>
      <c r="H422" s="33">
        <f>D422+E422-F422</f>
        <v>32144187</v>
      </c>
    </row>
    <row r="423" spans="1:8" s="29" customFormat="1" ht="28.5" customHeight="1">
      <c r="A423" s="34"/>
      <c r="B423" s="36">
        <v>85324</v>
      </c>
      <c r="C423" s="35" t="s">
        <v>131</v>
      </c>
      <c r="D423" s="41">
        <v>391750</v>
      </c>
      <c r="E423" s="41">
        <v>116938</v>
      </c>
      <c r="F423" s="41">
        <v>0</v>
      </c>
      <c r="G423" s="41">
        <v>0</v>
      </c>
      <c r="H423" s="41">
        <f>D423+E423-F423</f>
        <v>508688</v>
      </c>
    </row>
    <row r="424" spans="1:8" s="29" customFormat="1" ht="56.25" customHeight="1">
      <c r="A424" s="34"/>
      <c r="B424" s="34"/>
      <c r="C424" s="138" t="s">
        <v>149</v>
      </c>
      <c r="D424" s="138"/>
      <c r="E424" s="138"/>
      <c r="F424" s="138"/>
      <c r="G424" s="138"/>
      <c r="H424" s="138"/>
    </row>
    <row r="425" spans="1:8" s="29" customFormat="1" ht="18" customHeight="1">
      <c r="A425" s="34"/>
      <c r="B425" s="34">
        <v>85325</v>
      </c>
      <c r="C425" s="35" t="s">
        <v>132</v>
      </c>
      <c r="D425" s="30">
        <v>1580000</v>
      </c>
      <c r="E425" s="30">
        <v>54200</v>
      </c>
      <c r="F425" s="30">
        <v>0</v>
      </c>
      <c r="G425" s="30">
        <v>0</v>
      </c>
      <c r="H425" s="30">
        <f>D425+E425-F425</f>
        <v>1634200</v>
      </c>
    </row>
    <row r="426" spans="1:8" s="28" customFormat="1" ht="56.25" customHeight="1">
      <c r="A426" s="27"/>
      <c r="B426" s="27"/>
      <c r="C426" s="138" t="s">
        <v>134</v>
      </c>
      <c r="D426" s="138"/>
      <c r="E426" s="138"/>
      <c r="F426" s="138"/>
      <c r="G426" s="138"/>
      <c r="H426" s="138"/>
    </row>
    <row r="427" spans="1:8" s="29" customFormat="1" ht="20.25" customHeight="1">
      <c r="A427" s="34"/>
      <c r="B427" s="34">
        <v>85332</v>
      </c>
      <c r="C427" s="35" t="s">
        <v>254</v>
      </c>
      <c r="D427" s="30">
        <v>17374031</v>
      </c>
      <c r="E427" s="30">
        <v>275127</v>
      </c>
      <c r="F427" s="30">
        <v>0</v>
      </c>
      <c r="G427" s="30">
        <v>0</v>
      </c>
      <c r="H427" s="30">
        <f>D427+E427-F427</f>
        <v>17649158</v>
      </c>
    </row>
    <row r="428" spans="1:8" s="29" customFormat="1" ht="25.5" customHeight="1">
      <c r="A428" s="34"/>
      <c r="B428" s="34"/>
      <c r="C428" s="164" t="s">
        <v>255</v>
      </c>
      <c r="D428" s="164"/>
      <c r="E428" s="164"/>
      <c r="F428" s="164"/>
      <c r="G428" s="164"/>
      <c r="H428" s="164"/>
    </row>
    <row r="429" spans="1:8" s="29" customFormat="1" ht="15" customHeight="1">
      <c r="A429" s="34"/>
      <c r="B429" s="34"/>
      <c r="C429" s="163" t="s">
        <v>256</v>
      </c>
      <c r="D429" s="163"/>
      <c r="E429" s="163"/>
      <c r="F429" s="163"/>
      <c r="G429" s="163"/>
      <c r="H429" s="163"/>
    </row>
    <row r="430" spans="1:8" s="29" customFormat="1" ht="15" customHeight="1">
      <c r="A430" s="34"/>
      <c r="B430" s="34"/>
      <c r="C430" s="163" t="s">
        <v>257</v>
      </c>
      <c r="D430" s="163"/>
      <c r="E430" s="163"/>
      <c r="F430" s="163"/>
      <c r="G430" s="163"/>
      <c r="H430" s="163"/>
    </row>
    <row r="431" spans="1:8" s="29" customFormat="1" ht="41.25" customHeight="1">
      <c r="A431" s="34"/>
      <c r="B431" s="34"/>
      <c r="C431" s="138" t="s">
        <v>246</v>
      </c>
      <c r="D431" s="138"/>
      <c r="E431" s="138"/>
      <c r="F431" s="138"/>
      <c r="G431" s="138"/>
      <c r="H431" s="138"/>
    </row>
    <row r="432" spans="1:8" s="29" customFormat="1" ht="18.75" customHeight="1">
      <c r="A432" s="34"/>
      <c r="B432" s="34">
        <v>85395</v>
      </c>
      <c r="C432" s="35" t="s">
        <v>58</v>
      </c>
      <c r="D432" s="30">
        <v>10866717</v>
      </c>
      <c r="E432" s="30">
        <v>1041491</v>
      </c>
      <c r="F432" s="30">
        <v>67</v>
      </c>
      <c r="G432" s="30">
        <v>0</v>
      </c>
      <c r="H432" s="30">
        <f>D432+E432-F432</f>
        <v>11908141</v>
      </c>
    </row>
    <row r="433" spans="1:8" s="29" customFormat="1" ht="65.25" customHeight="1">
      <c r="A433" s="34"/>
      <c r="B433" s="34"/>
      <c r="C433" s="139" t="s">
        <v>456</v>
      </c>
      <c r="D433" s="139"/>
      <c r="E433" s="139"/>
      <c r="F433" s="139"/>
      <c r="G433" s="139"/>
      <c r="H433" s="139"/>
    </row>
    <row r="434" spans="1:8" s="29" customFormat="1" ht="18" customHeight="1">
      <c r="A434" s="34"/>
      <c r="B434" s="34"/>
      <c r="C434" s="140" t="s">
        <v>181</v>
      </c>
      <c r="D434" s="140"/>
      <c r="E434" s="140"/>
      <c r="F434" s="140"/>
      <c r="G434" s="140"/>
      <c r="H434" s="140"/>
    </row>
    <row r="435" spans="1:8" s="28" customFormat="1" ht="57" customHeight="1">
      <c r="A435" s="27"/>
      <c r="B435" s="27"/>
      <c r="C435" s="138" t="s">
        <v>487</v>
      </c>
      <c r="D435" s="138"/>
      <c r="E435" s="138"/>
      <c r="F435" s="138"/>
      <c r="G435" s="138"/>
      <c r="H435" s="138"/>
    </row>
    <row r="436" spans="1:8" s="28" customFormat="1" ht="90.75" customHeight="1">
      <c r="A436" s="27"/>
      <c r="B436" s="27"/>
      <c r="C436" s="138" t="s">
        <v>500</v>
      </c>
      <c r="D436" s="138"/>
      <c r="E436" s="138"/>
      <c r="F436" s="138"/>
      <c r="G436" s="138"/>
      <c r="H436" s="138"/>
    </row>
    <row r="437" spans="1:8" s="29" customFormat="1" ht="4.5" customHeight="1">
      <c r="A437" s="34"/>
      <c r="B437" s="34"/>
      <c r="C437" s="58"/>
      <c r="D437" s="58"/>
      <c r="E437" s="58"/>
      <c r="F437" s="58"/>
      <c r="G437" s="58"/>
      <c r="H437" s="58"/>
    </row>
    <row r="438" spans="1:8" s="26" customFormat="1" ht="21.75" customHeight="1">
      <c r="A438" s="31"/>
      <c r="B438" s="31">
        <v>854</v>
      </c>
      <c r="C438" s="32" t="s">
        <v>75</v>
      </c>
      <c r="D438" s="33">
        <v>50724654</v>
      </c>
      <c r="E438" s="33">
        <f>E451+E439+E441</f>
        <v>2458840</v>
      </c>
      <c r="F438" s="33">
        <f>F451+F439+F441</f>
        <v>1000</v>
      </c>
      <c r="G438" s="33">
        <f>G451+G439+G441</f>
        <v>30000</v>
      </c>
      <c r="H438" s="33">
        <f>D438+E438-F438</f>
        <v>53182494</v>
      </c>
    </row>
    <row r="439" spans="1:8" s="29" customFormat="1" ht="21.75" customHeight="1">
      <c r="A439" s="34"/>
      <c r="B439" s="34">
        <v>85403</v>
      </c>
      <c r="C439" s="35" t="s">
        <v>89</v>
      </c>
      <c r="D439" s="30">
        <v>37791901</v>
      </c>
      <c r="E439" s="30">
        <v>792656</v>
      </c>
      <c r="F439" s="30">
        <v>0</v>
      </c>
      <c r="G439" s="30">
        <v>0</v>
      </c>
      <c r="H439" s="30">
        <f>D439+E439-F439</f>
        <v>38584557</v>
      </c>
    </row>
    <row r="440" spans="1:8" s="29" customFormat="1" ht="42" customHeight="1">
      <c r="A440" s="34"/>
      <c r="B440" s="34"/>
      <c r="C440" s="138" t="s">
        <v>391</v>
      </c>
      <c r="D440" s="138"/>
      <c r="E440" s="138"/>
      <c r="F440" s="138"/>
      <c r="G440" s="138"/>
      <c r="H440" s="138"/>
    </row>
    <row r="441" spans="1:8" s="29" customFormat="1" ht="24.75" customHeight="1">
      <c r="A441" s="34"/>
      <c r="B441" s="36">
        <v>85416</v>
      </c>
      <c r="C441" s="62" t="s">
        <v>185</v>
      </c>
      <c r="D441" s="56">
        <v>4461128</v>
      </c>
      <c r="E441" s="56">
        <v>166184</v>
      </c>
      <c r="F441" s="56">
        <v>1000</v>
      </c>
      <c r="G441" s="56">
        <v>30000</v>
      </c>
      <c r="H441" s="56">
        <f>D441+E441-F441</f>
        <v>4626312</v>
      </c>
    </row>
    <row r="442" spans="1:8" s="29" customFormat="1" ht="15.75" customHeight="1">
      <c r="A442" s="34"/>
      <c r="B442" s="36"/>
      <c r="C442" s="138" t="s">
        <v>186</v>
      </c>
      <c r="D442" s="138"/>
      <c r="E442" s="138"/>
      <c r="F442" s="138"/>
      <c r="G442" s="138"/>
      <c r="H442" s="138"/>
    </row>
    <row r="443" spans="1:8" s="29" customFormat="1" ht="15" customHeight="1">
      <c r="A443" s="34"/>
      <c r="B443" s="45"/>
      <c r="C443" s="138" t="s">
        <v>188</v>
      </c>
      <c r="D443" s="138"/>
      <c r="E443" s="138"/>
      <c r="F443" s="138"/>
      <c r="G443" s="138"/>
      <c r="H443" s="138"/>
    </row>
    <row r="444" spans="1:8" s="29" customFormat="1" ht="15" customHeight="1">
      <c r="A444" s="34"/>
      <c r="B444" s="45"/>
      <c r="C444" s="138" t="s">
        <v>281</v>
      </c>
      <c r="D444" s="138"/>
      <c r="E444" s="138"/>
      <c r="F444" s="138"/>
      <c r="G444" s="138"/>
      <c r="H444" s="138"/>
    </row>
    <row r="445" spans="1:8" s="29" customFormat="1" ht="15" customHeight="1">
      <c r="A445" s="34"/>
      <c r="B445" s="45"/>
      <c r="C445" s="138" t="s">
        <v>187</v>
      </c>
      <c r="D445" s="138"/>
      <c r="E445" s="138"/>
      <c r="F445" s="138"/>
      <c r="G445" s="138"/>
      <c r="H445" s="138"/>
    </row>
    <row r="446" spans="1:8" s="29" customFormat="1" ht="15" customHeight="1">
      <c r="A446" s="34"/>
      <c r="B446" s="45"/>
      <c r="C446" s="138" t="s">
        <v>189</v>
      </c>
      <c r="D446" s="138"/>
      <c r="E446" s="138"/>
      <c r="F446" s="138"/>
      <c r="G446" s="138"/>
      <c r="H446" s="138"/>
    </row>
    <row r="447" spans="1:8" s="29" customFormat="1" ht="14.25" customHeight="1">
      <c r="A447" s="34"/>
      <c r="B447" s="45"/>
      <c r="C447" s="140" t="s">
        <v>190</v>
      </c>
      <c r="D447" s="140"/>
      <c r="E447" s="140"/>
      <c r="F447" s="140"/>
      <c r="G447" s="140"/>
      <c r="H447" s="140"/>
    </row>
    <row r="448" spans="1:8" s="29" customFormat="1" ht="14.25" customHeight="1">
      <c r="A448" s="34"/>
      <c r="B448" s="45"/>
      <c r="C448" s="138" t="s">
        <v>457</v>
      </c>
      <c r="D448" s="138"/>
      <c r="E448" s="138"/>
      <c r="F448" s="138"/>
      <c r="G448" s="138"/>
      <c r="H448" s="138"/>
    </row>
    <row r="449" spans="1:8" s="29" customFormat="1" ht="14.25" customHeight="1">
      <c r="A449" s="34"/>
      <c r="B449" s="45"/>
      <c r="C449" s="138" t="s">
        <v>458</v>
      </c>
      <c r="D449" s="138"/>
      <c r="E449" s="138"/>
      <c r="F449" s="138"/>
      <c r="G449" s="138"/>
      <c r="H449" s="138"/>
    </row>
    <row r="450" spans="1:8" s="29" customFormat="1" ht="14.25" customHeight="1">
      <c r="A450" s="34"/>
      <c r="B450" s="45"/>
      <c r="C450" s="138" t="s">
        <v>459</v>
      </c>
      <c r="D450" s="138"/>
      <c r="E450" s="138"/>
      <c r="F450" s="138"/>
      <c r="G450" s="138"/>
      <c r="H450" s="138"/>
    </row>
    <row r="451" spans="1:8" s="29" customFormat="1" ht="18.75" customHeight="1">
      <c r="A451" s="34"/>
      <c r="B451" s="34">
        <v>85495</v>
      </c>
      <c r="C451" s="35" t="s">
        <v>58</v>
      </c>
      <c r="D451" s="30">
        <v>414188</v>
      </c>
      <c r="E451" s="30">
        <v>1500000</v>
      </c>
      <c r="F451" s="30">
        <v>0</v>
      </c>
      <c r="G451" s="30">
        <v>0</v>
      </c>
      <c r="H451" s="30">
        <f>D451+E451-F451</f>
        <v>1914188</v>
      </c>
    </row>
    <row r="452" spans="1:8" s="28" customFormat="1" ht="39.75" customHeight="1">
      <c r="A452" s="27"/>
      <c r="B452" s="27"/>
      <c r="C452" s="138" t="s">
        <v>488</v>
      </c>
      <c r="D452" s="138"/>
      <c r="E452" s="138"/>
      <c r="F452" s="138"/>
      <c r="G452" s="138"/>
      <c r="H452" s="138"/>
    </row>
    <row r="453" spans="1:8" s="29" customFormat="1" ht="23.25" customHeight="1">
      <c r="A453" s="34"/>
      <c r="B453" s="34"/>
      <c r="C453" s="78"/>
      <c r="D453" s="78"/>
      <c r="E453" s="78"/>
      <c r="F453" s="78"/>
      <c r="G453" s="78"/>
      <c r="H453" s="78"/>
    </row>
    <row r="454" spans="1:8" s="29" customFormat="1" ht="6" customHeight="1">
      <c r="A454" s="34"/>
      <c r="B454" s="34"/>
      <c r="C454" s="78"/>
      <c r="D454" s="78"/>
      <c r="E454" s="78"/>
      <c r="F454" s="78"/>
      <c r="G454" s="78"/>
      <c r="H454" s="78"/>
    </row>
    <row r="455" spans="1:8" s="44" customFormat="1" ht="23.25" customHeight="1">
      <c r="A455" s="31"/>
      <c r="B455" s="31">
        <v>855</v>
      </c>
      <c r="C455" s="32" t="s">
        <v>68</v>
      </c>
      <c r="D455" s="33">
        <v>10804201</v>
      </c>
      <c r="E455" s="33">
        <f>E456</f>
        <v>1773560</v>
      </c>
      <c r="F455" s="33">
        <f>F456</f>
        <v>0</v>
      </c>
      <c r="G455" s="33">
        <f>G456</f>
        <v>0</v>
      </c>
      <c r="H455" s="33">
        <f>D455+E455-F455</f>
        <v>12577761</v>
      </c>
    </row>
    <row r="456" spans="1:8" s="29" customFormat="1" ht="20.25" customHeight="1">
      <c r="A456" s="34"/>
      <c r="B456" s="61" t="s">
        <v>69</v>
      </c>
      <c r="C456" s="35" t="s">
        <v>58</v>
      </c>
      <c r="D456" s="30">
        <v>7315201</v>
      </c>
      <c r="E456" s="30">
        <v>1773560</v>
      </c>
      <c r="F456" s="30">
        <v>0</v>
      </c>
      <c r="G456" s="30">
        <v>0</v>
      </c>
      <c r="H456" s="30">
        <f>D456+E456-F456</f>
        <v>9088761</v>
      </c>
    </row>
    <row r="457" spans="1:8" s="29" customFormat="1" ht="45.75" customHeight="1">
      <c r="A457" s="34"/>
      <c r="B457" s="34"/>
      <c r="C457" s="139" t="s">
        <v>201</v>
      </c>
      <c r="D457" s="139"/>
      <c r="E457" s="139"/>
      <c r="F457" s="139"/>
      <c r="G457" s="139"/>
      <c r="H457" s="139"/>
    </row>
    <row r="458" spans="1:8" s="29" customFormat="1" ht="5.25" customHeight="1">
      <c r="A458" s="34"/>
      <c r="B458" s="34"/>
      <c r="C458" s="25"/>
      <c r="D458" s="25"/>
      <c r="E458" s="25"/>
      <c r="F458" s="25"/>
      <c r="G458" s="25"/>
      <c r="H458" s="25"/>
    </row>
    <row r="459" spans="1:8" s="44" customFormat="1" ht="24.75" customHeight="1">
      <c r="A459" s="31"/>
      <c r="B459" s="31">
        <v>900</v>
      </c>
      <c r="C459" s="32" t="s">
        <v>70</v>
      </c>
      <c r="D459" s="33">
        <v>11339607.62</v>
      </c>
      <c r="E459" s="33">
        <f>E460</f>
        <v>384111</v>
      </c>
      <c r="F459" s="33">
        <f>F460</f>
        <v>0</v>
      </c>
      <c r="G459" s="33">
        <f>G460</f>
        <v>0</v>
      </c>
      <c r="H459" s="33">
        <f>D459+E459-F459</f>
        <v>11723718.62</v>
      </c>
    </row>
    <row r="460" spans="1:8" s="29" customFormat="1" ht="20.25" customHeight="1">
      <c r="A460" s="34"/>
      <c r="B460" s="61" t="s">
        <v>184</v>
      </c>
      <c r="C460" s="35" t="s">
        <v>58</v>
      </c>
      <c r="D460" s="30">
        <v>7209366</v>
      </c>
      <c r="E460" s="30">
        <v>384111</v>
      </c>
      <c r="F460" s="30">
        <v>0</v>
      </c>
      <c r="G460" s="30">
        <v>0</v>
      </c>
      <c r="H460" s="30">
        <f>D460+E460-F460</f>
        <v>7593477</v>
      </c>
    </row>
    <row r="461" spans="1:8" s="29" customFormat="1" ht="15" customHeight="1">
      <c r="A461" s="34"/>
      <c r="B461" s="34"/>
      <c r="C461" s="140" t="s">
        <v>181</v>
      </c>
      <c r="D461" s="140"/>
      <c r="E461" s="140"/>
      <c r="F461" s="140"/>
      <c r="G461" s="140"/>
      <c r="H461" s="140"/>
    </row>
    <row r="462" spans="1:8" s="29" customFormat="1" ht="41.25" customHeight="1">
      <c r="A462" s="34"/>
      <c r="B462" s="34"/>
      <c r="C462" s="138" t="s">
        <v>460</v>
      </c>
      <c r="D462" s="138"/>
      <c r="E462" s="138"/>
      <c r="F462" s="138"/>
      <c r="G462" s="138"/>
      <c r="H462" s="138"/>
    </row>
    <row r="463" spans="1:8" s="29" customFormat="1" ht="90.75" customHeight="1">
      <c r="A463" s="34"/>
      <c r="B463" s="34"/>
      <c r="C463" s="139" t="s">
        <v>499</v>
      </c>
      <c r="D463" s="139"/>
      <c r="E463" s="139"/>
      <c r="F463" s="139"/>
      <c r="G463" s="139"/>
      <c r="H463" s="139"/>
    </row>
    <row r="464" spans="1:8" s="29" customFormat="1" ht="5.25" customHeight="1">
      <c r="A464" s="34"/>
      <c r="B464" s="34"/>
      <c r="C464" s="25"/>
      <c r="D464" s="25"/>
      <c r="E464" s="25"/>
      <c r="F464" s="25"/>
      <c r="G464" s="25"/>
      <c r="H464" s="25"/>
    </row>
    <row r="465" spans="1:8" s="44" customFormat="1" ht="22.5" customHeight="1">
      <c r="A465" s="92"/>
      <c r="B465" s="92">
        <v>921</v>
      </c>
      <c r="C465" s="93" t="s">
        <v>67</v>
      </c>
      <c r="D465" s="94">
        <v>219071494</v>
      </c>
      <c r="E465" s="94">
        <f>E468+E484+E489+E498+E503+E505+E466+E487</f>
        <v>18683885</v>
      </c>
      <c r="F465" s="94">
        <f>F468+F484+F489+F498+F503+F505+F466+F487</f>
        <v>27493151</v>
      </c>
      <c r="G465" s="94">
        <f>G468+G484+G489+G498+G503+G505+G466+G487</f>
        <v>942314</v>
      </c>
      <c r="H465" s="94">
        <f>D465+E465-F465</f>
        <v>210262228</v>
      </c>
    </row>
    <row r="466" spans="1:8" s="29" customFormat="1" ht="19.5" customHeight="1">
      <c r="A466" s="34"/>
      <c r="B466" s="34">
        <v>92105</v>
      </c>
      <c r="C466" s="35" t="s">
        <v>150</v>
      </c>
      <c r="D466" s="30">
        <v>470000</v>
      </c>
      <c r="E466" s="30">
        <v>30000</v>
      </c>
      <c r="F466" s="30">
        <v>0</v>
      </c>
      <c r="G466" s="30">
        <v>0</v>
      </c>
      <c r="H466" s="30">
        <f>D466+E466-F466</f>
        <v>500000</v>
      </c>
    </row>
    <row r="467" spans="1:8" s="29" customFormat="1" ht="33" customHeight="1">
      <c r="A467" s="34"/>
      <c r="B467" s="34"/>
      <c r="C467" s="139" t="s">
        <v>461</v>
      </c>
      <c r="D467" s="139"/>
      <c r="E467" s="139"/>
      <c r="F467" s="139"/>
      <c r="G467" s="139"/>
      <c r="H467" s="139"/>
    </row>
    <row r="468" spans="1:8" s="29" customFormat="1" ht="18.75" customHeight="1">
      <c r="A468" s="34"/>
      <c r="B468" s="34">
        <v>92106</v>
      </c>
      <c r="C468" s="35" t="s">
        <v>76</v>
      </c>
      <c r="D468" s="30">
        <v>100531081</v>
      </c>
      <c r="E468" s="30">
        <v>16733368</v>
      </c>
      <c r="F468" s="30">
        <v>15212686</v>
      </c>
      <c r="G468" s="30">
        <v>787314</v>
      </c>
      <c r="H468" s="30">
        <f>D468+E468-F468</f>
        <v>102051763</v>
      </c>
    </row>
    <row r="469" spans="1:8" s="28" customFormat="1" ht="30" customHeight="1">
      <c r="A469" s="27"/>
      <c r="B469" s="27"/>
      <c r="C469" s="140" t="s">
        <v>271</v>
      </c>
      <c r="D469" s="140"/>
      <c r="E469" s="140"/>
      <c r="F469" s="140"/>
      <c r="G469" s="140"/>
      <c r="H469" s="140"/>
    </row>
    <row r="470" spans="1:8" s="28" customFormat="1" ht="39" customHeight="1">
      <c r="A470" s="27"/>
      <c r="B470" s="27"/>
      <c r="C470" s="138" t="s">
        <v>272</v>
      </c>
      <c r="D470" s="138"/>
      <c r="E470" s="138"/>
      <c r="F470" s="138"/>
      <c r="G470" s="138"/>
      <c r="H470" s="138"/>
    </row>
    <row r="471" spans="1:8" s="28" customFormat="1" ht="14.25" customHeight="1">
      <c r="A471" s="27"/>
      <c r="B471" s="27"/>
      <c r="C471" s="138" t="s">
        <v>462</v>
      </c>
      <c r="D471" s="138"/>
      <c r="E471" s="138"/>
      <c r="F471" s="138"/>
      <c r="G471" s="138"/>
      <c r="H471" s="138"/>
    </row>
    <row r="472" spans="1:8" s="28" customFormat="1" ht="37.5" customHeight="1">
      <c r="A472" s="27"/>
      <c r="B472" s="27"/>
      <c r="C472" s="138" t="s">
        <v>523</v>
      </c>
      <c r="D472" s="138"/>
      <c r="E472" s="138"/>
      <c r="F472" s="138"/>
      <c r="G472" s="138"/>
      <c r="H472" s="138"/>
    </row>
    <row r="473" spans="1:8" s="29" customFormat="1" ht="19.5" customHeight="1">
      <c r="A473" s="34"/>
      <c r="B473" s="34"/>
      <c r="C473" s="140" t="s">
        <v>218</v>
      </c>
      <c r="D473" s="140"/>
      <c r="E473" s="140"/>
      <c r="F473" s="140"/>
      <c r="G473" s="140"/>
      <c r="H473" s="140"/>
    </row>
    <row r="474" spans="1:8" s="29" customFormat="1" ht="41.25" customHeight="1">
      <c r="A474" s="34"/>
      <c r="B474" s="34"/>
      <c r="C474" s="138" t="s">
        <v>492</v>
      </c>
      <c r="D474" s="138"/>
      <c r="E474" s="138"/>
      <c r="F474" s="138"/>
      <c r="G474" s="138"/>
      <c r="H474" s="138"/>
    </row>
    <row r="475" spans="1:8" s="29" customFormat="1" ht="30" customHeight="1">
      <c r="A475" s="34"/>
      <c r="B475" s="34"/>
      <c r="C475" s="138" t="s">
        <v>490</v>
      </c>
      <c r="D475" s="138"/>
      <c r="E475" s="138"/>
      <c r="F475" s="138"/>
      <c r="G475" s="138"/>
      <c r="H475" s="138"/>
    </row>
    <row r="476" spans="1:8" s="29" customFormat="1" ht="17.25" customHeight="1">
      <c r="A476" s="34"/>
      <c r="B476" s="34"/>
      <c r="C476" s="138" t="s">
        <v>491</v>
      </c>
      <c r="D476" s="138"/>
      <c r="E476" s="138"/>
      <c r="F476" s="138"/>
      <c r="G476" s="138"/>
      <c r="H476" s="138"/>
    </row>
    <row r="477" spans="1:8" s="29" customFormat="1" ht="26.25" customHeight="1">
      <c r="A477" s="34"/>
      <c r="B477" s="34"/>
      <c r="C477" s="138" t="s">
        <v>524</v>
      </c>
      <c r="D477" s="138"/>
      <c r="E477" s="138"/>
      <c r="F477" s="138"/>
      <c r="G477" s="138"/>
      <c r="H477" s="138"/>
    </row>
    <row r="478" spans="1:8" s="29" customFormat="1" ht="41.25" customHeight="1">
      <c r="A478" s="34"/>
      <c r="B478" s="34"/>
      <c r="C478" s="138" t="s">
        <v>525</v>
      </c>
      <c r="D478" s="138"/>
      <c r="E478" s="138"/>
      <c r="F478" s="138"/>
      <c r="G478" s="138"/>
      <c r="H478" s="138"/>
    </row>
    <row r="479" spans="1:8" s="28" customFormat="1" ht="65.25" customHeight="1">
      <c r="A479" s="27"/>
      <c r="B479" s="27"/>
      <c r="C479" s="138" t="s">
        <v>489</v>
      </c>
      <c r="D479" s="138"/>
      <c r="E479" s="138"/>
      <c r="F479" s="138"/>
      <c r="G479" s="138"/>
      <c r="H479" s="138"/>
    </row>
    <row r="480" spans="1:8" s="28" customFormat="1" ht="16.5" customHeight="1">
      <c r="A480" s="27"/>
      <c r="B480" s="27"/>
      <c r="C480" s="140" t="s">
        <v>498</v>
      </c>
      <c r="D480" s="140"/>
      <c r="E480" s="140"/>
      <c r="F480" s="140"/>
      <c r="G480" s="140"/>
      <c r="H480" s="140"/>
    </row>
    <row r="481" spans="1:8" s="28" customFormat="1" ht="15.75" customHeight="1">
      <c r="A481" s="27"/>
      <c r="B481" s="27"/>
      <c r="C481" s="138" t="s">
        <v>216</v>
      </c>
      <c r="D481" s="138"/>
      <c r="E481" s="138"/>
      <c r="F481" s="138"/>
      <c r="G481" s="138"/>
      <c r="H481" s="138"/>
    </row>
    <row r="482" spans="1:8" s="28" customFormat="1" ht="26.25" customHeight="1">
      <c r="A482" s="27"/>
      <c r="B482" s="27"/>
      <c r="C482" s="138" t="s">
        <v>217</v>
      </c>
      <c r="D482" s="138"/>
      <c r="E482" s="138"/>
      <c r="F482" s="138"/>
      <c r="G482" s="138"/>
      <c r="H482" s="138"/>
    </row>
    <row r="483" spans="1:8" s="28" customFormat="1" ht="63" customHeight="1">
      <c r="A483" s="27"/>
      <c r="B483" s="27"/>
      <c r="C483" s="25"/>
      <c r="D483" s="25"/>
      <c r="E483" s="25"/>
      <c r="F483" s="25"/>
      <c r="G483" s="25"/>
      <c r="H483" s="25"/>
    </row>
    <row r="484" spans="1:8" s="29" customFormat="1" ht="18.75" customHeight="1">
      <c r="A484" s="34"/>
      <c r="B484" s="34">
        <v>92109</v>
      </c>
      <c r="C484" s="35" t="s">
        <v>77</v>
      </c>
      <c r="D484" s="30">
        <v>13358127</v>
      </c>
      <c r="E484" s="30">
        <v>551348</v>
      </c>
      <c r="F484" s="30">
        <v>0</v>
      </c>
      <c r="G484" s="30">
        <v>0</v>
      </c>
      <c r="H484" s="30">
        <f>D484+E484-F484</f>
        <v>13909475</v>
      </c>
    </row>
    <row r="485" spans="1:8" s="60" customFormat="1" ht="81" customHeight="1">
      <c r="A485" s="59"/>
      <c r="B485" s="59"/>
      <c r="C485" s="149" t="s">
        <v>463</v>
      </c>
      <c r="D485" s="149"/>
      <c r="E485" s="149"/>
      <c r="F485" s="149"/>
      <c r="G485" s="149"/>
      <c r="H485" s="149"/>
    </row>
    <row r="486" spans="1:8" s="28" customFormat="1" ht="45.75" customHeight="1">
      <c r="A486" s="27"/>
      <c r="B486" s="27"/>
      <c r="C486" s="138" t="s">
        <v>183</v>
      </c>
      <c r="D486" s="138"/>
      <c r="E486" s="138"/>
      <c r="F486" s="138"/>
      <c r="G486" s="138"/>
      <c r="H486" s="138"/>
    </row>
    <row r="487" spans="1:8" s="10" customFormat="1" ht="20.25" customHeight="1">
      <c r="A487" s="8"/>
      <c r="B487" s="8">
        <v>92110</v>
      </c>
      <c r="C487" s="75" t="s">
        <v>215</v>
      </c>
      <c r="D487" s="76">
        <v>3500000</v>
      </c>
      <c r="E487" s="76">
        <v>41000</v>
      </c>
      <c r="F487" s="76">
        <v>0</v>
      </c>
      <c r="G487" s="76">
        <v>0</v>
      </c>
      <c r="H487" s="76">
        <f>D487+E487-F487</f>
        <v>3541000</v>
      </c>
    </row>
    <row r="488" spans="1:8" s="10" customFormat="1" ht="59.25" customHeight="1">
      <c r="A488" s="8"/>
      <c r="B488" s="8"/>
      <c r="C488" s="149" t="s">
        <v>497</v>
      </c>
      <c r="D488" s="149"/>
      <c r="E488" s="149"/>
      <c r="F488" s="149"/>
      <c r="G488" s="149"/>
      <c r="H488" s="149"/>
    </row>
    <row r="489" spans="1:8" s="29" customFormat="1" ht="18.75" customHeight="1">
      <c r="A489" s="34"/>
      <c r="B489" s="34">
        <v>92116</v>
      </c>
      <c r="C489" s="35" t="s">
        <v>78</v>
      </c>
      <c r="D489" s="30">
        <v>48653374</v>
      </c>
      <c r="E489" s="30">
        <v>125550</v>
      </c>
      <c r="F489" s="30">
        <v>11685707</v>
      </c>
      <c r="G489" s="30">
        <v>155000</v>
      </c>
      <c r="H489" s="30">
        <f>D489+E489-F489</f>
        <v>37093217</v>
      </c>
    </row>
    <row r="490" spans="1:8" s="28" customFormat="1" ht="45" customHeight="1">
      <c r="A490" s="27"/>
      <c r="B490" s="27"/>
      <c r="C490" s="138" t="s">
        <v>155</v>
      </c>
      <c r="D490" s="138"/>
      <c r="E490" s="138"/>
      <c r="F490" s="138"/>
      <c r="G490" s="138"/>
      <c r="H490" s="138"/>
    </row>
    <row r="491" spans="1:8" s="29" customFormat="1" ht="39" customHeight="1">
      <c r="A491" s="34"/>
      <c r="B491" s="34"/>
      <c r="C491" s="139" t="s">
        <v>496</v>
      </c>
      <c r="D491" s="139"/>
      <c r="E491" s="139"/>
      <c r="F491" s="139"/>
      <c r="G491" s="139"/>
      <c r="H491" s="139"/>
    </row>
    <row r="492" spans="1:8" s="29" customFormat="1" ht="14.25" customHeight="1">
      <c r="A492" s="34"/>
      <c r="B492" s="34"/>
      <c r="C492" s="139" t="s">
        <v>156</v>
      </c>
      <c r="D492" s="139"/>
      <c r="E492" s="139"/>
      <c r="F492" s="139"/>
      <c r="G492" s="139"/>
      <c r="H492" s="139"/>
    </row>
    <row r="493" spans="1:8" s="29" customFormat="1" ht="14.25" customHeight="1">
      <c r="A493" s="34"/>
      <c r="B493" s="34"/>
      <c r="C493" s="139" t="s">
        <v>157</v>
      </c>
      <c r="D493" s="139"/>
      <c r="E493" s="139"/>
      <c r="F493" s="139"/>
      <c r="G493" s="139"/>
      <c r="H493" s="139"/>
    </row>
    <row r="494" spans="1:8" s="29" customFormat="1" ht="14.25" customHeight="1">
      <c r="A494" s="34"/>
      <c r="B494" s="34"/>
      <c r="C494" s="139" t="s">
        <v>392</v>
      </c>
      <c r="D494" s="139"/>
      <c r="E494" s="139"/>
      <c r="F494" s="139"/>
      <c r="G494" s="139"/>
      <c r="H494" s="139"/>
    </row>
    <row r="495" spans="1:8" s="29" customFormat="1" ht="14.25" customHeight="1">
      <c r="A495" s="34"/>
      <c r="B495" s="34"/>
      <c r="C495" s="139" t="s">
        <v>393</v>
      </c>
      <c r="D495" s="139"/>
      <c r="E495" s="139"/>
      <c r="F495" s="139"/>
      <c r="G495" s="139"/>
      <c r="H495" s="139"/>
    </row>
    <row r="496" spans="1:8" s="29" customFormat="1" ht="54" customHeight="1">
      <c r="A496" s="34"/>
      <c r="B496" s="34"/>
      <c r="C496" s="139" t="s">
        <v>464</v>
      </c>
      <c r="D496" s="139"/>
      <c r="E496" s="139"/>
      <c r="F496" s="139"/>
      <c r="G496" s="139"/>
      <c r="H496" s="139"/>
    </row>
    <row r="497" spans="1:8" s="44" customFormat="1" ht="66.75" customHeight="1">
      <c r="A497" s="43"/>
      <c r="B497" s="43"/>
      <c r="C497" s="138" t="s">
        <v>465</v>
      </c>
      <c r="D497" s="138"/>
      <c r="E497" s="138"/>
      <c r="F497" s="138"/>
      <c r="G497" s="138"/>
      <c r="H497" s="138"/>
    </row>
    <row r="498" spans="1:8" s="29" customFormat="1" ht="18.75" customHeight="1">
      <c r="A498" s="34"/>
      <c r="B498" s="34">
        <v>92118</v>
      </c>
      <c r="C498" s="35" t="s">
        <v>79</v>
      </c>
      <c r="D498" s="30">
        <v>21205608</v>
      </c>
      <c r="E498" s="30">
        <v>552101</v>
      </c>
      <c r="F498" s="30">
        <v>0</v>
      </c>
      <c r="G498" s="30">
        <v>0</v>
      </c>
      <c r="H498" s="30">
        <f>D498+E498-F498</f>
        <v>21757709</v>
      </c>
    </row>
    <row r="499" spans="1:8" s="10" customFormat="1" ht="18" customHeight="1">
      <c r="A499" s="8"/>
      <c r="B499" s="8"/>
      <c r="C499" s="141" t="s">
        <v>158</v>
      </c>
      <c r="D499" s="141"/>
      <c r="E499" s="141"/>
      <c r="F499" s="141"/>
      <c r="G499" s="141"/>
      <c r="H499" s="141"/>
    </row>
    <row r="500" spans="1:8" s="10" customFormat="1" ht="43.5" customHeight="1">
      <c r="A500" s="8"/>
      <c r="B500" s="8"/>
      <c r="C500" s="149" t="s">
        <v>159</v>
      </c>
      <c r="D500" s="149"/>
      <c r="E500" s="149"/>
      <c r="F500" s="149"/>
      <c r="G500" s="149"/>
      <c r="H500" s="149"/>
    </row>
    <row r="501" spans="1:8" s="10" customFormat="1" ht="40.5" customHeight="1">
      <c r="A501" s="8"/>
      <c r="B501" s="8"/>
      <c r="C501" s="149" t="s">
        <v>394</v>
      </c>
      <c r="D501" s="149"/>
      <c r="E501" s="149"/>
      <c r="F501" s="149"/>
      <c r="G501" s="149"/>
      <c r="H501" s="149"/>
    </row>
    <row r="502" spans="1:8" s="10" customFormat="1" ht="33" customHeight="1">
      <c r="A502" s="8"/>
      <c r="B502" s="8"/>
      <c r="C502" s="149" t="s">
        <v>395</v>
      </c>
      <c r="D502" s="149"/>
      <c r="E502" s="149"/>
      <c r="F502" s="149"/>
      <c r="G502" s="149"/>
      <c r="H502" s="149"/>
    </row>
    <row r="503" spans="1:8" s="29" customFormat="1" ht="18.75" customHeight="1">
      <c r="A503" s="34"/>
      <c r="B503" s="34">
        <v>92120</v>
      </c>
      <c r="C503" s="35" t="s">
        <v>80</v>
      </c>
      <c r="D503" s="30">
        <v>3972634</v>
      </c>
      <c r="E503" s="30">
        <v>594758</v>
      </c>
      <c r="F503" s="30">
        <v>594758</v>
      </c>
      <c r="G503" s="30">
        <v>0</v>
      </c>
      <c r="H503" s="30">
        <f>D503+E503-F503</f>
        <v>3972634</v>
      </c>
    </row>
    <row r="504" spans="1:8" s="29" customFormat="1" ht="69.75" customHeight="1">
      <c r="A504" s="34"/>
      <c r="B504" s="34"/>
      <c r="C504" s="138" t="s">
        <v>396</v>
      </c>
      <c r="D504" s="138"/>
      <c r="E504" s="138"/>
      <c r="F504" s="138"/>
      <c r="G504" s="138"/>
      <c r="H504" s="138"/>
    </row>
    <row r="505" spans="1:8" s="29" customFormat="1" ht="18.75" customHeight="1">
      <c r="A505" s="34"/>
      <c r="B505" s="34">
        <v>92195</v>
      </c>
      <c r="C505" s="35" t="s">
        <v>58</v>
      </c>
      <c r="D505" s="30">
        <v>11982876</v>
      </c>
      <c r="E505" s="30">
        <v>55760</v>
      </c>
      <c r="F505" s="30">
        <v>0</v>
      </c>
      <c r="G505" s="30">
        <v>0</v>
      </c>
      <c r="H505" s="30">
        <f>D505+E505-F505</f>
        <v>12038636</v>
      </c>
    </row>
    <row r="506" spans="1:8" s="29" customFormat="1" ht="30" customHeight="1">
      <c r="A506" s="34"/>
      <c r="B506" s="34"/>
      <c r="C506" s="139" t="s">
        <v>397</v>
      </c>
      <c r="D506" s="139"/>
      <c r="E506" s="139"/>
      <c r="F506" s="139"/>
      <c r="G506" s="139"/>
      <c r="H506" s="139"/>
    </row>
    <row r="507" spans="1:8" s="29" customFormat="1" ht="33.75" customHeight="1">
      <c r="A507" s="34"/>
      <c r="B507" s="34"/>
      <c r="C507" s="138" t="s">
        <v>213</v>
      </c>
      <c r="D507" s="138"/>
      <c r="E507" s="138"/>
      <c r="F507" s="138"/>
      <c r="G507" s="138"/>
      <c r="H507" s="138"/>
    </row>
    <row r="508" spans="1:8" s="26" customFormat="1" ht="54.75" customHeight="1">
      <c r="A508" s="43"/>
      <c r="B508" s="43"/>
      <c r="C508" s="25"/>
      <c r="D508" s="25"/>
      <c r="E508" s="25"/>
      <c r="F508" s="25"/>
      <c r="G508" s="25"/>
      <c r="H508" s="25"/>
    </row>
    <row r="509" spans="1:8" s="26" customFormat="1" ht="4.5" customHeight="1">
      <c r="A509" s="43"/>
      <c r="B509" s="43"/>
      <c r="C509" s="25"/>
      <c r="D509" s="25"/>
      <c r="E509" s="25"/>
      <c r="F509" s="25"/>
      <c r="G509" s="25"/>
      <c r="H509" s="25"/>
    </row>
    <row r="510" spans="1:8" s="26" customFormat="1" ht="30" customHeight="1">
      <c r="A510" s="31"/>
      <c r="B510" s="95">
        <v>925</v>
      </c>
      <c r="C510" s="96" t="s">
        <v>59</v>
      </c>
      <c r="D510" s="97">
        <v>14070503</v>
      </c>
      <c r="E510" s="97">
        <f>E511</f>
        <v>835784</v>
      </c>
      <c r="F510" s="97">
        <f>F511</f>
        <v>19561</v>
      </c>
      <c r="G510" s="97">
        <f>G511</f>
        <v>0</v>
      </c>
      <c r="H510" s="97">
        <f>D510+E510-F510</f>
        <v>14886726</v>
      </c>
    </row>
    <row r="511" spans="1:8" s="29" customFormat="1" ht="21" customHeight="1">
      <c r="A511" s="34"/>
      <c r="B511" s="34">
        <v>92502</v>
      </c>
      <c r="C511" s="35" t="s">
        <v>64</v>
      </c>
      <c r="D511" s="30">
        <v>14070503</v>
      </c>
      <c r="E511" s="30">
        <v>835784</v>
      </c>
      <c r="F511" s="30">
        <v>19561</v>
      </c>
      <c r="G511" s="30">
        <v>0</v>
      </c>
      <c r="H511" s="30">
        <f>D511+E511-F511</f>
        <v>14886726</v>
      </c>
    </row>
    <row r="512" spans="1:8" s="29" customFormat="1" ht="14.25" customHeight="1">
      <c r="A512" s="34"/>
      <c r="B512" s="34"/>
      <c r="C512" s="140" t="s">
        <v>63</v>
      </c>
      <c r="D512" s="140"/>
      <c r="E512" s="140"/>
      <c r="F512" s="140"/>
      <c r="G512" s="140"/>
      <c r="H512" s="140"/>
    </row>
    <row r="513" spans="1:8" s="29" customFormat="1" ht="13.5" customHeight="1">
      <c r="A513" s="34"/>
      <c r="B513" s="34"/>
      <c r="C513" s="138" t="s">
        <v>140</v>
      </c>
      <c r="D513" s="138"/>
      <c r="E513" s="138"/>
      <c r="F513" s="138"/>
      <c r="G513" s="138"/>
      <c r="H513" s="138"/>
    </row>
    <row r="514" spans="1:8" s="29" customFormat="1" ht="15.75" customHeight="1">
      <c r="A514" s="34"/>
      <c r="B514" s="34"/>
      <c r="C514" s="138" t="s">
        <v>141</v>
      </c>
      <c r="D514" s="138"/>
      <c r="E514" s="138"/>
      <c r="F514" s="138"/>
      <c r="G514" s="138"/>
      <c r="H514" s="138"/>
    </row>
    <row r="515" spans="1:8" s="29" customFormat="1" ht="66" customHeight="1">
      <c r="A515" s="34"/>
      <c r="B515" s="34"/>
      <c r="C515" s="138" t="s">
        <v>466</v>
      </c>
      <c r="D515" s="138"/>
      <c r="E515" s="138"/>
      <c r="F515" s="138"/>
      <c r="G515" s="138"/>
      <c r="H515" s="138"/>
    </row>
    <row r="516" spans="1:8" s="29" customFormat="1" ht="40.5" customHeight="1">
      <c r="A516" s="34"/>
      <c r="B516" s="34"/>
      <c r="C516" s="138" t="s">
        <v>232</v>
      </c>
      <c r="D516" s="138"/>
      <c r="E516" s="138"/>
      <c r="F516" s="138"/>
      <c r="G516" s="138"/>
      <c r="H516" s="138"/>
    </row>
    <row r="517" spans="1:8" s="29" customFormat="1" ht="15.75" customHeight="1">
      <c r="A517" s="34"/>
      <c r="B517" s="34"/>
      <c r="C517" s="140" t="s">
        <v>181</v>
      </c>
      <c r="D517" s="140"/>
      <c r="E517" s="140"/>
      <c r="F517" s="140"/>
      <c r="G517" s="140"/>
      <c r="H517" s="140"/>
    </row>
    <row r="518" spans="1:8" s="29" customFormat="1" ht="25.5" customHeight="1">
      <c r="A518" s="34"/>
      <c r="B518" s="34"/>
      <c r="C518" s="140" t="s">
        <v>258</v>
      </c>
      <c r="D518" s="140"/>
      <c r="E518" s="140"/>
      <c r="F518" s="140"/>
      <c r="G518" s="140"/>
      <c r="H518" s="140"/>
    </row>
    <row r="519" spans="1:8" s="29" customFormat="1" ht="54" customHeight="1">
      <c r="A519" s="34"/>
      <c r="B519" s="34"/>
      <c r="C519" s="138" t="s">
        <v>495</v>
      </c>
      <c r="D519" s="138"/>
      <c r="E519" s="138"/>
      <c r="F519" s="138"/>
      <c r="G519" s="138"/>
      <c r="H519" s="138"/>
    </row>
    <row r="520" spans="1:8" s="29" customFormat="1" ht="53.25" customHeight="1">
      <c r="A520" s="34"/>
      <c r="B520" s="34"/>
      <c r="C520" s="138" t="s">
        <v>398</v>
      </c>
      <c r="D520" s="138"/>
      <c r="E520" s="138"/>
      <c r="F520" s="138"/>
      <c r="G520" s="138"/>
      <c r="H520" s="138"/>
    </row>
    <row r="521" spans="1:8" s="29" customFormat="1" ht="40.5" customHeight="1">
      <c r="A521" s="34"/>
      <c r="B521" s="34"/>
      <c r="C521" s="138" t="s">
        <v>467</v>
      </c>
      <c r="D521" s="138"/>
      <c r="E521" s="138"/>
      <c r="F521" s="138"/>
      <c r="G521" s="138"/>
      <c r="H521" s="138"/>
    </row>
    <row r="522" spans="1:8" s="29" customFormat="1" ht="24.75" customHeight="1">
      <c r="A522" s="34"/>
      <c r="B522" s="34"/>
      <c r="C522" s="140" t="s">
        <v>259</v>
      </c>
      <c r="D522" s="140"/>
      <c r="E522" s="140"/>
      <c r="F522" s="140"/>
      <c r="G522" s="140"/>
      <c r="H522" s="140"/>
    </row>
    <row r="523" spans="1:8" s="29" customFormat="1" ht="27" customHeight="1">
      <c r="A523" s="34"/>
      <c r="B523" s="34"/>
      <c r="C523" s="138" t="s">
        <v>260</v>
      </c>
      <c r="D523" s="138"/>
      <c r="E523" s="138"/>
      <c r="F523" s="138"/>
      <c r="G523" s="138"/>
      <c r="H523" s="138"/>
    </row>
    <row r="524" spans="1:8" s="29" customFormat="1" ht="27" customHeight="1">
      <c r="A524" s="34"/>
      <c r="B524" s="34"/>
      <c r="C524" s="138" t="s">
        <v>261</v>
      </c>
      <c r="D524" s="138"/>
      <c r="E524" s="138"/>
      <c r="F524" s="138"/>
      <c r="G524" s="138"/>
      <c r="H524" s="138"/>
    </row>
    <row r="525" spans="1:8" s="29" customFormat="1" ht="27" customHeight="1">
      <c r="A525" s="34"/>
      <c r="B525" s="34"/>
      <c r="C525" s="138" t="s">
        <v>262</v>
      </c>
      <c r="D525" s="138"/>
      <c r="E525" s="138"/>
      <c r="F525" s="138"/>
      <c r="G525" s="138"/>
      <c r="H525" s="138"/>
    </row>
    <row r="526" spans="1:8" s="29" customFormat="1" ht="27" customHeight="1">
      <c r="A526" s="34"/>
      <c r="B526" s="34"/>
      <c r="C526" s="138" t="s">
        <v>263</v>
      </c>
      <c r="D526" s="138"/>
      <c r="E526" s="138"/>
      <c r="F526" s="138"/>
      <c r="G526" s="138"/>
      <c r="H526" s="138"/>
    </row>
    <row r="527" spans="1:8" s="29" customFormat="1" ht="39" customHeight="1">
      <c r="A527" s="34"/>
      <c r="B527" s="34"/>
      <c r="C527" s="138" t="s">
        <v>266</v>
      </c>
      <c r="D527" s="138"/>
      <c r="E527" s="138"/>
      <c r="F527" s="138"/>
      <c r="G527" s="138"/>
      <c r="H527" s="138"/>
    </row>
    <row r="528" spans="1:8" s="29" customFormat="1" ht="39" customHeight="1">
      <c r="A528" s="34"/>
      <c r="B528" s="34"/>
      <c r="C528" s="138" t="s">
        <v>265</v>
      </c>
      <c r="D528" s="138"/>
      <c r="E528" s="138"/>
      <c r="F528" s="138"/>
      <c r="G528" s="138"/>
      <c r="H528" s="138"/>
    </row>
    <row r="529" spans="1:8" s="29" customFormat="1" ht="25.5" customHeight="1">
      <c r="A529" s="34"/>
      <c r="B529" s="34"/>
      <c r="C529" s="138" t="s">
        <v>264</v>
      </c>
      <c r="D529" s="138"/>
      <c r="E529" s="138"/>
      <c r="F529" s="138"/>
      <c r="G529" s="138"/>
      <c r="H529" s="138"/>
    </row>
    <row r="530" spans="1:8" s="29" customFormat="1" ht="27.75" customHeight="1">
      <c r="A530" s="34"/>
      <c r="B530" s="34"/>
      <c r="C530" s="138" t="s">
        <v>468</v>
      </c>
      <c r="D530" s="138"/>
      <c r="E530" s="138"/>
      <c r="F530" s="138"/>
      <c r="G530" s="138"/>
      <c r="H530" s="138"/>
    </row>
    <row r="531" spans="1:8" s="29" customFormat="1" ht="50.25" customHeight="1">
      <c r="A531" s="34"/>
      <c r="B531" s="34"/>
      <c r="C531" s="138" t="s">
        <v>472</v>
      </c>
      <c r="D531" s="138"/>
      <c r="E531" s="138"/>
      <c r="F531" s="138"/>
      <c r="G531" s="138"/>
      <c r="H531" s="138"/>
    </row>
    <row r="532" spans="1:8" s="29" customFormat="1" ht="28.5" customHeight="1">
      <c r="A532" s="34"/>
      <c r="B532" s="34"/>
      <c r="C532" s="140" t="s">
        <v>219</v>
      </c>
      <c r="D532" s="140"/>
      <c r="E532" s="140"/>
      <c r="F532" s="140"/>
      <c r="G532" s="140"/>
      <c r="H532" s="140"/>
    </row>
    <row r="533" spans="1:8" s="29" customFormat="1" ht="13.5" customHeight="1">
      <c r="A533" s="34"/>
      <c r="B533" s="34"/>
      <c r="C533" s="138" t="s">
        <v>221</v>
      </c>
      <c r="D533" s="138"/>
      <c r="E533" s="138"/>
      <c r="F533" s="138"/>
      <c r="G533" s="138"/>
      <c r="H533" s="138"/>
    </row>
    <row r="534" spans="1:8" s="28" customFormat="1" ht="39.75" customHeight="1">
      <c r="A534" s="27"/>
      <c r="B534" s="77"/>
      <c r="C534" s="138" t="s">
        <v>494</v>
      </c>
      <c r="D534" s="138"/>
      <c r="E534" s="138"/>
      <c r="F534" s="138"/>
      <c r="G534" s="138"/>
      <c r="H534" s="138"/>
    </row>
    <row r="535" spans="1:8" s="28" customFormat="1" ht="12" customHeight="1">
      <c r="A535" s="27"/>
      <c r="B535" s="77"/>
      <c r="C535" s="138" t="s">
        <v>220</v>
      </c>
      <c r="D535" s="138"/>
      <c r="E535" s="138"/>
      <c r="F535" s="138"/>
      <c r="G535" s="138"/>
      <c r="H535" s="138"/>
    </row>
    <row r="536" spans="1:8" s="29" customFormat="1" ht="3" customHeight="1">
      <c r="A536" s="34"/>
      <c r="B536" s="34"/>
      <c r="C536" s="138"/>
      <c r="D536" s="138"/>
      <c r="E536" s="138"/>
      <c r="F536" s="138"/>
      <c r="G536" s="138"/>
      <c r="H536" s="138"/>
    </row>
    <row r="537" spans="1:8" s="44" customFormat="1" ht="23.25" customHeight="1">
      <c r="A537" s="31"/>
      <c r="B537" s="31">
        <v>926</v>
      </c>
      <c r="C537" s="32" t="s">
        <v>65</v>
      </c>
      <c r="D537" s="33">
        <v>10516000</v>
      </c>
      <c r="E537" s="33">
        <f>E538</f>
        <v>1250000</v>
      </c>
      <c r="F537" s="33">
        <f>F538</f>
        <v>0</v>
      </c>
      <c r="G537" s="33">
        <f>G538</f>
        <v>0</v>
      </c>
      <c r="H537" s="33">
        <f>D537+E537-F537</f>
        <v>11766000</v>
      </c>
    </row>
    <row r="538" spans="1:8" s="29" customFormat="1" ht="19.5" customHeight="1">
      <c r="A538" s="34"/>
      <c r="B538" s="34">
        <v>92605</v>
      </c>
      <c r="C538" s="35" t="s">
        <v>66</v>
      </c>
      <c r="D538" s="30">
        <v>10516000</v>
      </c>
      <c r="E538" s="30">
        <v>1250000</v>
      </c>
      <c r="F538" s="30">
        <v>0</v>
      </c>
      <c r="G538" s="30">
        <v>0</v>
      </c>
      <c r="H538" s="30">
        <f>D538+E538-F538</f>
        <v>11766000</v>
      </c>
    </row>
    <row r="539" spans="1:8" s="26" customFormat="1" ht="39" customHeight="1">
      <c r="A539" s="43"/>
      <c r="B539" s="43"/>
      <c r="C539" s="138" t="s">
        <v>249</v>
      </c>
      <c r="D539" s="138"/>
      <c r="E539" s="138"/>
      <c r="F539" s="138"/>
      <c r="G539" s="138"/>
      <c r="H539" s="138"/>
    </row>
    <row r="540" spans="1:8" s="29" customFormat="1" ht="3.75" customHeight="1">
      <c r="A540" s="34"/>
      <c r="B540" s="34"/>
      <c r="C540" s="25"/>
      <c r="D540" s="25"/>
      <c r="E540" s="25"/>
      <c r="F540" s="25"/>
      <c r="G540" s="25"/>
      <c r="H540" s="25"/>
    </row>
    <row r="541" spans="1:8" s="2" customFormat="1" ht="21" customHeight="1">
      <c r="A541" s="156" t="s">
        <v>20</v>
      </c>
      <c r="B541" s="156"/>
      <c r="C541" s="156"/>
      <c r="D541" s="156"/>
      <c r="E541" s="156"/>
      <c r="F541" s="156"/>
      <c r="G541" s="156"/>
      <c r="H541" s="156"/>
    </row>
    <row r="542" spans="1:8" s="21" customFormat="1" ht="18.75" customHeight="1">
      <c r="A542" s="11" t="s">
        <v>12</v>
      </c>
      <c r="B542" s="162" t="s">
        <v>21</v>
      </c>
      <c r="C542" s="162"/>
      <c r="D542" s="20"/>
      <c r="E542" s="20"/>
      <c r="F542" s="20"/>
      <c r="G542" s="20"/>
      <c r="H542" s="20"/>
    </row>
    <row r="543" spans="1:8" s="102" customFormat="1" ht="27" customHeight="1">
      <c r="A543" s="100" t="s">
        <v>22</v>
      </c>
      <c r="B543" s="160" t="s">
        <v>23</v>
      </c>
      <c r="C543" s="161"/>
      <c r="D543" s="101">
        <v>1864029338.02</v>
      </c>
      <c r="E543" s="101">
        <v>43035462.36</v>
      </c>
      <c r="F543" s="101"/>
      <c r="G543" s="101"/>
      <c r="H543" s="101">
        <f aca="true" t="shared" si="0" ref="H543:H558">D543+E543-F543</f>
        <v>1907064800.3799999</v>
      </c>
    </row>
    <row r="544" spans="1:8" s="102" customFormat="1" ht="27" customHeight="1">
      <c r="A544" s="100" t="s">
        <v>24</v>
      </c>
      <c r="B544" s="152" t="s">
        <v>25</v>
      </c>
      <c r="C544" s="153"/>
      <c r="D544" s="101">
        <v>1448946595.02</v>
      </c>
      <c r="E544" s="101">
        <v>24222566.36</v>
      </c>
      <c r="F544" s="101"/>
      <c r="G544" s="101"/>
      <c r="H544" s="101">
        <f t="shared" si="0"/>
        <v>1473169161.3799999</v>
      </c>
    </row>
    <row r="545" spans="1:8" s="102" customFormat="1" ht="27" customHeight="1">
      <c r="A545" s="100" t="s">
        <v>26</v>
      </c>
      <c r="B545" s="152" t="s">
        <v>107</v>
      </c>
      <c r="C545" s="153"/>
      <c r="D545" s="101">
        <v>415082743</v>
      </c>
      <c r="E545" s="101">
        <v>18812896</v>
      </c>
      <c r="F545" s="101"/>
      <c r="G545" s="101"/>
      <c r="H545" s="101">
        <f>D545+E545-F545</f>
        <v>433895639</v>
      </c>
    </row>
    <row r="546" spans="1:8" s="102" customFormat="1" ht="27" customHeight="1">
      <c r="A546" s="100" t="s">
        <v>27</v>
      </c>
      <c r="B546" s="152" t="s">
        <v>28</v>
      </c>
      <c r="C546" s="153"/>
      <c r="D546" s="101">
        <v>1979029338.02</v>
      </c>
      <c r="E546" s="101">
        <v>101035462.36</v>
      </c>
      <c r="F546" s="101"/>
      <c r="G546" s="101"/>
      <c r="H546" s="101">
        <f t="shared" si="0"/>
        <v>2080064800.3799999</v>
      </c>
    </row>
    <row r="547" spans="1:8" s="102" customFormat="1" ht="27" customHeight="1">
      <c r="A547" s="100" t="s">
        <v>29</v>
      </c>
      <c r="B547" s="152" t="s">
        <v>30</v>
      </c>
      <c r="C547" s="153"/>
      <c r="D547" s="101">
        <v>1101323702.02</v>
      </c>
      <c r="E547" s="101">
        <f>E546-E548</f>
        <v>66443216.36</v>
      </c>
      <c r="F547" s="101"/>
      <c r="G547" s="101"/>
      <c r="H547" s="101">
        <f t="shared" si="0"/>
        <v>1167766918.3799999</v>
      </c>
    </row>
    <row r="548" spans="1:8" s="102" customFormat="1" ht="27" customHeight="1">
      <c r="A548" s="100" t="s">
        <v>31</v>
      </c>
      <c r="B548" s="152" t="s">
        <v>108</v>
      </c>
      <c r="C548" s="153"/>
      <c r="D548" s="101">
        <v>877705636</v>
      </c>
      <c r="E548" s="101">
        <v>34592246</v>
      </c>
      <c r="F548" s="101"/>
      <c r="G548" s="101"/>
      <c r="H548" s="101">
        <f t="shared" si="0"/>
        <v>912297882</v>
      </c>
    </row>
    <row r="549" spans="1:8" s="102" customFormat="1" ht="27" customHeight="1">
      <c r="A549" s="100" t="s">
        <v>40</v>
      </c>
      <c r="B549" s="152" t="s">
        <v>114</v>
      </c>
      <c r="C549" s="153"/>
      <c r="D549" s="101">
        <v>115000000</v>
      </c>
      <c r="E549" s="101">
        <v>58000000</v>
      </c>
      <c r="F549" s="101"/>
      <c r="G549" s="101"/>
      <c r="H549" s="101">
        <f aca="true" t="shared" si="1" ref="H549:H554">D549+E549-F549</f>
        <v>173000000</v>
      </c>
    </row>
    <row r="550" spans="1:8" s="102" customFormat="1" ht="41.25" customHeight="1">
      <c r="A550" s="100" t="s">
        <v>43</v>
      </c>
      <c r="B550" s="152" t="s">
        <v>115</v>
      </c>
      <c r="C550" s="153"/>
      <c r="D550" s="101">
        <v>43500000</v>
      </c>
      <c r="E550" s="101">
        <v>58000000</v>
      </c>
      <c r="F550" s="101"/>
      <c r="G550" s="101"/>
      <c r="H550" s="101">
        <f t="shared" si="1"/>
        <v>101500000</v>
      </c>
    </row>
    <row r="551" spans="1:8" s="102" customFormat="1" ht="27" customHeight="1">
      <c r="A551" s="100" t="s">
        <v>46</v>
      </c>
      <c r="B551" s="152" t="s">
        <v>116</v>
      </c>
      <c r="C551" s="153"/>
      <c r="D551" s="101">
        <v>128500000</v>
      </c>
      <c r="E551" s="101">
        <v>58000000</v>
      </c>
      <c r="F551" s="101"/>
      <c r="G551" s="101"/>
      <c r="H551" s="101">
        <f t="shared" si="1"/>
        <v>186500000</v>
      </c>
    </row>
    <row r="552" spans="1:8" s="28" customFormat="1" ht="24.75" customHeight="1">
      <c r="A552" s="100" t="s">
        <v>113</v>
      </c>
      <c r="B552" s="159" t="s">
        <v>41</v>
      </c>
      <c r="C552" s="159"/>
      <c r="D552" s="101">
        <v>641195546</v>
      </c>
      <c r="E552" s="101">
        <f>E553-F554</f>
        <v>11138077.36</v>
      </c>
      <c r="F552" s="101"/>
      <c r="G552" s="101"/>
      <c r="H552" s="101">
        <f t="shared" si="1"/>
        <v>652333623.36</v>
      </c>
    </row>
    <row r="553" spans="1:8" s="28" customFormat="1" ht="24.75" customHeight="1">
      <c r="A553" s="100" t="s">
        <v>110</v>
      </c>
      <c r="B553" s="159" t="s">
        <v>109</v>
      </c>
      <c r="C553" s="159"/>
      <c r="D553" s="101">
        <v>333968224</v>
      </c>
      <c r="E553" s="101">
        <v>12100704</v>
      </c>
      <c r="F553" s="101"/>
      <c r="G553" s="101"/>
      <c r="H553" s="101">
        <f t="shared" si="1"/>
        <v>346068928</v>
      </c>
    </row>
    <row r="554" spans="1:8" s="28" customFormat="1" ht="27" customHeight="1">
      <c r="A554" s="100" t="s">
        <v>117</v>
      </c>
      <c r="B554" s="159" t="s">
        <v>42</v>
      </c>
      <c r="C554" s="159"/>
      <c r="D554" s="101">
        <v>307227322</v>
      </c>
      <c r="E554" s="101"/>
      <c r="F554" s="101">
        <v>962626.64</v>
      </c>
      <c r="G554" s="101"/>
      <c r="H554" s="101">
        <f t="shared" si="1"/>
        <v>306264695.36</v>
      </c>
    </row>
    <row r="555" spans="1:8" s="28" customFormat="1" ht="52.5" customHeight="1">
      <c r="A555" s="100" t="s">
        <v>118</v>
      </c>
      <c r="B555" s="159" t="s">
        <v>290</v>
      </c>
      <c r="C555" s="159"/>
      <c r="D555" s="104">
        <v>194564000</v>
      </c>
      <c r="E555" s="104">
        <v>5936000</v>
      </c>
      <c r="F555" s="104"/>
      <c r="G555" s="104"/>
      <c r="H555" s="104">
        <f t="shared" si="0"/>
        <v>200500000</v>
      </c>
    </row>
    <row r="556" spans="1:8" s="28" customFormat="1" ht="52.5" customHeight="1">
      <c r="A556" s="100" t="s">
        <v>119</v>
      </c>
      <c r="B556" s="159" t="s">
        <v>295</v>
      </c>
      <c r="C556" s="159"/>
      <c r="D556" s="104">
        <v>6997221</v>
      </c>
      <c r="E556" s="104"/>
      <c r="F556" s="104">
        <v>3751834</v>
      </c>
      <c r="G556" s="104"/>
      <c r="H556" s="104">
        <f t="shared" si="0"/>
        <v>3245387</v>
      </c>
    </row>
    <row r="557" spans="1:8" s="28" customFormat="1" ht="52.5" customHeight="1">
      <c r="A557" s="100" t="s">
        <v>298</v>
      </c>
      <c r="B557" s="159" t="s">
        <v>296</v>
      </c>
      <c r="C557" s="159"/>
      <c r="D557" s="104">
        <v>391750</v>
      </c>
      <c r="E557" s="104">
        <v>116938</v>
      </c>
      <c r="F557" s="104"/>
      <c r="G557" s="104"/>
      <c r="H557" s="104">
        <f t="shared" si="0"/>
        <v>508688</v>
      </c>
    </row>
    <row r="558" spans="1:8" s="28" customFormat="1" ht="27" customHeight="1">
      <c r="A558" s="100" t="s">
        <v>299</v>
      </c>
      <c r="B558" s="166" t="s">
        <v>297</v>
      </c>
      <c r="C558" s="166"/>
      <c r="D558" s="110">
        <v>839619</v>
      </c>
      <c r="E558" s="111">
        <v>153892.36</v>
      </c>
      <c r="F558" s="110"/>
      <c r="G558" s="110"/>
      <c r="H558" s="110">
        <f t="shared" si="0"/>
        <v>993511.36</v>
      </c>
    </row>
    <row r="559" spans="1:8" s="2" customFormat="1" ht="5.25" customHeight="1">
      <c r="A559" s="18"/>
      <c r="B559" s="19"/>
      <c r="C559" s="19"/>
      <c r="D559" s="22"/>
      <c r="E559" s="22"/>
      <c r="F559" s="22"/>
      <c r="G559" s="22"/>
      <c r="H559" s="22"/>
    </row>
    <row r="560" spans="1:8" s="21" customFormat="1" ht="18.75" customHeight="1">
      <c r="A560" s="11" t="s">
        <v>18</v>
      </c>
      <c r="B560" s="154" t="s">
        <v>32</v>
      </c>
      <c r="C560" s="154"/>
      <c r="D560" s="13"/>
      <c r="E560" s="13"/>
      <c r="F560" s="13"/>
      <c r="G560" s="13"/>
      <c r="H560" s="13"/>
    </row>
    <row r="561" spans="1:8" s="28" customFormat="1" ht="16.5" customHeight="1">
      <c r="A561" s="27" t="s">
        <v>22</v>
      </c>
      <c r="B561" s="138" t="s">
        <v>49</v>
      </c>
      <c r="C561" s="138"/>
      <c r="D561" s="138"/>
      <c r="E561" s="138"/>
      <c r="F561" s="138"/>
      <c r="G561" s="138"/>
      <c r="H561" s="138"/>
    </row>
    <row r="562" spans="1:8" s="28" customFormat="1" ht="16.5" customHeight="1">
      <c r="A562" s="27" t="s">
        <v>24</v>
      </c>
      <c r="B562" s="138" t="s">
        <v>50</v>
      </c>
      <c r="C562" s="138"/>
      <c r="D562" s="138"/>
      <c r="E562" s="138"/>
      <c r="F562" s="138"/>
      <c r="G562" s="138"/>
      <c r="H562" s="138"/>
    </row>
    <row r="563" spans="1:8" s="28" customFormat="1" ht="16.5" customHeight="1">
      <c r="A563" s="27" t="s">
        <v>26</v>
      </c>
      <c r="B563" s="138" t="s">
        <v>51</v>
      </c>
      <c r="C563" s="138"/>
      <c r="D563" s="138"/>
      <c r="E563" s="138"/>
      <c r="F563" s="138"/>
      <c r="G563" s="138"/>
      <c r="H563" s="138"/>
    </row>
    <row r="564" spans="1:8" s="28" customFormat="1" ht="16.5" customHeight="1">
      <c r="A564" s="27" t="s">
        <v>27</v>
      </c>
      <c r="B564" s="138" t="s">
        <v>52</v>
      </c>
      <c r="C564" s="138"/>
      <c r="D564" s="138"/>
      <c r="E564" s="138"/>
      <c r="F564" s="138"/>
      <c r="G564" s="138"/>
      <c r="H564" s="138"/>
    </row>
    <row r="565" spans="1:8" s="28" customFormat="1" ht="16.5" customHeight="1">
      <c r="A565" s="27" t="s">
        <v>29</v>
      </c>
      <c r="B565" s="138" t="s">
        <v>53</v>
      </c>
      <c r="C565" s="138"/>
      <c r="D565" s="138"/>
      <c r="E565" s="138"/>
      <c r="F565" s="138"/>
      <c r="G565" s="138"/>
      <c r="H565" s="138"/>
    </row>
    <row r="566" spans="1:14" s="47" customFormat="1" ht="26.25" customHeight="1">
      <c r="A566" s="27" t="s">
        <v>31</v>
      </c>
      <c r="B566" s="151" t="s">
        <v>111</v>
      </c>
      <c r="C566" s="151"/>
      <c r="D566" s="151"/>
      <c r="E566" s="151"/>
      <c r="F566" s="151"/>
      <c r="G566" s="151"/>
      <c r="H566" s="151"/>
      <c r="K566" s="48"/>
      <c r="N566" s="48"/>
    </row>
    <row r="567" spans="1:14" s="47" customFormat="1" ht="17.25" customHeight="1">
      <c r="A567" s="27" t="s">
        <v>40</v>
      </c>
      <c r="B567" s="151" t="s">
        <v>293</v>
      </c>
      <c r="C567" s="151"/>
      <c r="D567" s="151"/>
      <c r="E567" s="151"/>
      <c r="F567" s="151"/>
      <c r="G567" s="151"/>
      <c r="H567" s="151"/>
      <c r="K567" s="48"/>
      <c r="N567" s="48"/>
    </row>
    <row r="568" spans="1:14" s="109" customFormat="1" ht="17.25" customHeight="1">
      <c r="A568" s="27" t="s">
        <v>43</v>
      </c>
      <c r="B568" s="151" t="s">
        <v>125</v>
      </c>
      <c r="C568" s="151"/>
      <c r="D568" s="151"/>
      <c r="E568" s="151"/>
      <c r="F568" s="151"/>
      <c r="G568" s="151"/>
      <c r="H568" s="151"/>
      <c r="K568" s="108"/>
      <c r="N568" s="108"/>
    </row>
    <row r="569" spans="1:14" s="47" customFormat="1" ht="17.25" customHeight="1">
      <c r="A569" s="27" t="s">
        <v>46</v>
      </c>
      <c r="B569" s="151" t="s">
        <v>112</v>
      </c>
      <c r="C569" s="151"/>
      <c r="D569" s="151"/>
      <c r="E569" s="151"/>
      <c r="F569" s="151"/>
      <c r="G569" s="151"/>
      <c r="H569" s="151"/>
      <c r="K569" s="48"/>
      <c r="N569" s="48"/>
    </row>
    <row r="570" spans="1:8" s="28" customFormat="1" ht="15" customHeight="1">
      <c r="A570" s="27" t="s">
        <v>113</v>
      </c>
      <c r="B570" s="138" t="s">
        <v>54</v>
      </c>
      <c r="C570" s="138"/>
      <c r="D570" s="138"/>
      <c r="E570" s="138"/>
      <c r="F570" s="138"/>
      <c r="G570" s="138"/>
      <c r="H570" s="138"/>
    </row>
    <row r="571" spans="1:14" s="47" customFormat="1" ht="17.25" customHeight="1">
      <c r="A571" s="27" t="s">
        <v>110</v>
      </c>
      <c r="B571" s="151" t="s">
        <v>124</v>
      </c>
      <c r="C571" s="151"/>
      <c r="D571" s="151"/>
      <c r="E571" s="151"/>
      <c r="F571" s="151"/>
      <c r="G571" s="151"/>
      <c r="H571" s="151"/>
      <c r="K571" s="48"/>
      <c r="N571" s="48"/>
    </row>
    <row r="572" spans="1:14" s="47" customFormat="1" ht="17.25" customHeight="1">
      <c r="A572" s="27" t="s">
        <v>117</v>
      </c>
      <c r="B572" s="151" t="s">
        <v>493</v>
      </c>
      <c r="C572" s="151"/>
      <c r="D572" s="151"/>
      <c r="E572" s="151"/>
      <c r="F572" s="151"/>
      <c r="G572" s="151"/>
      <c r="H572" s="151"/>
      <c r="K572" s="48"/>
      <c r="N572" s="48"/>
    </row>
    <row r="573" spans="1:14" s="47" customFormat="1" ht="17.25" customHeight="1">
      <c r="A573" s="27" t="s">
        <v>118</v>
      </c>
      <c r="B573" s="151" t="s">
        <v>294</v>
      </c>
      <c r="C573" s="151"/>
      <c r="D573" s="151"/>
      <c r="E573" s="151"/>
      <c r="F573" s="151"/>
      <c r="G573" s="151"/>
      <c r="H573" s="151"/>
      <c r="K573" s="48"/>
      <c r="N573" s="48"/>
    </row>
    <row r="574" spans="1:8" s="46" customFormat="1" ht="69.75" customHeight="1">
      <c r="A574" s="27"/>
      <c r="B574" s="49"/>
      <c r="C574" s="49"/>
      <c r="D574" s="49"/>
      <c r="E574" s="49"/>
      <c r="F574" s="49"/>
      <c r="G574" s="49"/>
      <c r="H574" s="49"/>
    </row>
    <row r="575" spans="1:8" s="46" customFormat="1" ht="8.25" customHeight="1">
      <c r="A575" s="27"/>
      <c r="B575" s="49"/>
      <c r="C575" s="49"/>
      <c r="D575" s="49"/>
      <c r="E575" s="49"/>
      <c r="F575" s="49"/>
      <c r="G575" s="49"/>
      <c r="H575" s="49"/>
    </row>
    <row r="576" spans="1:8" ht="16.5" customHeight="1">
      <c r="A576" s="11" t="s">
        <v>33</v>
      </c>
      <c r="B576" s="154" t="s">
        <v>48</v>
      </c>
      <c r="C576" s="154"/>
      <c r="D576" s="13"/>
      <c r="E576" s="13"/>
      <c r="F576" s="13"/>
      <c r="G576" s="13"/>
      <c r="H576" s="13"/>
    </row>
    <row r="577" spans="4:8" ht="4.5" customHeight="1">
      <c r="D577" s="23"/>
      <c r="E577" s="23"/>
      <c r="F577" s="23"/>
      <c r="G577" s="23"/>
      <c r="H577" s="23"/>
    </row>
    <row r="578" spans="1:8" s="28" customFormat="1" ht="12.75" customHeight="1">
      <c r="A578" s="37" t="s">
        <v>34</v>
      </c>
      <c r="B578" s="146" t="s">
        <v>122</v>
      </c>
      <c r="C578" s="146"/>
      <c r="D578" s="146"/>
      <c r="E578" s="146"/>
      <c r="F578" s="146"/>
      <c r="G578" s="146"/>
      <c r="H578" s="146"/>
    </row>
    <row r="579" spans="1:8" s="28" customFormat="1" ht="15" customHeight="1">
      <c r="A579" s="27"/>
      <c r="B579" s="103" t="s">
        <v>35</v>
      </c>
      <c r="C579" s="146" t="s">
        <v>289</v>
      </c>
      <c r="D579" s="146"/>
      <c r="E579" s="146"/>
      <c r="F579" s="146"/>
      <c r="G579" s="146"/>
      <c r="H579" s="146"/>
    </row>
    <row r="580" spans="1:8" s="39" customFormat="1" ht="15" customHeight="1">
      <c r="A580" s="27"/>
      <c r="B580" s="103" t="s">
        <v>36</v>
      </c>
      <c r="C580" s="146" t="s">
        <v>288</v>
      </c>
      <c r="D580" s="146"/>
      <c r="E580" s="146"/>
      <c r="F580" s="146"/>
      <c r="G580" s="146"/>
      <c r="H580" s="146"/>
    </row>
    <row r="581" spans="1:8" s="28" customFormat="1" ht="25.5" customHeight="1">
      <c r="A581" s="27"/>
      <c r="B581" s="105" t="s">
        <v>120</v>
      </c>
      <c r="C581" s="146" t="s">
        <v>291</v>
      </c>
      <c r="D581" s="146"/>
      <c r="E581" s="146"/>
      <c r="F581" s="146"/>
      <c r="G581" s="146"/>
      <c r="H581" s="146"/>
    </row>
    <row r="582" spans="1:8" s="107" customFormat="1" ht="15" customHeight="1">
      <c r="A582" s="106"/>
      <c r="B582" s="105" t="s">
        <v>121</v>
      </c>
      <c r="C582" s="150" t="s">
        <v>292</v>
      </c>
      <c r="D582" s="150"/>
      <c r="E582" s="150"/>
      <c r="F582" s="150"/>
      <c r="G582" s="150"/>
      <c r="H582" s="150"/>
    </row>
    <row r="583" spans="1:8" s="39" customFormat="1" ht="12.75">
      <c r="A583" s="37"/>
      <c r="B583" s="37"/>
      <c r="C583" s="40"/>
      <c r="D583" s="38"/>
      <c r="E583" s="38"/>
      <c r="F583" s="38"/>
      <c r="G583" s="38"/>
      <c r="H583" s="38"/>
    </row>
    <row r="585" spans="1:8" s="28" customFormat="1" ht="18" customHeight="1">
      <c r="A585" s="27"/>
      <c r="B585" s="105"/>
      <c r="C585" s="142" t="s">
        <v>339</v>
      </c>
      <c r="D585" s="142"/>
      <c r="E585" s="142"/>
      <c r="F585" s="142"/>
      <c r="G585" s="142"/>
      <c r="H585" s="122">
        <v>208958908.29</v>
      </c>
    </row>
    <row r="586" spans="1:8" s="28" customFormat="1" ht="17.25" customHeight="1">
      <c r="A586" s="27"/>
      <c r="B586" s="105"/>
      <c r="C586" s="79" t="s">
        <v>473</v>
      </c>
      <c r="D586" s="79"/>
      <c r="E586" s="79"/>
      <c r="F586" s="79"/>
      <c r="G586" s="79"/>
      <c r="H586" s="123"/>
    </row>
    <row r="587" spans="1:8" s="28" customFormat="1" ht="24.75" customHeight="1">
      <c r="A587" s="27"/>
      <c r="B587" s="27"/>
      <c r="C587" s="146" t="s">
        <v>333</v>
      </c>
      <c r="D587" s="146"/>
      <c r="E587" s="146"/>
      <c r="F587" s="146"/>
      <c r="G587" s="146"/>
      <c r="H587" s="137">
        <f>H588+H589</f>
        <v>13881855.63</v>
      </c>
    </row>
    <row r="588" spans="1:8" s="133" customFormat="1" ht="15.75" customHeight="1">
      <c r="A588" s="130"/>
      <c r="B588" s="131"/>
      <c r="C588" s="145" t="s">
        <v>474</v>
      </c>
      <c r="D588" s="145"/>
      <c r="E588" s="145"/>
      <c r="F588" s="145"/>
      <c r="G588" s="145"/>
      <c r="H588" s="132">
        <v>13487831.49</v>
      </c>
    </row>
    <row r="589" spans="1:8" s="133" customFormat="1" ht="15.75" customHeight="1">
      <c r="A589" s="130"/>
      <c r="B589" s="131"/>
      <c r="C589" s="145" t="s">
        <v>475</v>
      </c>
      <c r="D589" s="145"/>
      <c r="E589" s="145"/>
      <c r="F589" s="145"/>
      <c r="G589" s="145"/>
      <c r="H589" s="132">
        <v>394024.14</v>
      </c>
    </row>
    <row r="590" spans="1:8" s="28" customFormat="1" ht="15.75" customHeight="1">
      <c r="A590" s="27"/>
      <c r="B590" s="103"/>
      <c r="C590" s="146" t="s">
        <v>334</v>
      </c>
      <c r="D590" s="146"/>
      <c r="E590" s="146"/>
      <c r="F590" s="146"/>
      <c r="G590" s="146"/>
      <c r="H590" s="124">
        <v>527426.47</v>
      </c>
    </row>
    <row r="591" spans="1:8" s="28" customFormat="1" ht="15.75" customHeight="1">
      <c r="A591" s="27"/>
      <c r="B591" s="103"/>
      <c r="C591" s="146" t="s">
        <v>335</v>
      </c>
      <c r="D591" s="146"/>
      <c r="E591" s="146"/>
      <c r="F591" s="146"/>
      <c r="G591" s="146"/>
      <c r="H591" s="124">
        <f>H585-H588-H589-H590</f>
        <v>194549626.19</v>
      </c>
    </row>
    <row r="592" spans="1:8" s="28" customFormat="1" ht="12.75" customHeight="1">
      <c r="A592" s="27"/>
      <c r="B592" s="105"/>
      <c r="C592" s="79" t="s">
        <v>476</v>
      </c>
      <c r="D592" s="79"/>
      <c r="E592" s="79"/>
      <c r="F592" s="79"/>
      <c r="G592" s="79"/>
      <c r="H592" s="122"/>
    </row>
    <row r="593" spans="1:8" s="133" customFormat="1" ht="15.75" customHeight="1">
      <c r="A593" s="130"/>
      <c r="B593" s="134"/>
      <c r="C593" s="145" t="s">
        <v>519</v>
      </c>
      <c r="D593" s="145"/>
      <c r="E593" s="145"/>
      <c r="F593" s="145"/>
      <c r="G593" s="145"/>
      <c r="H593" s="135">
        <v>43500000</v>
      </c>
    </row>
    <row r="594" spans="1:8" s="133" customFormat="1" ht="15.75" customHeight="1">
      <c r="A594" s="130"/>
      <c r="B594" s="134"/>
      <c r="C594" s="145" t="s">
        <v>336</v>
      </c>
      <c r="D594" s="145"/>
      <c r="E594" s="145"/>
      <c r="F594" s="145"/>
      <c r="G594" s="145"/>
      <c r="H594" s="135">
        <v>58000000</v>
      </c>
    </row>
    <row r="595" spans="1:8" s="133" customFormat="1" ht="15.75" customHeight="1">
      <c r="A595" s="130"/>
      <c r="B595" s="134"/>
      <c r="C595" s="145" t="s">
        <v>337</v>
      </c>
      <c r="D595" s="145"/>
      <c r="E595" s="145"/>
      <c r="F595" s="145"/>
      <c r="G595" s="145"/>
      <c r="H595" s="136">
        <v>83000000</v>
      </c>
    </row>
    <row r="596" spans="1:8" s="133" customFormat="1" ht="15.75" customHeight="1">
      <c r="A596" s="130"/>
      <c r="B596" s="134"/>
      <c r="C596" s="145" t="s">
        <v>338</v>
      </c>
      <c r="D596" s="145"/>
      <c r="E596" s="145"/>
      <c r="F596" s="145"/>
      <c r="G596" s="145"/>
      <c r="H596" s="136">
        <f>H591-H594-H593-H595</f>
        <v>10049626.189999998</v>
      </c>
    </row>
  </sheetData>
  <sheetProtection password="C25B" sheet="1"/>
  <mergeCells count="456">
    <mergeCell ref="C115:F115"/>
    <mergeCell ref="C116:F116"/>
    <mergeCell ref="C117:H117"/>
    <mergeCell ref="C119:F119"/>
    <mergeCell ref="C120:F120"/>
    <mergeCell ref="C140:F140"/>
    <mergeCell ref="C129:F129"/>
    <mergeCell ref="C130:F130"/>
    <mergeCell ref="C131:F131"/>
    <mergeCell ref="C125:F125"/>
    <mergeCell ref="C95:F95"/>
    <mergeCell ref="C97:F97"/>
    <mergeCell ref="C98:F98"/>
    <mergeCell ref="C99:F99"/>
    <mergeCell ref="C103:F103"/>
    <mergeCell ref="C100:F100"/>
    <mergeCell ref="C101:F101"/>
    <mergeCell ref="C102:F102"/>
    <mergeCell ref="B572:H572"/>
    <mergeCell ref="B556:C556"/>
    <mergeCell ref="B558:C558"/>
    <mergeCell ref="C284:H284"/>
    <mergeCell ref="C287:H287"/>
    <mergeCell ref="B567:H567"/>
    <mergeCell ref="C289:H289"/>
    <mergeCell ref="C292:H292"/>
    <mergeCell ref="C291:H291"/>
    <mergeCell ref="C290:H290"/>
    <mergeCell ref="C529:H529"/>
    <mergeCell ref="C530:H530"/>
    <mergeCell ref="C531:H531"/>
    <mergeCell ref="C190:H190"/>
    <mergeCell ref="C210:H210"/>
    <mergeCell ref="C212:H212"/>
    <mergeCell ref="C211:H211"/>
    <mergeCell ref="C213:H213"/>
    <mergeCell ref="C301:H301"/>
    <mergeCell ref="C274:H274"/>
    <mergeCell ref="C200:H200"/>
    <mergeCell ref="C523:H523"/>
    <mergeCell ref="C524:H524"/>
    <mergeCell ref="C525:H525"/>
    <mergeCell ref="C526:H526"/>
    <mergeCell ref="C527:H527"/>
    <mergeCell ref="C402:H402"/>
    <mergeCell ref="C413:H413"/>
    <mergeCell ref="C409:H409"/>
    <mergeCell ref="C406:H406"/>
    <mergeCell ref="C539:H539"/>
    <mergeCell ref="C307:H307"/>
    <mergeCell ref="C375:H375"/>
    <mergeCell ref="C411:H411"/>
    <mergeCell ref="C412:H412"/>
    <mergeCell ref="C440:H440"/>
    <mergeCell ref="C319:H319"/>
    <mergeCell ref="C502:H502"/>
    <mergeCell ref="C407:H407"/>
    <mergeCell ref="C328:H328"/>
    <mergeCell ref="C201:H201"/>
    <mergeCell ref="C428:H428"/>
    <mergeCell ref="C429:H429"/>
    <mergeCell ref="C430:H430"/>
    <mergeCell ref="C327:H327"/>
    <mergeCell ref="C331:H331"/>
    <mergeCell ref="C333:H333"/>
    <mergeCell ref="C325:H325"/>
    <mergeCell ref="C326:H326"/>
    <mergeCell ref="C275:H275"/>
    <mergeCell ref="C162:H162"/>
    <mergeCell ref="C431:H431"/>
    <mergeCell ref="C518:H518"/>
    <mergeCell ref="C469:H469"/>
    <mergeCell ref="C470:H470"/>
    <mergeCell ref="C471:H471"/>
    <mergeCell ref="C329:H329"/>
    <mergeCell ref="C330:H330"/>
    <mergeCell ref="C332:H332"/>
    <mergeCell ref="C163:H163"/>
    <mergeCell ref="C346:H346"/>
    <mergeCell ref="C323:H323"/>
    <mergeCell ref="C324:H324"/>
    <mergeCell ref="C371:H371"/>
    <mergeCell ref="C372:H372"/>
    <mergeCell ref="C382:H382"/>
    <mergeCell ref="C401:H401"/>
    <mergeCell ref="C463:H463"/>
    <mergeCell ref="C461:H461"/>
    <mergeCell ref="C445:H445"/>
    <mergeCell ref="C447:H447"/>
    <mergeCell ref="C449:H449"/>
    <mergeCell ref="C448:H448"/>
    <mergeCell ref="C405:H405"/>
    <mergeCell ref="C408:H408"/>
    <mergeCell ref="C497:H497"/>
    <mergeCell ref="C452:H452"/>
    <mergeCell ref="C392:H392"/>
    <mergeCell ref="C393:H393"/>
    <mergeCell ref="C417:H417"/>
    <mergeCell ref="C418:H418"/>
    <mergeCell ref="C493:H493"/>
    <mergeCell ref="C491:H491"/>
    <mergeCell ref="C492:H492"/>
    <mergeCell ref="C410:H410"/>
    <mergeCell ref="C488:H488"/>
    <mergeCell ref="C434:H434"/>
    <mergeCell ref="C436:H436"/>
    <mergeCell ref="C479:H479"/>
    <mergeCell ref="C473:H473"/>
    <mergeCell ref="C359:H359"/>
    <mergeCell ref="C361:H361"/>
    <mergeCell ref="C365:H365"/>
    <mergeCell ref="C366:H366"/>
    <mergeCell ref="C481:H481"/>
    <mergeCell ref="C27:H27"/>
    <mergeCell ref="C222:H222"/>
    <mergeCell ref="C221:H221"/>
    <mergeCell ref="C314:H314"/>
    <mergeCell ref="C66:H66"/>
    <mergeCell ref="C36:H36"/>
    <mergeCell ref="C35:H35"/>
    <mergeCell ref="C165:H165"/>
    <mergeCell ref="C166:H166"/>
    <mergeCell ref="C199:H199"/>
    <mergeCell ref="C183:H183"/>
    <mergeCell ref="C23:H23"/>
    <mergeCell ref="C209:H209"/>
    <mergeCell ref="C214:H214"/>
    <mergeCell ref="C31:H31"/>
    <mergeCell ref="C189:H189"/>
    <mergeCell ref="C179:H179"/>
    <mergeCell ref="C69:H69"/>
    <mergeCell ref="C182:H182"/>
    <mergeCell ref="C174:H174"/>
    <mergeCell ref="C187:H187"/>
    <mergeCell ref="C495:H495"/>
    <mergeCell ref="C494:H494"/>
    <mergeCell ref="C499:H499"/>
    <mergeCell ref="C457:H457"/>
    <mergeCell ref="C358:H358"/>
    <mergeCell ref="C360:H360"/>
    <mergeCell ref="C369:H369"/>
    <mergeCell ref="C370:H370"/>
    <mergeCell ref="C379:H379"/>
    <mergeCell ref="C386:H386"/>
    <mergeCell ref="C387:H387"/>
    <mergeCell ref="C486:H486"/>
    <mergeCell ref="C367:H367"/>
    <mergeCell ref="C368:H368"/>
    <mergeCell ref="C321:H321"/>
    <mergeCell ref="C363:H363"/>
    <mergeCell ref="C354:H354"/>
    <mergeCell ref="C482:H482"/>
    <mergeCell ref="C474:H474"/>
    <mergeCell ref="C512:H512"/>
    <mergeCell ref="C513:H513"/>
    <mergeCell ref="C467:H467"/>
    <mergeCell ref="C500:H500"/>
    <mergeCell ref="C501:H501"/>
    <mergeCell ref="C388:H388"/>
    <mergeCell ref="C419:H419"/>
    <mergeCell ref="C480:H480"/>
    <mergeCell ref="C394:H394"/>
    <mergeCell ref="C490:H490"/>
    <mergeCell ref="C29:H29"/>
    <mergeCell ref="C235:H235"/>
    <mergeCell ref="C396:H396"/>
    <mergeCell ref="C397:H397"/>
    <mergeCell ref="C398:H398"/>
    <mergeCell ref="C38:H38"/>
    <mergeCell ref="C217:H217"/>
    <mergeCell ref="C188:H188"/>
    <mergeCell ref="C181:H181"/>
    <mergeCell ref="C318:H318"/>
    <mergeCell ref="C377:H377"/>
    <mergeCell ref="C335:H335"/>
    <mergeCell ref="C380:H380"/>
    <mergeCell ref="C381:H381"/>
    <mergeCell ref="C350:H350"/>
    <mergeCell ref="C198:H198"/>
    <mergeCell ref="C320:H320"/>
    <mergeCell ref="C322:H322"/>
    <mergeCell ref="C344:H344"/>
    <mergeCell ref="C345:H345"/>
    <mergeCell ref="C55:H55"/>
    <mergeCell ref="C62:H62"/>
    <mergeCell ref="C59:H59"/>
    <mergeCell ref="C60:H60"/>
    <mergeCell ref="C37:H37"/>
    <mergeCell ref="C39:H39"/>
    <mergeCell ref="C40:H40"/>
    <mergeCell ref="C52:H52"/>
    <mergeCell ref="C41:H41"/>
    <mergeCell ref="C43:H43"/>
    <mergeCell ref="C126:F126"/>
    <mergeCell ref="C127:F127"/>
    <mergeCell ref="C128:F128"/>
    <mergeCell ref="C132:F132"/>
    <mergeCell ref="C146:F146"/>
    <mergeCell ref="C147:F147"/>
    <mergeCell ref="C144:F144"/>
    <mergeCell ref="C143:F143"/>
    <mergeCell ref="C139:F139"/>
    <mergeCell ref="C151:F151"/>
    <mergeCell ref="C133:F133"/>
    <mergeCell ref="C134:F134"/>
    <mergeCell ref="C135:F135"/>
    <mergeCell ref="C136:F136"/>
    <mergeCell ref="C141:F141"/>
    <mergeCell ref="C142:F142"/>
    <mergeCell ref="C104:H104"/>
    <mergeCell ref="C105:F105"/>
    <mergeCell ref="C152:F152"/>
    <mergeCell ref="C106:H106"/>
    <mergeCell ref="C118:F118"/>
    <mergeCell ref="C107:F107"/>
    <mergeCell ref="C109:F109"/>
    <mergeCell ref="C110:F110"/>
    <mergeCell ref="C112:F112"/>
    <mergeCell ref="C138:F138"/>
    <mergeCell ref="C111:H111"/>
    <mergeCell ref="C137:F137"/>
    <mergeCell ref="C153:F153"/>
    <mergeCell ref="C154:F154"/>
    <mergeCell ref="C155:F155"/>
    <mergeCell ref="C156:F156"/>
    <mergeCell ref="C121:H121"/>
    <mergeCell ref="C124:F124"/>
    <mergeCell ref="C148:F148"/>
    <mergeCell ref="C149:F149"/>
    <mergeCell ref="C170:H170"/>
    <mergeCell ref="C172:H172"/>
    <mergeCell ref="C164:H164"/>
    <mergeCell ref="C157:F157"/>
    <mergeCell ref="C161:H161"/>
    <mergeCell ref="C145:H145"/>
    <mergeCell ref="C158:F158"/>
    <mergeCell ref="C159:F159"/>
    <mergeCell ref="C160:F160"/>
    <mergeCell ref="C150:F150"/>
    <mergeCell ref="B545:C545"/>
    <mergeCell ref="B548:C548"/>
    <mergeCell ref="C496:H496"/>
    <mergeCell ref="C522:H522"/>
    <mergeCell ref="B544:C544"/>
    <mergeCell ref="C504:H504"/>
    <mergeCell ref="C506:H506"/>
    <mergeCell ref="C528:H528"/>
    <mergeCell ref="C514:H514"/>
    <mergeCell ref="C515:H515"/>
    <mergeCell ref="B553:C553"/>
    <mergeCell ref="B571:H571"/>
    <mergeCell ref="B566:H566"/>
    <mergeCell ref="B569:H569"/>
    <mergeCell ref="B568:H568"/>
    <mergeCell ref="B565:H565"/>
    <mergeCell ref="B570:H570"/>
    <mergeCell ref="B561:H561"/>
    <mergeCell ref="B543:C543"/>
    <mergeCell ref="C536:H536"/>
    <mergeCell ref="B542:C542"/>
    <mergeCell ref="C349:H349"/>
    <mergeCell ref="C404:H404"/>
    <mergeCell ref="C433:H433"/>
    <mergeCell ref="C435:H435"/>
    <mergeCell ref="A541:H541"/>
    <mergeCell ref="C389:H389"/>
    <mergeCell ref="C390:H390"/>
    <mergeCell ref="C123:H123"/>
    <mergeCell ref="B578:H578"/>
    <mergeCell ref="C579:H579"/>
    <mergeCell ref="C580:H580"/>
    <mergeCell ref="B557:C557"/>
    <mergeCell ref="B555:C555"/>
    <mergeCell ref="B547:C547"/>
    <mergeCell ref="B564:H564"/>
    <mergeCell ref="B552:C552"/>
    <mergeCell ref="B554:C554"/>
    <mergeCell ref="B546:C546"/>
    <mergeCell ref="C205:H205"/>
    <mergeCell ref="A6:H6"/>
    <mergeCell ref="B11:C11"/>
    <mergeCell ref="A8:H8"/>
    <mergeCell ref="A9:H9"/>
    <mergeCell ref="A7:H7"/>
    <mergeCell ref="A10:H10"/>
    <mergeCell ref="C68:H68"/>
    <mergeCell ref="C61:H61"/>
    <mergeCell ref="A1:H1"/>
    <mergeCell ref="A2:H2"/>
    <mergeCell ref="A3:H3"/>
    <mergeCell ref="A4:H4"/>
    <mergeCell ref="A5:H5"/>
    <mergeCell ref="C42:H42"/>
    <mergeCell ref="C34:H34"/>
    <mergeCell ref="C32:H32"/>
    <mergeCell ref="C33:H33"/>
    <mergeCell ref="C19:H19"/>
    <mergeCell ref="C507:H507"/>
    <mergeCell ref="C374:H374"/>
    <mergeCell ref="C348:H348"/>
    <mergeCell ref="C347:H347"/>
    <mergeCell ref="C283:H283"/>
    <mergeCell ref="C446:H446"/>
    <mergeCell ref="C426:H426"/>
    <mergeCell ref="C399:H399"/>
    <mergeCell ref="C424:H424"/>
    <mergeCell ref="C443:H443"/>
    <mergeCell ref="C582:H582"/>
    <mergeCell ref="B573:H573"/>
    <mergeCell ref="B549:C549"/>
    <mergeCell ref="B550:C550"/>
    <mergeCell ref="B551:C551"/>
    <mergeCell ref="C581:H581"/>
    <mergeCell ref="B562:H562"/>
    <mergeCell ref="B563:H563"/>
    <mergeCell ref="B576:C576"/>
    <mergeCell ref="B560:C560"/>
    <mergeCell ref="C238:H238"/>
    <mergeCell ref="C239:H239"/>
    <mergeCell ref="C263:H263"/>
    <mergeCell ref="C249:H249"/>
    <mergeCell ref="C250:H250"/>
    <mergeCell ref="C253:H253"/>
    <mergeCell ref="C256:H256"/>
    <mergeCell ref="C260:H260"/>
    <mergeCell ref="C259:H259"/>
    <mergeCell ref="C485:H485"/>
    <mergeCell ref="C285:H285"/>
    <mergeCell ref="C293:H293"/>
    <mergeCell ref="C298:H298"/>
    <mergeCell ref="C282:H282"/>
    <mergeCell ref="C276:H276"/>
    <mergeCell ref="C462:H462"/>
    <mergeCell ref="C450:H450"/>
    <mergeCell ref="C403:H403"/>
    <mergeCell ref="C391:H391"/>
    <mergeCell ref="C277:H277"/>
    <mergeCell ref="C341:H341"/>
    <mergeCell ref="C299:H299"/>
    <mergeCell ref="C300:H300"/>
    <mergeCell ref="C337:H337"/>
    <mergeCell ref="C265:H265"/>
    <mergeCell ref="C266:H266"/>
    <mergeCell ref="C267:H267"/>
    <mergeCell ref="C46:H46"/>
    <mergeCell ref="C47:H47"/>
    <mergeCell ref="C48:H48"/>
    <mergeCell ref="C49:H49"/>
    <mergeCell ref="C50:H50"/>
    <mergeCell ref="C51:H51"/>
    <mergeCell ref="C70:H70"/>
    <mergeCell ref="C71:F71"/>
    <mergeCell ref="C297:H297"/>
    <mergeCell ref="C72:F72"/>
    <mergeCell ref="C73:F73"/>
    <mergeCell ref="C74:F74"/>
    <mergeCell ref="C75:F75"/>
    <mergeCell ref="C76:F76"/>
    <mergeCell ref="C77:F77"/>
    <mergeCell ref="C78:F78"/>
    <mergeCell ref="C79:H79"/>
    <mergeCell ref="C80:F80"/>
    <mergeCell ref="C286:H286"/>
    <mergeCell ref="C294:H294"/>
    <mergeCell ref="C585:G585"/>
    <mergeCell ref="C587:G587"/>
    <mergeCell ref="C264:H264"/>
    <mergeCell ref="C81:F81"/>
    <mergeCell ref="C82:F82"/>
    <mergeCell ref="C83:F83"/>
    <mergeCell ref="C588:G588"/>
    <mergeCell ref="C589:G589"/>
    <mergeCell ref="C590:G590"/>
    <mergeCell ref="C591:G591"/>
    <mergeCell ref="C593:G593"/>
    <mergeCell ref="C594:G594"/>
    <mergeCell ref="C595:G595"/>
    <mergeCell ref="C596:G596"/>
    <mergeCell ref="C240:H240"/>
    <mergeCell ref="C241:H241"/>
    <mergeCell ref="C248:H248"/>
    <mergeCell ref="C245:H245"/>
    <mergeCell ref="C246:H246"/>
    <mergeCell ref="C247:H247"/>
    <mergeCell ref="C261:H261"/>
    <mergeCell ref="C262:H262"/>
    <mergeCell ref="C84:F84"/>
    <mergeCell ref="C113:F113"/>
    <mergeCell ref="C231:H231"/>
    <mergeCell ref="C243:H243"/>
    <mergeCell ref="C244:H244"/>
    <mergeCell ref="C44:H44"/>
    <mergeCell ref="C45:H45"/>
    <mergeCell ref="C87:F87"/>
    <mergeCell ref="C88:F88"/>
    <mergeCell ref="C86:F86"/>
    <mergeCell ref="C89:H89"/>
    <mergeCell ref="C114:F114"/>
    <mergeCell ref="C254:H254"/>
    <mergeCell ref="C252:H252"/>
    <mergeCell ref="C251:H251"/>
    <mergeCell ref="C255:H255"/>
    <mergeCell ref="C229:H229"/>
    <mergeCell ref="C90:F90"/>
    <mergeCell ref="C91:F91"/>
    <mergeCell ref="C92:F92"/>
    <mergeCell ref="C93:F93"/>
    <mergeCell ref="C94:F94"/>
    <mergeCell ref="C519:H519"/>
    <mergeCell ref="C303:H303"/>
    <mergeCell ref="C237:H237"/>
    <mergeCell ref="C312:H312"/>
    <mergeCell ref="C311:H311"/>
    <mergeCell ref="C313:H313"/>
    <mergeCell ref="C257:H257"/>
    <mergeCell ref="C258:H258"/>
    <mergeCell ref="C230:H230"/>
    <mergeCell ref="C532:H532"/>
    <mergeCell ref="C534:H534"/>
    <mergeCell ref="C533:H533"/>
    <mergeCell ref="C535:H535"/>
    <mergeCell ref="C516:H516"/>
    <mergeCell ref="C517:H517"/>
    <mergeCell ref="C520:H520"/>
    <mergeCell ref="C521:H521"/>
    <mergeCell ref="C442:H442"/>
    <mergeCell ref="C232:H232"/>
    <mergeCell ref="C223:H223"/>
    <mergeCell ref="C228:H228"/>
    <mergeCell ref="C233:H233"/>
    <mergeCell ref="C338:H338"/>
    <mergeCell ref="C339:H339"/>
    <mergeCell ref="C224:H224"/>
    <mergeCell ref="C225:H225"/>
    <mergeCell ref="C226:H226"/>
    <mergeCell ref="C227:H227"/>
    <mergeCell ref="C268:H268"/>
    <mergeCell ref="C269:H269"/>
    <mergeCell ref="C270:H270"/>
    <mergeCell ref="C271:H271"/>
    <mergeCell ref="C272:H272"/>
    <mergeCell ref="C295:H295"/>
    <mergeCell ref="C280:H280"/>
    <mergeCell ref="C273:H273"/>
    <mergeCell ref="C278:H278"/>
    <mergeCell ref="C279:H279"/>
    <mergeCell ref="C475:H475"/>
    <mergeCell ref="C476:H476"/>
    <mergeCell ref="C477:H477"/>
    <mergeCell ref="C478:H478"/>
    <mergeCell ref="C281:H281"/>
    <mergeCell ref="C342:H342"/>
    <mergeCell ref="C340:H340"/>
    <mergeCell ref="C296:H296"/>
    <mergeCell ref="C472:H472"/>
    <mergeCell ref="C444:H444"/>
  </mergeCells>
  <printOptions horizontalCentered="1"/>
  <pageMargins left="0.35433070866141736" right="0.2755905511811024" top="0.984251968503937" bottom="0.8267716535433072" header="0.5118110236220472"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Mach</dc:creator>
  <cp:keywords/>
  <dc:description/>
  <cp:lastModifiedBy>Krzysztof Ryszewski</cp:lastModifiedBy>
  <cp:lastPrinted>2023-04-20T08:02:50Z</cp:lastPrinted>
  <dcterms:created xsi:type="dcterms:W3CDTF">2021-04-07T04:42:21Z</dcterms:created>
  <dcterms:modified xsi:type="dcterms:W3CDTF">2023-04-20T08:04:03Z</dcterms:modified>
  <cp:category/>
  <cp:version/>
  <cp:contentType/>
  <cp:contentStatus/>
</cp:coreProperties>
</file>