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<sst xmlns="http://schemas.openxmlformats.org/spreadsheetml/2006/main" count="537" uniqueCount="456">
  <si>
    <t>UZASADNIENIE</t>
  </si>
  <si>
    <t>1. Przedmiot regulacji</t>
  </si>
  <si>
    <t>2. Omówienie podstawy prawnej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</si>
  <si>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</si>
  <si>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</si>
  <si>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</si>
  <si>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</si>
  <si>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</si>
  <si>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</si>
  <si>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</si>
  <si>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</si>
  <si>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</si>
  <si>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</si>
  <si>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</si>
  <si>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</si>
  <si>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Transport i łączność</t>
  </si>
  <si>
    <t xml:space="preserve">Różne rozliczenia </t>
  </si>
  <si>
    <t>Pomoc społeczna</t>
  </si>
  <si>
    <t>II.</t>
  </si>
  <si>
    <t>Wydatki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</si>
  <si>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</si>
  <si>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</si>
  <si>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</si>
  <si>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</si>
  <si>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</si>
  <si>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</si>
  <si>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</si>
  <si>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4.</t>
  </si>
  <si>
    <t>§ 2 ust.1 dotyczący wydatków budżetowych</t>
  </si>
  <si>
    <t>5.</t>
  </si>
  <si>
    <t>§ 2 ust.1 pkt 1 dotyczący wydatków bieżących</t>
  </si>
  <si>
    <t>6.</t>
  </si>
  <si>
    <t>Zmiany załączników do uchwały budżetowej:</t>
  </si>
  <si>
    <t>III.</t>
  </si>
  <si>
    <t xml:space="preserve">             </t>
  </si>
  <si>
    <t>1)</t>
  </si>
  <si>
    <t>2)</t>
  </si>
  <si>
    <t>Oświata i wychowanie</t>
  </si>
  <si>
    <t>Drogi publiczne wojewódzkie</t>
  </si>
  <si>
    <t>7.</t>
  </si>
  <si>
    <t>§ 7 ust. 1 dotyczący dotacji udzielanych z budżetu województwa</t>
  </si>
  <si>
    <t>§ 7 ust. 1 pkt 2 dotyczący dotacji udzielanych z budżetu województwa jednostkom spoza sektora finansów publicznych</t>
  </si>
  <si>
    <t>8.</t>
  </si>
  <si>
    <t>Art. 211, 212, 214, 215, 217, 219 ust. 3, art. 222 ust. 1, 2 i 3, art. 235-237 i 258 ust. 1 pkt 1, 4 i ust. 3 ustawy z dnia 27 sierpnia 2009 r. o finansach publicznych określają zakres i wymogi, które musi spełniać uchwała budżetowa jednostki samorządu terytorialnego.</t>
  </si>
  <si>
    <t>9.</t>
  </si>
  <si>
    <t>4. Uzasadnienie merytoryczne - uzasadnienie do zmian w uchwale budżetowej na 2023 rok</t>
  </si>
  <si>
    <t>Wynik budżetowy i finansowy na 2023 rok</t>
  </si>
  <si>
    <t>Załącznik nr 1 "Dochody budżetu Województwa Kujawsko-Pomorskiego wg źródeł pochodzenia. Plan na 2023 rok";</t>
  </si>
  <si>
    <t>Załącznik nr 2 "Dochody budżetu Województwa Kujawsko-Pomorskiego wg klasyfikacji budżetowej. Plan na 2023 rok";</t>
  </si>
  <si>
    <t>Załącznik nr 3 "Wydatki budżetu Województwa Kujawsko-Pomorskiego wg grup wydatków. Plan na 2023 rok";</t>
  </si>
  <si>
    <t>Załącznik nr 4 "Wydatki budżetu Województwa Kujawsko-Pomorskiego wg klasyfikacji budżetowej. Plan na 2023 rok";</t>
  </si>
  <si>
    <t>Załącznik nr 5 "Wynik budżetowy i finansowy. Plan na 2023 rok";</t>
  </si>
  <si>
    <t>Załącznik nr 10 "Dotacje udzielane z budżetu Województwa Kujawsko-Pomorskiego. Plan na 2023 rok";</t>
  </si>
  <si>
    <t>Regionalne Programy Operacyjne 2014-2020 finansowane z udziałem środków Europejskiego Funduszu Rozwoju Regionalnego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</si>
  <si>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</si>
  <si>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t>Regionalne Programy Operacyjne 2014-2020 finansowane z udziałem środków Europejskiego Funduszu Społecznego</t>
  </si>
  <si>
    <t>Pozostała działalność</t>
  </si>
  <si>
    <t>Ogrody botaniczne i zoologiczne oraz naturalne obszary i obiekty chronionej przyrody</t>
  </si>
  <si>
    <t xml:space="preserve">Parki krajobrazowe </t>
  </si>
  <si>
    <t>Ochrona zdrowia</t>
  </si>
  <si>
    <t>Szpitale ogólne</t>
  </si>
  <si>
    <t>Zwiększa się wydatki:</t>
  </si>
  <si>
    <t>Parki krajobrazowe</t>
  </si>
  <si>
    <t xml:space="preserve">Kultura fizyczna </t>
  </si>
  <si>
    <t>Zadania w zakresie kultury fizycznej</t>
  </si>
  <si>
    <t>Kultura i ochrona dziedzictwa narodowego</t>
  </si>
  <si>
    <t>Gospodarka komunalna i ochrona środowiska</t>
  </si>
  <si>
    <t>Pozostałe zadania w zakresie polityki społecznej</t>
  </si>
  <si>
    <t>Informatyka</t>
  </si>
  <si>
    <t>Edukacyjna opieka wychowawcza</t>
  </si>
  <si>
    <t>Teatry</t>
  </si>
  <si>
    <t>Domy i ośrodki kultury, świetlice i kluby</t>
  </si>
  <si>
    <t>Biblioteki</t>
  </si>
  <si>
    <t>Ochrona zabytków i opieka nad zabytkami</t>
  </si>
  <si>
    <t>Szkoły policealne</t>
  </si>
  <si>
    <t>Promocja jednostek samorządu terytorialnego</t>
  </si>
  <si>
    <t>Administracja publiczna</t>
  </si>
  <si>
    <t>Placówki kształcenia ustawicznego i centra kształcenia zawodowego</t>
  </si>
  <si>
    <t>Specjalne ośrodki szkolno-wychowawcze</t>
  </si>
  <si>
    <t>010</t>
  </si>
  <si>
    <t>Rolnictwo i łowiectwo</t>
  </si>
  <si>
    <t>Urzędy marszałkowskie</t>
  </si>
  <si>
    <t>60013</t>
  </si>
  <si>
    <t xml:space="preserve">   1) na zadania bieżące w ramach:</t>
  </si>
  <si>
    <t>w kwocie</t>
  </si>
  <si>
    <t>2. zwiększenie dochodów:</t>
  </si>
  <si>
    <t xml:space="preserve">o kwotę </t>
  </si>
  <si>
    <t>o kwotę</t>
  </si>
  <si>
    <t xml:space="preserve">   2) na zadania inwestycyjne w ramach:</t>
  </si>
  <si>
    <t>Dokonuje się zmian w dochodach z tytułu dotacji celowych z budżetu państwa (budżet środków krajowych) przeznaczonych na współfinansowanie projektów w ramach Regionalnego Programu Operacyjnego Województwa Kujawsko-Pomorskiego 2014-2020, poprzez:</t>
  </si>
  <si>
    <t>Powyższe zmiany dokonywane są w celu dostosowania planowanych dochodów do wielkości przewidywanych wpływów, które uzależnione są od zakresu realizowanych zadań i ponoszonych wydatków.</t>
  </si>
  <si>
    <t>Powyższe zmiany wprowadzone są w celu dostosowania planowanych dochodów do wielkości przewidywanych wydatków, zgodnie ze zaktualizowanymi harmonogramami realizacji projektów.</t>
  </si>
  <si>
    <t>§ 1 ust. 1 pkt 2 dotyczący dochodów majątkowych</t>
  </si>
  <si>
    <t>§ 2 ust.1 pkt 2 dotyczący wydatków majątkowych</t>
  </si>
  <si>
    <t>§ 7 ust. 1 pkt 1 dotyczący dotacji udzielanych z budżetu województwa jednostkom sektora finansów publicznych</t>
  </si>
  <si>
    <t>11.</t>
  </si>
  <si>
    <t>Załącznik nr 6 "Projekty i działania realizowane w ramach Regionalnego Programu Operacyjnego Województwa Kujawsko-Pomorskiego 2014-2020. Plan na 2023 rok";</t>
  </si>
  <si>
    <t>Załącznik nr 9 "Wydatki na zadania inwestycyjne. Plan na 2023 rok";</t>
  </si>
  <si>
    <t>10.</t>
  </si>
  <si>
    <t xml:space="preserve">§ 3 ust. 1 dotyczący deficytu budżetowego </t>
  </si>
  <si>
    <t>§ 3 ust. 2 dotyczący przychodów budżetowych</t>
  </si>
  <si>
    <t>12.</t>
  </si>
  <si>
    <t>13.</t>
  </si>
  <si>
    <t>14.</t>
  </si>
  <si>
    <t>3)</t>
  </si>
  <si>
    <t>4)</t>
  </si>
  <si>
    <t>Zmianie ulega załącznik nr 5 do uchwały budżetowej pn. "Wynik budżetowy i finansowy. Plan na 2023 rok" w związku ze zwiększeniem:</t>
  </si>
  <si>
    <t>Załącznik nr 11 "Dochody i wydatki na zadania związane ze szczególnymi zasadami wykonywania budżetu wynikające z odrębnych ustaw. Plan na 2023 rok";</t>
  </si>
  <si>
    <t>Załącznik nr 8 "Pozostałe projekty i działania realizowane ze środków zagranicznych. Plan na 2023 rok";</t>
  </si>
  <si>
    <t xml:space="preserve">Zgodnie z art. 18 pkt 6 ustawy z dnia 5 czerwca 1998 r. o samorządzie województwa (Dz. U. z 2022 r. poz. 2094,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2022 r. poz. 1634, z późn. zm.). </t>
  </si>
  <si>
    <t>Fundusz Gwarantowanych Świadczeń Pracowniczych</t>
  </si>
  <si>
    <t>Przetwórstwo przemysłowe</t>
  </si>
  <si>
    <t>01095</t>
  </si>
  <si>
    <t>Zwiększa się wydatki na bieżące utrzymanie:</t>
  </si>
  <si>
    <t>2. zwiększeniu wydatków:</t>
  </si>
  <si>
    <t xml:space="preserve">    1) na jednoroczne zadania inwestycyjne:</t>
  </si>
  <si>
    <t xml:space="preserve">    2) na wieloletnie zadania inwestycyjne:</t>
  </si>
  <si>
    <t>Wprowadza się zmiany projektach realizowanych w ramach RPO WK-P 2014-2020:</t>
  </si>
  <si>
    <t>1. Działania 3.4 Zrównoważona mobilność miejska i promowanie strategii niskoemisyjnych:</t>
  </si>
  <si>
    <t>3. Działania 5.1 Infrastruktura drogowa:</t>
  </si>
  <si>
    <t>Dokonuje się zmian w zadaniach inwestycyjnych ujętych w planie finansowym Zarządu Dróg Wojewódzkich w Bydgoszczy polegających na:</t>
  </si>
  <si>
    <t>Drogi publiczne powiatowe</t>
  </si>
  <si>
    <t>Określa się wydatki:</t>
  </si>
  <si>
    <t>90095</t>
  </si>
  <si>
    <t>Pomoc materialne dla uczniów o charakterze motywacyjnym</t>
  </si>
  <si>
    <t>Galerie i biura wystaw artystycznych</t>
  </si>
  <si>
    <t>Dokonuje się zmian w planach podzadań Pomocy Technicznej Regionalnego Programu Operacyjnego Województwa Kujawsko-Pomorskiego 2014-2020 realizowanych przez Urząd Marszałkowski poprzez:</t>
  </si>
  <si>
    <t>1) zwiększenie wydatków:</t>
  </si>
  <si>
    <t xml:space="preserve">3) przeniesienie planowanych wydatków między podziałkami klasyfikacji budżetowej: </t>
  </si>
  <si>
    <t>Powyższe zmiany dokonywane są w celu dostosowania planu wydatków do projektu zmiany Wieloletniego Planu Działań "Sprawne zarządzanie i wdrażanie RPO WK-P na lata 2018-2023" dla Pomocy Technicznej Regionalnego Programu Operacyjnego Województwa Kujawsko-Pomorskiego 2014-2020 oraz zmiany Planu Działania "Informacja i promocja RPO WKP na 2023 rok".</t>
  </si>
  <si>
    <t>Wojewódzkie urzędy pracy</t>
  </si>
  <si>
    <r>
      <t xml:space="preserve">    1) projekt pn. </t>
    </r>
    <r>
      <rPr>
        <i/>
        <sz val="10"/>
        <rFont val="Times New Roman"/>
        <family val="1"/>
      </rPr>
      <t>"Ograniczenie emisji spalin poprzez rozbudowę sieci dróg rowerowych znajdujących się w koncepcji rozwoju systemu transportu
        Bydgosko-Toruńskiego Obszaru Funkcjonalnego dla: Części nr 2 - Złotoria - Nowa Wieś - Lubicz Górny w ciągu drogi wojewódzkiej 
        nr 657":</t>
    </r>
  </si>
  <si>
    <t>Załącznik nr 7 "Projekty i działania realizowane w ramach Programu Fundusze Europejskie dla Kujaw i Pomorza 2021-2027. Plan na 2023 rok";</t>
  </si>
  <si>
    <t>Załącznik nr 14 "Dochody i wydatki na zadania realizowane w drodze umów i porozumień między jednostkami samorządu terytorialnego. Plan na 2023 rok".</t>
  </si>
  <si>
    <t>15.</t>
  </si>
  <si>
    <t>16.</t>
  </si>
  <si>
    <t xml:space="preserve">Niniejszą uchwałą dokonuje się zmian w zakresie planowanych  dochodów i wydatków, przychodów, deficytu budżetowego oraz limitów wydatków na programy (projekty) finansowane ze środków zagranicznych. </t>
  </si>
  <si>
    <t>1. określenie planowanych dochodów:</t>
  </si>
  <si>
    <t>1) w ramach Działania 12.1 Wsparcie procesu zarządzania i wdrażania RPO poprzez:</t>
  </si>
  <si>
    <t>3. zmniejszeniu wydatków:</t>
  </si>
  <si>
    <t>Załącznik nr 13 "Dochody i wydatki na zadania na mocy porozumień z organami administracji rządowej. Plan na 2023 rok";</t>
  </si>
  <si>
    <t>Uchwała dotyczy zmiany budżetu Województwa Kujawsko-Pomorskiego na rok 2023, przyjętego uchwałą Nr LII/701/23 Sejmiku Województwa Kujawsko-Pomorskiego z dnia 19 grudnia 2022 r., zmienioną uchwałami: Nr 4/95/23 Zarządu Województwa Kujawsko-Pomorskiego z dnia 25 stycznia 2023 r., Nr LIII/728/23 Sejmiku Województwa Kujawsko-Pomorskiego z dnia 27 lutego 2023 r., Nr 9/328/23 Zarządu Województwa Kujawsko-Pomorskiego z dnia 1 marca 2023 r., Nr 14/575/23 Zarządu Województwa Kujawsko-Pomorskiego z dnia 5 kwietnia 2023 r., Nr LV/747/23 Sejmiku Województwa Kujawsko-Pomorskiego z dnia 24 kwietnia 2023 r., Nr 19/851/23 Zarządu Województwa Kujawsko-Pomorskiego z dnia 10 maja 2023 r. oraz Nr 22/1033/23 Zarządu Województwa Kujawsko-Pomorskiego z dnia 31 maja 2023 r.</t>
  </si>
  <si>
    <t>Wprowadza się zmiany w projektach realizowanych w ramach Programu Operacyjnego Wiedza Edukacja Rozwój 2014-2020, Działania 4.3, tj.:</t>
  </si>
  <si>
    <r>
      <t xml:space="preserve">2) w projekcie pn. </t>
    </r>
    <r>
      <rPr>
        <i/>
        <sz val="10"/>
        <rFont val="Times New Roman"/>
        <family val="1"/>
      </rPr>
      <t xml:space="preserve">"Wdecki Park Krajobrazowy - park zmysłów" </t>
    </r>
    <r>
      <rPr>
        <sz val="10"/>
        <rFont val="Times New Roman"/>
        <family val="1"/>
      </rPr>
      <t>realizowanym przez Wdecki Park Krajobrazowy:</t>
    </r>
  </si>
  <si>
    <r>
      <t xml:space="preserve">1) w projekcie pn. </t>
    </r>
    <r>
      <rPr>
        <i/>
        <sz val="10"/>
        <rFont val="Times New Roman"/>
        <family val="1"/>
      </rPr>
      <t xml:space="preserve">"Przyroda bez barier-aktywni niepełnosprawni" </t>
    </r>
    <r>
      <rPr>
        <sz val="10"/>
        <rFont val="Times New Roman"/>
        <family val="1"/>
      </rPr>
      <t>realizowanym przez Gostynińsko-Włocławski Park Krajobrazowy:</t>
    </r>
  </si>
  <si>
    <t xml:space="preserve">    - przeniesienie wydatków bieżących między podziałkami klasyfikacji budżetowej w kwocie 878 zł w związku z urealnieniem planu na dodatkowe 
      wynagrodzenie roczne do kwoty faktycznie wydatkowanej;</t>
  </si>
  <si>
    <t>Różne rozliczenia finansowe</t>
  </si>
  <si>
    <t>W związku z brakiem możliwości wydatkowania do dnia 31 maja 2023 r. części środków określonych uchwałą Nr LII/704/22 Sejmiku Województwa Kujawsko-Pomorskiego z dnia 19 grudnia 2022 r. jako wydatki niewygasające z upływem 2022 r., zwiększa się majątkowe dochody własne województwa o kwotę 6.330.406 zł oraz bieżące dochody własne o kwotę 79.983 zł.</t>
  </si>
  <si>
    <t>Uzupełnienie subwencji ogólnej dla jednostek samorządu terytorialnego</t>
  </si>
  <si>
    <t>Zmniejsza się dochody na projekty realizowane w ramach Programu Operacyjnego Wiedza Edukacja Rozwój 2014-2020, Działania 4.3, tj.:</t>
  </si>
  <si>
    <t xml:space="preserve">    - z budżetu środków europejskich na zadania bieżące o kwotę 210.065 zł oraz na zadania inwestycyjne o kwotę 6.390 zł;</t>
  </si>
  <si>
    <t xml:space="preserve">    - z dotacji z budżetu państwa na współfinansowanie krajowe na zadania bieżące o kwotę 12.720 zł oraz na zadania inwestycyjne o kwotę 387 zł;</t>
  </si>
  <si>
    <t xml:space="preserve">    - z budżetu środków europejskich na zadania bieżące o kwotę 140.423 zł oraz na zadania inwestycyjne o kwotę 129.790 zł;</t>
  </si>
  <si>
    <t xml:space="preserve">    - z dotacji z budżetu państwa na współfinansowanie krajowe na zadania bieżące o kwotę 8.506 zł oraz na zadania inwestycyjne o kwotę 7.860 zł.</t>
  </si>
  <si>
    <r>
      <t xml:space="preserve">2) na projekt pn. </t>
    </r>
    <r>
      <rPr>
        <i/>
        <sz val="10"/>
        <rFont val="Times New Roman"/>
        <family val="1"/>
      </rPr>
      <t xml:space="preserve">"Wdecki Park Krajobrazowy - park zmysłów" </t>
    </r>
    <r>
      <rPr>
        <sz val="10"/>
        <rFont val="Times New Roman"/>
        <family val="1"/>
      </rPr>
      <t>realizowany przez Wdecki Park Krajobrazowy łącznie o kwotę 286.579 zł, w tym:</t>
    </r>
  </si>
  <si>
    <t xml:space="preserve"> </t>
  </si>
  <si>
    <t>§ 3 ust. 1 pkt 2 lit. b dotyczący pokrycia deficytu budżetowego niewykorzystanymi środkami pieniężnymi, o których mowa w art. 217 ust. 2 pkt 8 ustawy o finansach publicznych, wynikającymi  z rozliczenia środków określonych w art. 5 ust. 1 pkt 2 ustawy i dotacji na realizację programu, projektu lub zadania finansowanego z udziałem tych środków</t>
  </si>
  <si>
    <t xml:space="preserve">§ 3 ust. 1 pkt 2 lit. a dotyczący pokrycia deficytu budżetowego niewykorzystanymi środkami pieniężnymi, o których mowa w art. 217 ust. 2 pkt 8 ustawy o finansach publicznych, wynikającymi z rozliczenia dochodów i wydatków nimi finansowanych związanych ze szczególnymi zasadami wykonywania budżetu określonymi w odrębnych ustawach </t>
  </si>
  <si>
    <t>§ 8 ust. 11 dotyczący wydatków finansowanych ze środków pieniężnych, o których mowa w § 3 ust. 1 pkt 2 lit. a</t>
  </si>
  <si>
    <t xml:space="preserve">§ 8 ust. 11 dotyczący wydatków na koszty egzekucji należności z tytułu środków stanowiących równowartość kwoty skalkulowanej na wykonanie obowiązku prowadzenia publicznych kampanii edukacyjnych, opłaty produktowe i dodatkowej opłaty produktowej oraz obsługę administracyjną ich systemu </t>
  </si>
  <si>
    <r>
      <t xml:space="preserve">Zwiększa się o kwotę 2.699,39 zł wydatki zaplanowane na zadanie własne pn. </t>
    </r>
    <r>
      <rPr>
        <i/>
        <sz val="10"/>
        <rFont val="Times New Roman"/>
        <family val="1"/>
      </rPr>
      <t>"Realizacja ustawy o zużytym sprzęcie elektrycznym i elektronicznym"</t>
    </r>
    <r>
      <rPr>
        <sz val="10"/>
        <rFont val="Times New Roman"/>
        <family val="1"/>
      </rPr>
      <t xml:space="preserve"> w związku z wprowadzeniem niewykorzystanych w roku 2022 środków stanowiących 10% odpis od wpłaty środków stanowiących równowartość kwoty skalkulowanej na wykonanie obowiązku prowadzenia publicznych kampanii edukacyjnych oraz od wpływów z tytułu opłaty produktowej i dodatkowej opłaty produktowej, pobieranych zgodnie z ustawą z dnia 11 września 2015 r. o zużytym sprzęcie elektrycznym i elektronicznym.</t>
    </r>
  </si>
  <si>
    <t>90026</t>
  </si>
  <si>
    <t>Pozostałe działania związane z gospodarką odpadami</t>
  </si>
  <si>
    <t xml:space="preserve">§ 8 ust. 10 dotyczący wydatków na koszty obsługi administracyjnej z tytułu poboru opłat za nieosiągnięcie wymaganego poziomu odzysku i recyklingu odpadów pochodzących z pojazdów wycofanych z eksploatacji </t>
  </si>
  <si>
    <t>§ 8 ust. 10 dotyczący wydatków finansowanych ze środków pieniężnych, o których mowa w § 3 ust. 1 pkt 2 lit. a</t>
  </si>
  <si>
    <t>Wpływy i wydatki związane z gromadzeniem środków z opłat produktowych</t>
  </si>
  <si>
    <r>
      <t xml:space="preserve">Zwiększa się o kwotę 113,39 zł wydatki zaplanowane na zadanie własne pn. </t>
    </r>
    <r>
      <rPr>
        <i/>
        <sz val="10"/>
        <rFont val="Times New Roman"/>
        <family val="1"/>
      </rPr>
      <t xml:space="preserve">"Realizacja ustawy o recyklingu pojazdów wycofanych z eksploatacji" </t>
    </r>
    <r>
      <rPr>
        <sz val="10"/>
        <rFont val="Times New Roman"/>
        <family val="1"/>
      </rPr>
      <t>w związku z wprowadzeniem niewykorzystanych w roku 2022 środków stanowiących 5% odpis od wpływów z tytułu opłat za nieosiągnięcie wymaganego poziomu odzysku i recyklingu odpadów pochodzących z pojazdów wycofanych z eksploatacji, pobieranych na podstawie ustawy z dnia 20 stycznia 2005 r. o recyklingu pojazdów wycofanych z eksploatacji.</t>
    </r>
  </si>
  <si>
    <t xml:space="preserve">§ 8 ust. 7 pkt 1 dotyczący wydatków na koszty egzekucji należności z tytułu opłaty produktowej oraz dodatkowej opłaty produktowej naliczonej w związku z niewykonaniem obowiązku recyklingu odpadów opakowaniowych powstałych z opakowań wprowadzonych z produktami do obrotu i obsługę administracyjną systemu tych opłat </t>
  </si>
  <si>
    <t>§ 8 ust. 7 pkt 1 dotyczący wydatków finansowanych ze środków pieniężnych, o których mowa w § 3 ust. 1 pkt 2 lit. a</t>
  </si>
  <si>
    <r>
      <t xml:space="preserve">Zwiększa się o kwotę 1.623,61 zł wydatki zaplanowane na zadanie własne pn. </t>
    </r>
    <r>
      <rPr>
        <i/>
        <sz val="10"/>
        <rFont val="Times New Roman"/>
        <family val="1"/>
      </rPr>
      <t>"Realizacja ustawy o gospodarce opakowaniami i odpadami opakowaniowymi (opłata produktowa za opakowania)"</t>
    </r>
    <r>
      <rPr>
        <sz val="10"/>
        <rFont val="Times New Roman"/>
        <family val="1"/>
      </rPr>
      <t xml:space="preserve"> w związku z wprowadzeniem niewykorzystanych w roku 2022 środków stanowiących 10 % odpis od wpływów z tytułu opłaty produktowej oraz dodatkowej opłaty produktowej naliczonej w związku z niewykonaniem obowiązku recyklingu odpadów opakowaniowych powstałych z opakowań wprowadzonych z produktami do obrotu pobieranych zgodnie z ustawą z dnia 13 czerwca 2013 r. o gospodarce opakowaniami i odpadami opakowaniowymi.</t>
    </r>
  </si>
  <si>
    <r>
      <t xml:space="preserve">1) na projekt pn. </t>
    </r>
    <r>
      <rPr>
        <i/>
        <sz val="10"/>
        <rFont val="Times New Roman"/>
        <family val="1"/>
      </rPr>
      <t xml:space="preserve">"Przyroda bez barier-aktywni niepełnosprawni" </t>
    </r>
    <r>
      <rPr>
        <sz val="10"/>
        <rFont val="Times New Roman"/>
        <family val="1"/>
      </rPr>
      <t xml:space="preserve">realizowany przez Gostynińsko-Włocławski Park Krajobrazowy łącznie 
    o kwotę 229.562 zł, w tym: </t>
    </r>
  </si>
  <si>
    <t xml:space="preserve">Urealnia się dochody uzyskiwane przez Zarząd Dróg Wojewódzkich w Bydgoszczy do wysokości planowanego wykonania, poprzez: </t>
  </si>
  <si>
    <t xml:space="preserve">    - o kwotę 290 zł z wpływów z tytułu kosztów upomnienia;</t>
  </si>
  <si>
    <t xml:space="preserve">    - o kwotę 5.000 zł z tytułu odsetek od nieterminowych wpłat opłaty drogowej;</t>
  </si>
  <si>
    <t xml:space="preserve">    - o kwotę 33.000 zł z tytułu odsetek od środków zgromadzonych na rachunku bankowym;</t>
  </si>
  <si>
    <t xml:space="preserve">    - o kwotę 35.850 zł za utracone lub uszkodzone mienie.</t>
  </si>
  <si>
    <t>Zmniejsza się o kwotę 39.597 zł dochody pochodzące z innych źródeł zagranicznych zaplanowane jako refundacja wydatków poniesionych na projekt ThreeT (Thematic Trial Trigger - Stymulowanie działalności szlaków tematycznych) do wysokości wpływów uzyskanych w 2023 r. z tytułu refundacji końcowej wydatków poniesionych w latach poprzednich.</t>
  </si>
  <si>
    <r>
      <t>Zwiększa się o kwotę 54.553 zł wydatki zaplanowane na zadanie własne pn.</t>
    </r>
    <r>
      <rPr>
        <i/>
        <sz val="10"/>
        <rFont val="Times New Roman"/>
        <family val="1"/>
      </rPr>
      <t xml:space="preserve"> "K-PSOSW nr 1 w Bydgoszczy - remonty"</t>
    </r>
    <r>
      <rPr>
        <sz val="10"/>
        <rFont val="Times New Roman"/>
        <family val="1"/>
      </rPr>
      <t xml:space="preserve"> realizowane przez Urząd Marszałkowski w Toruniu w celu zabezpieczenia środków w kwocie odpowiadającej ofercie złożonej w przeprowadzonym postępowaniu przetargowym na wykonanie prac budowlanych remontu dachów na budynku głównym i budynku garażowo-gospodarczym Kujawsko-Pomorskiego Specjalnego Ośrodka Szkolno-Wychowawczego Nr 1 im. L. Braille'a w Bydgoszczy, wraz z opracowaniem niezbędnej dokumentacji technicznej, dopełnieniem wszelkich formalności i uzyskaniem wszelkich niezbędnych dokumentów.</t>
    </r>
  </si>
  <si>
    <t>Dokształcanie i doskonalenie nauczycieli</t>
  </si>
  <si>
    <r>
      <t xml:space="preserve">Zwiększa się o kwotę 3.200 zł wydatki zaplanowane na zadanie własne pn. </t>
    </r>
    <r>
      <rPr>
        <i/>
        <sz val="10"/>
        <rFont val="Times New Roman"/>
        <family val="1"/>
      </rPr>
      <t>"Doskonalenie nauczycieli"</t>
    </r>
    <r>
      <rPr>
        <sz val="10"/>
        <rFont val="Times New Roman"/>
        <family val="1"/>
      </rPr>
      <t xml:space="preserve"> w planie finansowym Kujawsko-Pomorskiego Specjalnego  Ośrodka Szkolno-Wychowawczego im. J. Korczaka w Toruniu. Środki przeniesione zostają w ramach zadania z rozdziału 85446 w celu dostosowania planu wydatków do miejsca zatrudnienia nauczycieli korzystających z indywidualnych form kształcenia.</t>
    </r>
  </si>
  <si>
    <r>
      <t xml:space="preserve">Zmniejsza się o kwotę 3.200 zł wydatki zaplanowane na zadanie własne pn. </t>
    </r>
    <r>
      <rPr>
        <i/>
        <sz val="10"/>
        <rFont val="Times New Roman"/>
        <family val="1"/>
      </rPr>
      <t>"Doskonalenie nauczycieli"</t>
    </r>
    <r>
      <rPr>
        <sz val="10"/>
        <rFont val="Times New Roman"/>
        <family val="1"/>
      </rPr>
      <t xml:space="preserve"> w planie finansowym Kujawsko-Pomorskiego Specjalnego  Ośrodka Szkolno-Wychowawczego im. J. Korczaka w Toruniu. Środki przeniesione zostają w ramach zadania do rozdziału 80146 w celu dostosowania planu wydatków do miejsca zatrudnienia nauczycieli korzystających z indywidualnych form kształcenia.</t>
    </r>
  </si>
  <si>
    <t>Zwiększa się o kwotę 10.000 zł planowane dochody z tytułu dotacji od jednostek samorządu terytorialnego w związku z aneksem Nr 30 do Porozumienia zawartego z Miastem Bydgoszcz w sprawie wspólnego prowadzenia Wojewódzkiej i Miejskiej Biblioteki Publicznej w Bydgoszczy, zwiększającym wysokość dotacji na utrzymanie sieci miejskich filii bibliotecznych w 2023 r. z przeznaczeniem na wydanie albumu okolicznościowego w ramach jubileuszu 120-lecia instytucji.</t>
  </si>
  <si>
    <t xml:space="preserve"> Ogólna wartość ww. projektów się nie zmienia.</t>
  </si>
  <si>
    <t xml:space="preserve">    - zwiększenie wydatków bieżących o kwotę 1.719 zł w związku z przeniesieniem niewydatkowanych środków z roku 2022;</t>
  </si>
  <si>
    <r>
      <t xml:space="preserve"> - o kwotę 30.747 zł na projekt pn. </t>
    </r>
    <r>
      <rPr>
        <i/>
        <sz val="10"/>
        <rFont val="Times New Roman"/>
        <family val="1"/>
      </rPr>
      <t xml:space="preserve">"Dostrzec to, co niewidoczne" - zwiększenie dostępności do edukacji przedszkolnej w Ośrodku Braille'a 
   w Bydgoszczy" </t>
    </r>
    <r>
      <rPr>
        <sz val="10"/>
        <rFont val="Times New Roman"/>
        <family val="1"/>
      </rPr>
      <t>(Poddziałanie 6.3.1) w związku z koniecznością zabezpieczenia środków na pokrycie kosztów prac budowlanych w piwnicy 
   budynku przedszkola oraz wykonania fundamentów pod rzeźbę planowaną przed budynkiem. Zwiększa się ogólna wartość projektu;</t>
    </r>
  </si>
  <si>
    <t>1) na zadania wieloletnie realizowane przez Urząd Marszałkowski w Toruniu:</t>
  </si>
  <si>
    <t>Szkoły podstawowe specjalne</t>
  </si>
  <si>
    <t>Licea ogólnokształcące specjalne</t>
  </si>
  <si>
    <t>Placówki wychowania pozaszkolnego</t>
  </si>
  <si>
    <t>Internaty i bursy szkolne</t>
  </si>
  <si>
    <r>
      <t xml:space="preserve"> - w kwocie 91.000 zł na zadanie własne pn. </t>
    </r>
    <r>
      <rPr>
        <i/>
        <sz val="10"/>
        <rFont val="Times New Roman"/>
        <family val="1"/>
      </rPr>
      <t>"Rozbudowa i modernizacja internatu K-PCKZ w Bydgoszczy - opracowanie dokumentacji"</t>
    </r>
    <r>
      <rPr>
        <sz val="10"/>
        <rFont val="Times New Roman"/>
        <family val="1"/>
      </rPr>
      <t xml:space="preserve"> 
   z przeznaczeniem na pokrycie kosztów opracowania programu funkcjonalno-użytkowego oraz koncepcji architektonicznej;</t>
    </r>
  </si>
  <si>
    <r>
      <t xml:space="preserve">Określa się wydatki w kwocie 31.543.638 zł na nowy projekt pn. </t>
    </r>
    <r>
      <rPr>
        <i/>
        <sz val="10"/>
        <rFont val="Times New Roman"/>
        <family val="1"/>
      </rPr>
      <t xml:space="preserve">"Wsparcie opieki nad zabytkami województwa kujawsko-pomorskiego w 2023 roku" </t>
    </r>
    <r>
      <rPr>
        <sz val="10"/>
        <rFont val="Times New Roman"/>
        <family val="1"/>
      </rPr>
      <t xml:space="preserve">przewidziany do realizacji w ramach RPO WK-P 2014-2020, Działania 4.4. W ramach projektu udzielone zostaną dotacje na prace konserwatorskie, restauratorskie lub roboty budowlane przy zabytkach wpisanych do rejestru zabytków położonych na obszarze województwa kujawsko-pomorskiego. Projekt zakłada realizację 175 zadań. Powyższa kwota sfinansowana zostanie z budżetu środków europejskich w kwocie 30.901.923 zł oraz ze środków własnych województwa w kwocie 641.715 zł. </t>
    </r>
  </si>
  <si>
    <r>
      <t xml:space="preserve">Zmniejsza się o kwotę 430.510 zł wydatki zaplanowane na zadanie własne pn. </t>
    </r>
    <r>
      <rPr>
        <i/>
        <sz val="10"/>
        <rFont val="Times New Roman"/>
        <family val="1"/>
      </rPr>
      <t>"Ochrona i zachowanie materialnego dziedzictwa kulturowego regionu"</t>
    </r>
    <r>
      <rPr>
        <sz val="10"/>
        <rFont val="Times New Roman"/>
        <family val="1"/>
      </rPr>
      <t xml:space="preserve"> w celu zabezpieczenia środków na wkład własny w ww. projekcie.  </t>
    </r>
  </si>
  <si>
    <t>Gospodarka mieszkaniowa</t>
  </si>
  <si>
    <t>Gospodarka gruntami i nieruchomościami</t>
  </si>
  <si>
    <t>Zmniejsza się o kwotę 3.678 zł wydatki zaplanowane na Projekt Digitourism realizowany w ramach Programu INTERREG Europa tj. do wysokości wydatków poniesionych w roku 2023. Zmniejsza się ogólną wartość projektu w związku z zakończeniem jego realizacji.</t>
  </si>
  <si>
    <t>Zmniejszenie hałasu i wibracji</t>
  </si>
  <si>
    <r>
      <t xml:space="preserve">Określa się dochody na zadanie zlecone z zakresu administracji rządowej pn. </t>
    </r>
    <r>
      <rPr>
        <i/>
        <sz val="10"/>
        <rFont val="Times New Roman"/>
        <family val="1"/>
      </rPr>
      <t>"Opracowanie Programu ochrony środowiska przed hałasem dla województwa kujawsko-pomorskiego oraz ogłoszenia prasowe"</t>
    </r>
    <r>
      <rPr>
        <sz val="10"/>
        <rFont val="Times New Roman"/>
        <family val="1"/>
      </rPr>
      <t xml:space="preserve"> w łącznej kwocie 582.333,33 zł, w tym:</t>
    </r>
  </si>
  <si>
    <r>
      <t xml:space="preserve">Określa się wydatki na zadanie zlecone z zakresu administracji rządowej pn. </t>
    </r>
    <r>
      <rPr>
        <i/>
        <sz val="10"/>
        <rFont val="Times New Roman"/>
        <family val="1"/>
      </rPr>
      <t>"Opracowanie Programu ochrony środowiska przed hałasem dla województwa kujawsko-pomorskiego oraz ogłoszenia prasowe"</t>
    </r>
    <r>
      <rPr>
        <sz val="10"/>
        <rFont val="Times New Roman"/>
        <family val="1"/>
      </rPr>
      <t xml:space="preserve"> w łącznej kwocie 582.333,33 zł, w tym:</t>
    </r>
  </si>
  <si>
    <t>Załącznik nr 12 "Zadania z zakresu administracji rządowej zlecone ustawami Samorządowi Województwa. Plan na 2023 rok";</t>
  </si>
  <si>
    <t>Pomoc dla cudzoziemców</t>
  </si>
  <si>
    <r>
      <t>Zmniejsza się o kwotę 600.000 zł wydatki zaplanowane na zadanie własne pn.</t>
    </r>
    <r>
      <rPr>
        <i/>
        <sz val="10"/>
        <rFont val="Times New Roman"/>
        <family val="1"/>
      </rPr>
      <t xml:space="preserve"> "Pomoc obywatelom Ukrainy".</t>
    </r>
    <r>
      <rPr>
        <sz val="10"/>
        <rFont val="Times New Roman"/>
        <family val="1"/>
      </rPr>
      <t xml:space="preserve"> Środki przeniesione zostają do rozdziału 75095 z przeznaczeniem na organizację letniego wypoczynku dla dzieci i młodzieży z terenu Ukrainy w ramach międzynarodowej wymiany młodzieży.</t>
    </r>
  </si>
  <si>
    <r>
      <t xml:space="preserve"> - o kwotę 600.000 zł na zadanie własne pn. </t>
    </r>
    <r>
      <rPr>
        <i/>
        <sz val="10"/>
        <rFont val="Times New Roman"/>
        <family val="1"/>
      </rPr>
      <t xml:space="preserve">"Współpraca Międzynarodowa" </t>
    </r>
    <r>
      <rPr>
        <sz val="10"/>
        <rFont val="Times New Roman"/>
        <family val="1"/>
      </rPr>
      <t>w celu zabezpieczenia środków na organizację letniego wypoczynku 
   dla dzieci i młodzieży z terenu Ukrainy w ramach międzynarodowej wymiany młodzieży.</t>
    </r>
  </si>
  <si>
    <t xml:space="preserve">§ 4 pkt 2 dotyczący wydatków na spłatę przypadających w 2023 roku zgodnie z zawartymi umowami potencjalnych zobowiązań z tytułu udzielonych przez Województwo poręczeń i gwarancji </t>
  </si>
  <si>
    <t>Obsługa długu publicznego</t>
  </si>
  <si>
    <t>Rozliczenia z tytułu poręczeń i gwarancji udzielonych przez Skarb Państwa lub jednostkę samorządu terytorialnego</t>
  </si>
  <si>
    <t>Zmniejsza się wydatki zaplanowane na potencjalne zobowiązania z tytułu udzielonych przez Województwo poręczeń i gwarancji:</t>
  </si>
  <si>
    <t xml:space="preserve">w związku z bieżącą spłatą zobowiązań przez kredytobiorców. </t>
  </si>
  <si>
    <t xml:space="preserve"> - o kwotę 560.937 zł z tytułu poręczenia kredytu zaciągniętego na rynku krajowym przez Wojewódzki Szpital Specjalistyczny im. błogosławionego 
   księdza Jerzego Popiełuszki we Włocławku;</t>
  </si>
  <si>
    <t>Zwiększa się dotacje zaplanowane na działalność statutową dla:</t>
  </si>
  <si>
    <t xml:space="preserve"> - Pałacu Lubostroń w Lubostroniu o kwotę 38.400 zł z przeznaczeniem na pokrycie kosztów wypłaconej odprawy emerytalnej oraz ekwiwalentu za
   niewykorzystany urlop ustępującemu dyrektorowi.</t>
  </si>
  <si>
    <t xml:space="preserve"> - Wojewódzkiego Ośrodka Animacji Kultury w Toruniu o kwotę 174.294 zł z przeznaczeniem na pokrycie zwiększonych kosztów utrzymania 
   instytucji związanych z nową siedzibą instytucji w Młynie Kultury;</t>
  </si>
  <si>
    <t xml:space="preserve">Określa się dotacje inwestycyjne dla: </t>
  </si>
  <si>
    <t>1) Pałacu Lubostroń w Lubostroniu:</t>
  </si>
  <si>
    <t>Zwiększa się dotacje dla Galerii i Ośrodka Plastycznej Twórczości Dziecka w Toruniu:</t>
  </si>
  <si>
    <t xml:space="preserve">    - w kwocie 398.853 zł z przeznaczeniem na wykonanie instalacji sygnalizacji pożaru dla dwóch zabytkowych budynków Pałacu - Pałacu Głównego 
      i Oficyny;</t>
  </si>
  <si>
    <t>Szkolnictwo wyższe i nauka</t>
  </si>
  <si>
    <t>Określa się wydatki w kwocie 2.000.000 zł na objęcie udziałów w kapitale zakładowym spółki Kujawsko-Pomorskie Centrum Naukowo-Technologiczne sp. z o.o. z siedzibą w Przysieku. Wniesienie kapitału nastąpi przez objęcie 20.000 nowych udziałów o wartości nominalnej 100 zł każdy. Środki przeznaczone zostaną na wkład własny w projektach przewidzianych do realizacji w ramach nowej perspektywy finansowej UE na lata 2021-2027.</t>
  </si>
  <si>
    <t>2) zmniejszenie wydatków:</t>
  </si>
  <si>
    <t xml:space="preserve">    - o kwotę 4.178.184 zł na podzadanie Koszty instytucji;</t>
  </si>
  <si>
    <t xml:space="preserve">    - o kwotę 70.000 zł na podzadanie Koszty wdrażania;</t>
  </si>
  <si>
    <t xml:space="preserve">    - o kwotę 2.575.523 zł na podzadanie Koszty zatrudnienia;</t>
  </si>
  <si>
    <t xml:space="preserve">    - o kwotę 710.000 zł na podzadanie Komitet Monitorujący;</t>
  </si>
  <si>
    <t xml:space="preserve">    - o kwotę 670.000 zł na podzadanie Podnoszenie kwalifikacji zawodowych;</t>
  </si>
  <si>
    <t xml:space="preserve">    - o kwotę 6.000.000 zł na podzadanie Informacja i komunikacja;</t>
  </si>
  <si>
    <t xml:space="preserve">    - w kwocie 50.000 zł w ramach podzadania Koszty instytucji w celu zabezpieczenia środków na pokrycie kosztów podróży służbowych;</t>
  </si>
  <si>
    <t>Dokonuje się zmian w dochodach z tytułu dotacji celowej z budżetu państwa (budżet środków krajowych) zaplanowanych na Pomoc Techniczną RPO WK-P na lata 2014-2020:</t>
  </si>
  <si>
    <t>2) w ramach Działania 12.2 Skuteczna informacja i promocja, w tym wzmacnianie potencjału beneficjentów Programu poprzez zwiększenie dochodów
    bieżących o kwotę 5.100.000 zł.</t>
  </si>
  <si>
    <r>
      <t xml:space="preserve">Zwiększa się o kwotę 100.000 zł wydatki zaplanowane na podzadanie </t>
    </r>
    <r>
      <rPr>
        <i/>
        <sz val="10"/>
        <rFont val="Times New Roman"/>
        <family val="1"/>
      </rPr>
      <t>Koszty zatrudnienia</t>
    </r>
    <r>
      <rPr>
        <sz val="10"/>
        <rFont val="Times New Roman"/>
        <family val="1"/>
      </rPr>
      <t xml:space="preserve"> realizowane przez Wojewódzki Urząd Pracy w Toruniu w ramach Pomocy Technicznej Regionalnego Programu Operacyjnego Województwa Kujawsko-Pomorskiego 2014-2020. Zmiana dokonywana jest w celu dostosowania planu wydatków do projektu zmiany Wieloletniego Planu Działań "Sprawne zarządzanie i wdrażanie RPO WK-P na lata 2018-2023" dla Pomocy Technicznej Regionalnego Programu Operacyjnego Województwa Kujawsko-Pomorskiego 2014-2020.</t>
    </r>
  </si>
  <si>
    <t>Zwiększa się o kwotę 20.180.000 zł wydatki zaplanowane na podwyższenie kapitału Spółki Kujawsko-Pomorskie Inwestycje Medyczne Sp. z o.o. Środki przeznaczone są na pokrycie kosztów związanych z realizacją inwestycji w ramach Kujawsko-Pomorskiego Programu Ochrony Zdrowia I i II.</t>
  </si>
  <si>
    <r>
      <t>Zwiększa się o kwotę 200.000 zł wydatki zaplanowane na zadanie własne pn.</t>
    </r>
    <r>
      <rPr>
        <i/>
        <sz val="10"/>
        <rFont val="Times New Roman"/>
        <family val="1"/>
      </rPr>
      <t xml:space="preserve"> "Zadania w zakresie kultury fizycznej i sportu - pozostała działalność" </t>
    </r>
    <r>
      <rPr>
        <sz val="10"/>
        <rFont val="Times New Roman"/>
        <family val="1"/>
      </rPr>
      <t>z przeznaczeniem na współorganizację przedsięwzięć o charakterze sportowo-rekreacyjnym w regionie.</t>
    </r>
  </si>
  <si>
    <r>
      <t xml:space="preserve">Zwiększa się o kwotę 47.499 zł wydatki zaplanowane na projekt pn. </t>
    </r>
    <r>
      <rPr>
        <i/>
        <sz val="10"/>
        <rFont val="Times New Roman"/>
        <family val="1"/>
      </rPr>
      <t xml:space="preserve">"Inicjatywy w zakresie usług społecznych realizowane przez NGO" </t>
    </r>
    <r>
      <rPr>
        <sz val="10"/>
        <rFont val="Times New Roman"/>
        <family val="1"/>
      </rPr>
      <t>realizowany przez Urząd Marszałkowski w ramach RPO WK-P 2014-2020, Poddziałania 9.3.2. Środki przeniesione zostają z roku 2022. Nie zmienia się ogólna wartość projektu.</t>
    </r>
  </si>
  <si>
    <t xml:space="preserve"> - w kwocie 208.000 zł z przeznaczeniem na pokrycie kosztów związanych organizacją obchodów jubileuszu 100-lecia działalności.</t>
  </si>
  <si>
    <t>Medycyna pracy</t>
  </si>
  <si>
    <r>
      <t xml:space="preserve">Zwiększa się o kwotę 500.000 zł wydatki zaplanowane na zadanie własne pn. </t>
    </r>
    <r>
      <rPr>
        <i/>
        <sz val="10"/>
        <rFont val="Times New Roman"/>
        <family val="1"/>
      </rPr>
      <t xml:space="preserve">"Medycyna pracy" </t>
    </r>
    <r>
      <rPr>
        <sz val="10"/>
        <rFont val="Times New Roman"/>
        <family val="1"/>
      </rPr>
      <t>z przeznaczeniem na realizację przez wojewódzkie ośrodki medycyny pracy zadań wynikających z ustawy z dnia 27 czerwca 1997 r. o służbie medycyny.</t>
    </r>
  </si>
  <si>
    <r>
      <t xml:space="preserve">Określa się dotację celową dla Wojewódzkiego Szpitala Specjalistycznego im. Błogosławionego Księdza Jerzego Popiełuszki we Włocławku w kwocie 75.000 zł na zadanie inwestycyjne pn. </t>
    </r>
    <r>
      <rPr>
        <i/>
        <sz val="10"/>
        <rFont val="Times New Roman"/>
        <family val="1"/>
      </rPr>
      <t>"Podniesienie jakości usług zdrowotnych oraz zwiększenie dostępu do usług medycznych w Wojewódzkim Szpitalu Specjalistycznym we Włocławku - zakup sprzętu i aparatury medycznej".</t>
    </r>
    <r>
      <rPr>
        <sz val="10"/>
        <rFont val="Times New Roman"/>
        <family val="1"/>
      </rPr>
      <t xml:space="preserve"> W ramach zadania przewidziano zakup fotela ginekologicznego i myjni do cystoskopów.</t>
    </r>
  </si>
  <si>
    <t>Pomoc zagraniczna</t>
  </si>
  <si>
    <r>
      <t>Wprowadza się zmiany w projekcie pn.</t>
    </r>
    <r>
      <rPr>
        <i/>
        <sz val="10"/>
        <rFont val="Times New Roman"/>
        <family val="1"/>
      </rPr>
      <t xml:space="preserve"> "Modernizacja zagrody wiejskiej w Dusocinie na potrzeby ośrodka edukacji ekologicznej na terenie Parku Krajobrazowego Góry Łosiowe wraz z czynną ochroną przyrody na obszarze Natura 2000"</t>
    </r>
    <r>
      <rPr>
        <sz val="10"/>
        <rFont val="Times New Roman"/>
        <family val="1"/>
      </rPr>
      <t xml:space="preserve"> realizowanym przez Zespół Parków Krajobrazowych nad Dolną Wisłą w ramach RPO WK-P 2014-2020, Działania 4.5, poprzez:</t>
    </r>
  </si>
  <si>
    <t xml:space="preserve"> - zmniejszenie wydatków niekwalifikowalnych łącznie o kwotę 2.583.688 zł, w tym wydatków bieżących o kwotę 180.238 zł oraz wydatków 
   inwestycyjnych o kwotę 2.403.450 zł;</t>
  </si>
  <si>
    <t xml:space="preserve"> - zwiększenie wydatków kwalifikowalnych łącznie o kwotę 3.456.422 zł, w tym wydatków bieżących o kwotę 156.997 zł oraz wydatków 
   inwestycyjnych o kwotę 3.299.425 zł.</t>
  </si>
  <si>
    <r>
      <t xml:space="preserve">Zwiększa się o kwotę 1.690.000 zł wydatki zaplanowane na zadanie własne pn. </t>
    </r>
    <r>
      <rPr>
        <i/>
        <sz val="10"/>
        <rFont val="Times New Roman"/>
        <family val="1"/>
      </rPr>
      <t xml:space="preserve">"Organizacja wydarzeń kulturalnych na terenie województwa kujawsko-pomorskiego" </t>
    </r>
    <r>
      <rPr>
        <sz val="10"/>
        <rFont val="Times New Roman"/>
        <family val="1"/>
      </rPr>
      <t>z przeznaczeniem na realizację przedsięwzięć kulturalnych mających wpływ na wzmocnienie marki regionu i wzrost jego atrakcyjności.</t>
    </r>
  </si>
  <si>
    <t>Zwiększa się o kwotę 1.540.000 zł dotację zaplanowaną dla Kujawsko-Pomorskiego Teatru Muzycznego na działalność statutową w związku z koniecznością zwrotu części środków unijnych otrzymanych na realizację projektów w ramach RPO WK-P 2014-2020 oraz na pokrycie kosztów utworzenia nowych miejsc pracy w celu osiągnięcia wskaźników założonych przy projekcie "Przebudowa i remont konserwatorski budynku Pałacu Dąmbskich w Toruniu na cele kulturalne" i kosztów działalności klubu jazzowego funkcjonującego przy Teatrze. Jednocześnie odstępuje się od udzielenia dotacji celowej na dofinansowanie działalności klubu jazzowego i zmniejsza wydatki o kwotę 300.000 zł.</t>
  </si>
  <si>
    <t>Zwiększa się dotacje inwestycyjne dla:</t>
  </si>
  <si>
    <r>
      <t>2) Teatru im. W. Horzycy w Toruniu na zadanie pn.</t>
    </r>
    <r>
      <rPr>
        <i/>
        <sz val="10"/>
        <rFont val="Times New Roman"/>
        <family val="1"/>
      </rPr>
      <t xml:space="preserve"> "Zakup systemu nagłośnienia i oświetlenia oraz urządzenia do wytwarzania dymu na 
    potrzeby Sceny na Zapleczu"</t>
    </r>
    <r>
      <rPr>
        <sz val="10"/>
        <rFont val="Times New Roman"/>
        <family val="1"/>
      </rPr>
      <t xml:space="preserve"> o kwotę 90.000 zł w związku ze wzrostem wartości zadania po przeprowadzeniu zapytania ofertowego na zakup 
    systemu nagłośnieniowego małej sceny wraz z montażem;</t>
    </r>
  </si>
  <si>
    <t>Określa się dotacje dla:</t>
  </si>
  <si>
    <t xml:space="preserve"> - Kujawsko-Pomorskiego Teatru Muzycznego w Toruniu na zakupy inwestycyjne w kwocie 35.000 zł z przeznaczenie na zakup obiektywu do 
   projektora Christie D20WU-HS.</t>
  </si>
  <si>
    <t>3) Kujawsko-Pomorskiego Teatru Muzycznego w Toruniu:</t>
  </si>
  <si>
    <r>
      <t xml:space="preserve">    - o kwotę 84.515 zł na zadanie pn. </t>
    </r>
    <r>
      <rPr>
        <i/>
        <sz val="10"/>
        <rFont val="Times New Roman"/>
        <family val="1"/>
      </rPr>
      <t xml:space="preserve">"Przebudowa Pałacu Dąmbskich" </t>
    </r>
    <r>
      <rPr>
        <sz val="10"/>
        <rFont val="Times New Roman"/>
        <family val="1"/>
      </rPr>
      <t>z przeznaczeniem na zakup dekoracji okiennych do Sali Weneckiej oraz na 
      pokrycie kosztów wykonania zjazdu z ul. Żeglarskiej na dziedziniec;</t>
    </r>
  </si>
  <si>
    <r>
      <t xml:space="preserve"> - o kwotę 1.648.000 zł na zadanie własne pn. </t>
    </r>
    <r>
      <rPr>
        <i/>
        <sz val="10"/>
        <rFont val="Times New Roman"/>
        <family val="1"/>
      </rPr>
      <t xml:space="preserve">"Promocja Województwa" </t>
    </r>
    <r>
      <rPr>
        <sz val="10"/>
        <rFont val="Times New Roman"/>
        <family val="1"/>
      </rPr>
      <t>w celu zabezpieczenia środków na realizację polityki promocyjnej 
   Województwa Kujawsko-Pomorskiego;</t>
    </r>
  </si>
  <si>
    <r>
      <t xml:space="preserve"> - o kwotę 850.000 zł na zadanie własne pn. </t>
    </r>
    <r>
      <rPr>
        <i/>
        <sz val="10"/>
        <rFont val="Times New Roman"/>
        <family val="1"/>
      </rPr>
      <t xml:space="preserve">"Obsługa uroczystości o charakterze patriotycznym" </t>
    </r>
    <r>
      <rPr>
        <sz val="10"/>
        <rFont val="Times New Roman"/>
        <family val="1"/>
      </rPr>
      <t>z przeznaczeniem m.in. na pokrycie kosztów 
   organizacji Koncertu Wolności oraz obchodów rocznicy Zbrodni Pomorskiej;</t>
    </r>
  </si>
  <si>
    <t>Różne rozliczenia</t>
  </si>
  <si>
    <t>Rezerwy ogólne i celowe</t>
  </si>
  <si>
    <t>§ 5 pkt 2 dotyczący rezerw celowych</t>
  </si>
  <si>
    <t>§ 5 pkt 2 lit. a dotyczący rezerwy celowej na wydatki związane z realizacją programów finansowanych z udziałem środków unijnych</t>
  </si>
  <si>
    <t>§ 5 pkt 2 lit. a tiret drugie dotyczący rezerwy celowej na wydatki inwestycyjne związane z realizacją programów finansowanych z udziałem środków unijnych</t>
  </si>
  <si>
    <t xml:space="preserve"> - Zarządu Dróg Wojewódzkich w Bydgoszczy o kwotę 526.000 zł z przeznaczeniem na zakup sprzętu komputerowego, materiałów biurowych 
   i wyposażenia, sprzętu i oprogramowania do wdrożenia Systemu Elektronicznego Obiegu Dokumentów, opłaty za zużycie energii elektrycznej 
   i usługi telekomunikacyjne oraz na usługi świadczone przez kontrahentów zewnętrznych związane z funkcjonowaniem jednostki.</t>
  </si>
  <si>
    <t>W celu dostosowania planu wydatków do wielkości prognozowanego współfinansowania krajowego dla projektów przewidzianych do realizacji przez beneficjentów w 2023 r. w ramach rozstrzygniętych konkursów RPO WK-P 2014-2020 zwiększa się łącznie o kwotę 892.875 zł wydatki zaplanowane na Poddziałanie 9.3.2 Rozwój usług społecznych, w tym wydatki bieżące o kwotę 817.875 zł oraz wydatki inwestycyjne o kwotę 75.000 zł.</t>
  </si>
  <si>
    <t>Zmniejsza się o kwotę 8.151 zł wydatki zaplanowane na współfinansowanie krajowe przedsięwzięć realizowanych z udziałem środków z Europejskiego Funduszu Społecznego Plus w związku z koniecznością zabezpieczenia dotacji z budżetu państwa na finansowanie części krajowej w ramach nowych projektów przewidzianych do realizacji w ramach Programu Fundusze Europejskie dla Kujaw i Pomorza 2021-2027.</t>
  </si>
  <si>
    <t>Lecznictwo psychiatryczne</t>
  </si>
  <si>
    <t>W celu dostosowania planu wydatków do wielkości prognozowanego współfinansowania krajowego dla projektów przewidzianych do realizacji przez beneficjentów w 2023 r. w ramach rozstrzygniętych konkursów RPO WK-P 2014-2020 zwiększa się łącznie o kwotę 7.027.023 zł wydatki zaplanowane na Poddziałanie 6.1.1 Inwestycje w infrastrukturę zdrowotną, w tym wydatki bieżące o kwotę 114.785 zł oraz wydatki inwestycyjne o kwotę 6.912.238 zł.</t>
  </si>
  <si>
    <t xml:space="preserve"> - w kwocie 985.080 zł na nabycie od Gminy Kowal prawa własności nieruchomości położonej w Kowalu przy ul. Kołłątaja i Dobiegniewskiej, 
   oznaczonej jako działki ewidencyjne nr 980/26 o pow. 0,0944 ha, nr 980/27 o pow. 0,0020 ha, nr 980/40 o pow. 0,0874 ha i nr 980/42 o pow. 0,0644 ha,
   KW nr WL1W/00040870/6. Nieruchomość położona jest w bezpośrednim sąsiedztwie nowej siedziby Gostynińsko-Włocławskiego Parku 
   Krajobrazowego i aktualnie użytkowana jest przez jednostkę na podstawie umowy użyczenia. Sejmik Województwa Kujawsko-Pomorskiego
   wyraził zgodę na kupno ww. nieruchomości uchwałą Nr LVII/786/23 z dnia 29 maja 2023 r.;</t>
  </si>
  <si>
    <t>Drogi publiczne gminne</t>
  </si>
  <si>
    <t xml:space="preserve">         b) w części finansowanej z dotacji od jednostek samorządu terytorialnego:</t>
  </si>
  <si>
    <r>
      <t xml:space="preserve">    2) projekt pn. </t>
    </r>
    <r>
      <rPr>
        <i/>
        <sz val="10"/>
        <rFont val="Times New Roman"/>
        <family val="1"/>
      </rPr>
      <t xml:space="preserve">"Przebudowa drogi wojewódzkiej nr 265 Brześć Kujawski-Kowal-Gostynin na odcinku Kowal - granica województwa
        od km 19+117 do km 34+025" </t>
    </r>
    <r>
      <rPr>
        <sz val="10"/>
        <rFont val="Times New Roman"/>
        <family val="1"/>
      </rPr>
      <t>- zwiększenie wydatków łącznie o kwotę 3.221.034 zł, w tym:</t>
    </r>
  </si>
  <si>
    <t xml:space="preserve">            - wydatków finansowanych z budżetu środków europejskich o kwotę 2.755.000 zł w związku z przeniesieniem niewydatkowanych środków 
              z roku 2022;</t>
  </si>
  <si>
    <r>
      <t xml:space="preserve">    5) projekt pn. </t>
    </r>
    <r>
      <rPr>
        <i/>
        <sz val="10"/>
        <rFont val="Times New Roman"/>
        <family val="1"/>
      </rPr>
      <t xml:space="preserve">"Przebudowa wraz z rozbudową drogi wojewódzkiej Nr 254 Brzoza-Łabiszyn-Barcin-Mogilno-Wylatowo (odcinek Brzoza-
        Barcin). Odcinek II od km 13+280 do km 22+400" </t>
    </r>
    <r>
      <rPr>
        <sz val="10"/>
        <rFont val="Times New Roman"/>
        <family val="1"/>
      </rPr>
      <t>- zmniejszenie wydatków łącznie o kwotę 26.298.631 zł, w tym:</t>
    </r>
  </si>
  <si>
    <r>
      <t xml:space="preserve">    4) projekt pn. </t>
    </r>
    <r>
      <rPr>
        <i/>
        <sz val="10"/>
        <rFont val="Times New Roman"/>
        <family val="1"/>
      </rPr>
      <t xml:space="preserve">"Przebudowa z rozbudową drogi wojewódzkiej Nr 270 Brześć Kujawski-Izbica Kujawska-Koło od km 0+000 do km 29+023. 
        Etap I od km 1+100 do km 7+762" </t>
    </r>
    <r>
      <rPr>
        <sz val="10"/>
        <rFont val="Times New Roman"/>
        <family val="1"/>
      </rPr>
      <t>- zmniejszenie wydatków łącznie o kwotę 10.699.155 zł, w tym:</t>
    </r>
  </si>
  <si>
    <t xml:space="preserve">    - wydatków niekwalifikowalnych o kwotę 12.649 zł w związku z dostosowaniem wkładu własnego do % udziału wynikającego z umowy 
      partnerskiej. Zwiększa się ogólna wartość projektu; </t>
  </si>
  <si>
    <r>
      <t xml:space="preserve">        - o kwotę 5.000.000 zł na zadanie pn. </t>
    </r>
    <r>
      <rPr>
        <i/>
        <sz val="10"/>
        <rFont val="Times New Roman"/>
        <family val="1"/>
      </rPr>
      <t>"Modernizacja dróg wojewódzkich, grupa I - Kujawsko-pomorskiego planu spójności komunikacji 
          drogowej i kolejowej 2014-2020"</t>
    </r>
    <r>
      <rPr>
        <sz val="10"/>
        <rFont val="Times New Roman"/>
        <family val="1"/>
      </rPr>
      <t>;</t>
    </r>
  </si>
  <si>
    <r>
      <t xml:space="preserve">        - o kwotę 3.000.000 zł na zadanie pn. </t>
    </r>
    <r>
      <rPr>
        <i/>
        <sz val="10"/>
        <rFont val="Times New Roman"/>
        <family val="1"/>
      </rPr>
      <t>"Modernizacja dróg wojewódzkich, grupa III - K-P planu spójności komunikacji drogowej i kolejowej 
          2014-2020"</t>
    </r>
    <r>
      <rPr>
        <sz val="10"/>
        <rFont val="Times New Roman"/>
        <family val="1"/>
      </rPr>
      <t>;</t>
    </r>
  </si>
  <si>
    <t xml:space="preserve">        w związku ze znacznym wzrostem cen materiałów i usług na rynku budowlanym i koniecznością zabezpieczenia środków umożliwiających 
        rozstrzygnięcie postępowań przetargowych;</t>
  </si>
  <si>
    <r>
      <t xml:space="preserve">        - o kwotę 1.605.165 zł na zadanie pn. </t>
    </r>
    <r>
      <rPr>
        <i/>
        <sz val="10"/>
        <rFont val="Times New Roman"/>
        <family val="1"/>
      </rPr>
      <t xml:space="preserve">"Drogi wojewódzkie - Modernizacja dróg". </t>
    </r>
    <r>
      <rPr>
        <sz val="10"/>
        <rFont val="Times New Roman"/>
        <family val="1"/>
      </rPr>
      <t>Środki w kwocie 105.165 zł ujęte były w wykazie wydatków 
          niewygasających z upływem 2022 r. W związku z brakiem możliwości ich wykorzystania w wyznaczonym terminie na skutek przedłużającego
          się postępowania w sprawie wydania decyzji o ZRID oraz zezwolenia wodnoprawnego, ujmuje się je w roku bieżącym. Pozostałe zwiększenie 
          wynika z konieczności zabezpieczenia środków na pokrycie kosztów budowy chodników w ciągu dróg wojewódzkich Nr 252 Szpiegowo, 
          Nr 266 Aleksandrow Kujawski i Nr 244 Wtelno oraz na poprawę bezpieczeństwa ruchu drogowego;</t>
    </r>
  </si>
  <si>
    <r>
      <t xml:space="preserve">     - w kwocie 15.000.000 zł na wieloletnie zadanie inwestycyjne pn. </t>
    </r>
    <r>
      <rPr>
        <i/>
        <sz val="10"/>
        <rFont val="Times New Roman"/>
        <family val="1"/>
      </rPr>
      <t>"Przebudowa wraz z rozbudową drogi wojewódzkiej Nr 563 Rypin-Żuromin-
       Mława od km 2+475 do km 16+656. Etap II - Przebudowa drogi wojewódzkiej Nr 563 na odcinku Stępowo-granica województwa od km 
       10+100 do km 16+656"</t>
    </r>
    <r>
      <rPr>
        <sz val="10"/>
        <rFont val="Times New Roman"/>
        <family val="1"/>
      </rPr>
      <t xml:space="preserve"> przewidziane do realizacji w latach 2023-2024. Inwestycja planowana była w ramach RPO WK-P 2014- 2020. W wyniku
       przedłużających się procedur formalnych związanych z pozyskiwaniem decyzji i uzgodnień o charakterze administracyjnym i spowodowanych 
       tym ogromnych opóźnień robót drogowych ujmuje się zadanie w grupie wieloletnich zadań inwestycyjnych finansowanych ze środków 
       własnych województwa;</t>
    </r>
  </si>
  <si>
    <r>
      <t xml:space="preserve">     - o kwotę 50.000 zł na jednoroczne zadane inwestycyjne pn. "</t>
    </r>
    <r>
      <rPr>
        <i/>
        <sz val="10"/>
        <rFont val="Times New Roman"/>
        <family val="1"/>
      </rPr>
      <t>Zakupy inwestycyjne".</t>
    </r>
    <r>
      <rPr>
        <sz val="10"/>
        <rFont val="Times New Roman"/>
        <family val="1"/>
      </rPr>
      <t xml:space="preserve"> Środki przeniesione zostają w ramach zadania do rozdziału 
       60013 w celu zastosowania właściwej klasyfikacji budżetowej na zakup oprogramowania do serwera na potrzeby wdrożenia systemu EZD 
      (Elektroniczne Zarządzanie Dokumentacją) związanego z bieżącym funkcjonowaniem Zarządu Dróg Wojewódzkich w Bydgoszczy;</t>
    </r>
  </si>
  <si>
    <t xml:space="preserve">         a) w części finansowanej ze środków własnych województwa - zwiększenie wydatków inwestycyjnych o kwotę 142.830 zł. Środki w kwocie 
             45.805 zł ujęte były w wykazie wydatków niewygasających z upływem 2022 r. W związku z brakiem możliwości ich wykorzystania 
             w wyznaczonym terminie na skutek niekompletnej dokumentacji odbiorowej oraz nieprzedłożenia przez wykonawcę pozwolenia 
             wodnoprawnego, ujmuje się je w roku bieżącym. Pozostałe zwiększenie wydatków kwalifikowalnych wynika z dostosowania wkładu 
             własnego do % udziału wynikającego z wniosku o dofinansowanie; </t>
  </si>
  <si>
    <t xml:space="preserve">    W związku z brakiem możliwości zakończenia robót drogowych przewidzianych w ramach projektów ujętych w poz. 4 i 5 do końca 2023 roku
    w wyniku przedłużającego się postępowania związanego z wydaniem prawomocnych decyzji o ZRID, wskazane projekty planuje się objąć 
    procedurą fazowania w celu sfinansowania wydatków w 2024 r. z nowej perspektywy finansowej FEdKP 2021-2027. W związku z powyższym   
    urealnia się ogólną wartość inwestycji do kosztów możliwych do poniesienia w ramach RPO WK-P 2014-2020.</t>
  </si>
  <si>
    <r>
      <t xml:space="preserve">Określa się dotację w kwocie 1.250.000 zł z tytułu pomocy finansowej dla Powiatu Tucholskiego na dofinansowanie zadania pn. </t>
    </r>
    <r>
      <rPr>
        <i/>
        <sz val="10"/>
        <rFont val="Times New Roman"/>
        <family val="1"/>
      </rPr>
      <t xml:space="preserve">"Modernizacja dróg powiatowych na terenie Gmin Gostycyn, Kęsowo, Śliwice i Tuchola". </t>
    </r>
    <r>
      <rPr>
        <sz val="10"/>
        <rFont val="Times New Roman"/>
        <family val="1"/>
      </rPr>
      <t xml:space="preserve">W ramach zadania zmodernizowane zostaną drogi powiatowe o łącznej długości ok. 7 km. Powiat otrzymał na realizację zadania dofinansowanie z Rządowego Funduszu Polski Ład: Programu Inwestycji Strategicznych. </t>
    </r>
  </si>
  <si>
    <r>
      <t xml:space="preserve"> - w kwocie 50.000 zł na jednoroczne zadane inwestycyjne pn. "</t>
    </r>
    <r>
      <rPr>
        <i/>
        <sz val="10"/>
        <rFont val="Times New Roman"/>
        <family val="1"/>
      </rPr>
      <t xml:space="preserve">Zakupy inwestycyjne" </t>
    </r>
    <r>
      <rPr>
        <sz val="10"/>
        <rFont val="Times New Roman"/>
        <family val="1"/>
      </rPr>
      <t>realizowane przez Zarząd Dróg Wojewódzkich 
   w Bydgoszczy. Środki przeniesione zostają w ramach zadania z rozdziału 60013 w celu zabezpieczenia środków na zakup oprogramowania do 
   serwera na potrzeby wdrożenia systemu EZD (Elektroniczne Zarządzanie Dokumentacją).</t>
    </r>
  </si>
  <si>
    <t xml:space="preserve">    - w kwocie 10.000 zł w ramach podzadania Komitet Monitorujący w celu dostosowania planu wydatków do kosztów związanych z organizacją 
      posiedzeń Komitetu i grup roboczych oraz w celu zabezpieczenia środków na szkolenia. </t>
  </si>
  <si>
    <r>
      <t xml:space="preserve">W ramach projektu pn. </t>
    </r>
    <r>
      <rPr>
        <i/>
        <sz val="10"/>
        <rFont val="Times New Roman"/>
        <family val="1"/>
      </rPr>
      <t xml:space="preserve">"Kujawy + Pomorze - promocja potencjału gospodarczego regionu - edycja II" </t>
    </r>
    <r>
      <rPr>
        <sz val="10"/>
        <rFont val="Times New Roman"/>
        <family val="1"/>
      </rPr>
      <t>realizowanego w ramach RPO WK-P 2014-2020, Podziałania 1.5.2 zmniejsza się o kwotę 18.070.933 zł wydatki finansowane z budżetu środków europejskich przy jednoczesnym zwiększeniu wydatków finansowanych ze środków własnych województwa. Przeniesienie wydatków pomiędzy źródłami finansowania wynika ze zaktualizowanego wniosku o dofinansowanie projektu.</t>
    </r>
  </si>
  <si>
    <r>
      <t xml:space="preserve"> - o kwotę 750.000 zł na zadanie własne pn. </t>
    </r>
    <r>
      <rPr>
        <i/>
        <sz val="10"/>
        <rFont val="Times New Roman"/>
        <family val="1"/>
      </rPr>
      <t xml:space="preserve">"Obsługa Roku Mikołaja Kopernika" </t>
    </r>
    <r>
      <rPr>
        <sz val="10"/>
        <rFont val="Times New Roman"/>
        <family val="1"/>
      </rPr>
      <t>z przeznaczeniem na pokrycie kosztów druku przewodnika po 
   szlaku kopernikańskim, dodruku komiksów o Mikołaju Koperniku oraz na organizację uroczystego zamknięcia obchodów Roku Mikołaja 
   Kopernika";</t>
    </r>
  </si>
  <si>
    <r>
      <t xml:space="preserve"> - o kwotę 12.915 zł na zadanie własne pn. </t>
    </r>
    <r>
      <rPr>
        <i/>
        <sz val="10"/>
        <rFont val="Times New Roman"/>
        <family val="1"/>
      </rPr>
      <t xml:space="preserve">"Inwestycje" </t>
    </r>
    <r>
      <rPr>
        <sz val="10"/>
        <rFont val="Times New Roman"/>
        <family val="1"/>
      </rPr>
      <t>realizowane przez Kujawsko-Pomorski Specjalny Ośrodek Szkolno-Wychowawczy 
   w Toruniu z przeznaczeniem na pokrycie kosztów opracowania projektu instalacji nawiewno-wywiewnej w 5 pomieszczeniach dydaktycznych 
   szkoły, które nie spełniają wymogów w zakresie minimalnej wysokości;</t>
    </r>
  </si>
  <si>
    <r>
      <t xml:space="preserve">2) na zadanie własne pn. </t>
    </r>
    <r>
      <rPr>
        <i/>
        <sz val="10"/>
        <rFont val="Times New Roman"/>
        <family val="1"/>
      </rPr>
      <t xml:space="preserve">"Remonty" </t>
    </r>
    <r>
      <rPr>
        <sz val="10"/>
        <rFont val="Times New Roman"/>
        <family val="1"/>
      </rPr>
      <t xml:space="preserve">realizowane przez Medyczno-Społeczne Centrum Kształcenia Zawodowego i Ustawicznego w Toruniu o kwotę 
    119.514 zł z przeznaczeniem na pokrycie kosztów wymiany przeciekającej instalacji wodnej na I piętrze budynku Centrum oraz w piwnicy.  </t>
    </r>
  </si>
  <si>
    <r>
      <t xml:space="preserve">Zmniejsza się o kwotę 27.060 zł wydatki zaplanowane na zadanie własne pn. </t>
    </r>
    <r>
      <rPr>
        <i/>
        <sz val="10"/>
        <rFont val="Times New Roman"/>
        <family val="1"/>
      </rPr>
      <t>"KPCEN w Bydgoszczy - remonty"</t>
    </r>
    <r>
      <rPr>
        <sz val="10"/>
        <rFont val="Times New Roman"/>
        <family val="1"/>
      </rPr>
      <t xml:space="preserve"> realizowane przez Urząd Marszałkowski w Toruniu do wysokości przewidzianych kosztów kompleksowego remont dwóch łazienek. Środki przeniesione zostają do rozdziału 75018.</t>
    </r>
  </si>
  <si>
    <t>Powyższe zmiany wynikają ze zaktualizowanego wniosku o dofinansowanie projektu.</t>
  </si>
  <si>
    <t>Zwiększa się wydatki inwestycyjne niekwalifikowalne na projekty realizowane w ramach RPO WK-P 2014-2020:</t>
  </si>
  <si>
    <t>Zwiększa się o kwotę o kwotę 165.680 zł wydatki zaplanowane na bieżące utrzymanie Zespołu Szkół Specjalnych Nr 1 w Ciechocinku w związku z decyzją o utworzeniu oddziału specjalnego w Wojewódzkim Ośrodku Terapii Uzależnień i Współuzależnienia w Toruniu i organizacji od roku szkolnego 2023/2024 zajęć opiekuńczo-wychowawczych dla pacjentów Całodobowego Młodzieżowego Ośrodka Leczenia Uzależnień.</t>
  </si>
  <si>
    <t>Określa się wydatki inwestycyjne w planie finansowym Kujawsko-Pomorskiego Centrum Kształcenia Zawodowego w Bydgoszczy:</t>
  </si>
  <si>
    <t>Określa się wydatki na nowe projekty przewidziane do realizacji w latach 2023-2026 w ramach FEdKP 2021-2027, Działania 8.18:</t>
  </si>
  <si>
    <r>
      <t xml:space="preserve"> - w kwoce 103.620 zł na projekt pn. </t>
    </r>
    <r>
      <rPr>
        <i/>
        <sz val="10"/>
        <rFont val="Times New Roman"/>
        <family val="1"/>
      </rPr>
      <t>"Prymus Pomorza i Kujaw II".</t>
    </r>
    <r>
      <rPr>
        <sz val="10"/>
        <rFont val="Times New Roman"/>
        <family val="1"/>
      </rPr>
      <t xml:space="preserve"> Celem projektu jest wspieranie równego dostępu do dobrej jakości edukacji, 
   w szczególności w odniesieniu do będących w niekorzystnej sytuacji społeczno-ekonomicznej uczniów klas VI-VIII szkół podstawowych oraz 
   ogólnokształcących szkół muzycznych I stopnia, uczniów wszystkich klas liceów ogólnokształcących, ogólnokształcących szkół muzycznych 
   II stopnia i liceów sztuk plastycznych. Projekt zakłada objęcie wsparciem minimum 1.538 uczniów. W 2023 r. pokryte zostaną koszty zarządzania 
   projektem oraz działań informacyjno-promocyjnych. Powyższa kwota sfinansowana zostanie z budżetu środków europejskich w kwocie 88.077 zł, 
   z budżetu państwa na współfinansowanie krajowe w kwocie 5.181 zł oraz ze środków własnych województwa w kwocie 10.362 zł.</t>
    </r>
  </si>
  <si>
    <r>
      <t>Zwiększa się o kwotę 260.900 zł wydatki zaplanowane na zadanie własne pn.</t>
    </r>
    <r>
      <rPr>
        <i/>
        <sz val="10"/>
        <rFont val="Times New Roman"/>
        <family val="1"/>
      </rPr>
      <t xml:space="preserve"> "Krzewienie tradycji harcerstwa"</t>
    </r>
    <r>
      <rPr>
        <sz val="10"/>
        <rFont val="Times New Roman"/>
        <family val="1"/>
      </rPr>
      <t xml:space="preserve"> z przeznaczeniem na pokrycie kosztów związanych z udziałem harcerzy z Kujaw i Pomorza w Światowych Dniach Młodzieży w Lizbonie. </t>
    </r>
  </si>
  <si>
    <r>
      <t xml:space="preserve"> - w kwocie 427.333,33 finansowane z dotacji celowej z budżetu państwa stanowiące wkład własny w realizacji zadania. Środki przeniesione zostają 
   w ramach tej samej klasyfikacji budżetowej z zadania pn. </t>
    </r>
    <r>
      <rPr>
        <i/>
        <sz val="10"/>
        <rFont val="Times New Roman"/>
        <family val="1"/>
      </rPr>
      <t>"Programy ochrony przed hasałem"</t>
    </r>
    <r>
      <rPr>
        <sz val="10"/>
        <rFont val="Times New Roman"/>
        <family val="1"/>
      </rPr>
      <t xml:space="preserve"> w celu dostosowania nazwy przedsięwzięcia do 
   złożonego wniosku o udzielenie dofinansowania.</t>
    </r>
  </si>
  <si>
    <r>
      <t xml:space="preserve"> - Teatru im. W. Horzycy w Toruniu na zadanie pn.</t>
    </r>
    <r>
      <rPr>
        <i/>
        <sz val="10"/>
        <rFont val="Times New Roman"/>
        <family val="1"/>
      </rPr>
      <t xml:space="preserve"> "Modernizacja dwóch pomieszczeń na sale prób/sale edukacyjne"</t>
    </r>
    <r>
      <rPr>
        <sz val="10"/>
        <rFont val="Times New Roman"/>
        <family val="1"/>
      </rPr>
      <t xml:space="preserve"> w łącznej kwocie 
   220.310 zł, w tym na wydatki bieżące w kwocie 38.856 zł oraz na wydatki inwestycyjne w kwocie 181.454 zł. Środki przeznaczone zostaną na 
   pokrycie kosztów modernizacji istniejącej sali prób oraz adaptacji pomieszczenia po dawnym magazynie kostiumów na salę prób;</t>
    </r>
  </si>
  <si>
    <r>
      <t xml:space="preserve">    - o kwotę 30.333 zł na zadanie pn. </t>
    </r>
    <r>
      <rPr>
        <i/>
        <sz val="10"/>
        <rFont val="Times New Roman"/>
        <family val="1"/>
      </rPr>
      <t xml:space="preserve">"Rozbudowa Kujawskiego Centrum Muzyki w miejscowości Wieniec koło Włocławka" </t>
    </r>
    <r>
      <rPr>
        <sz val="10"/>
        <rFont val="Times New Roman"/>
        <family val="1"/>
      </rPr>
      <t>w związku 
      z koniecznością sporządzenia dokumentacji technicznej i projektowej dotyczącej modernizacji w Zespole Pałacowo-Parkowym w miejscowości 
      Wieniec. Kwota 15.750 zł stanowi niewykorzystane środki ujęte w wykazie wydatków niewygasających z upływem 2022 r. Zwiększa się ogólna 
      wartość inwestycji;</t>
    </r>
  </si>
  <si>
    <t xml:space="preserve">    - w kwocie 41.040 zł z przeznaczeniem na pokrycie kosztów modernizacji studni głębinowej w związku z awarią pompy głębinowej, falownika 
      i rur pompowych i unieruchomieniem systemu nawadniającego zabytkowy park oraz systemu napowietrzania stawu znajdującego się na terenie 
     parku; </t>
  </si>
  <si>
    <r>
      <t xml:space="preserve">2) Kujawsko-Pomorskiego Centrum Dziedzictwa w Toruniu w kwocie 95.100 zł z przeznaczeniem na zadanie pn. </t>
    </r>
    <r>
      <rPr>
        <i/>
        <sz val="10"/>
        <rFont val="Times New Roman"/>
        <family val="1"/>
      </rPr>
      <t xml:space="preserve">"Przygotowanie dokumentacji 
    projektowo-kosztorysowej modernizacji budynku przy ul. Czerwona Droga 8 w Toruniu" </t>
    </r>
    <r>
      <rPr>
        <sz val="10"/>
        <rFont val="Times New Roman"/>
        <family val="1"/>
      </rPr>
      <t>przewidziane do realizacji w latach 2023-2024. 
    W ramach dotacji opracowana zostanie dokumentacja projektowo-kosztorysowa niezbędna do wykonania generalnego remontu zabytkowego 
    budynku w celu przystosowania go do pełnienia nowych funkcji: biurowo-administracyjnej, wystawienniczo-konferencyjnej oaz badawczej. 
    W roku 2023 pokryte zostaną koszty przeprowadzenia inwentaryzacji oraz badań konserwatorskich.</t>
    </r>
  </si>
  <si>
    <r>
      <t xml:space="preserve">Określa się dotacje dla Kujawsko-Pomorskiego Centrum Edukacji i Innowacji w Toruniu na wkład własny w projekcie pn. </t>
    </r>
    <r>
      <rPr>
        <i/>
        <sz val="10"/>
        <rFont val="Times New Roman"/>
        <family val="1"/>
      </rPr>
      <t xml:space="preserve">"Młyn Energii - dostosowanie obiektu Młyna Górnego w Grudziądzu do funkcji kulturalno-edukacyjnych" </t>
    </r>
    <r>
      <rPr>
        <sz val="10"/>
        <rFont val="Times New Roman"/>
        <family val="1"/>
      </rPr>
      <t>przewidzianym do realizacji w latach 2023-2026 w ramach FEdKP 2021-2027, Działania 6.12 w łącznej kwocie 90.280 zł, w tym na wydatki bieżące w kwocie 62.292 zł oraz na wydatki inwestycyjne w kwocie 27.988 zł. W 2023 roku opracowane zostanie studium wykonalności i koncepcja merytoryczna dla Młyna Energii oraz pokryte zostaną koszty zarządzania projektem i zastępstwo inwestycyjne.</t>
    </r>
  </si>
  <si>
    <t xml:space="preserve"> - o kwotę 16.000 zł na zakup wyposażenia do nowej siedziby filii Galerii w Młynach Kultury z przeznaczeniem na zakup stołu warsztatowego do 
   pomieszczenia technicznego, regałów do archiwum, wózka transportowego, lodówki oraz drobnego wyposażenia łazienki;</t>
  </si>
  <si>
    <t>Określa się dotacje celowe dla Wojewódzkiej i Miejskiej Biblioteki Publicznej - Książnicy Kopernikańskiej w Toruniu:</t>
  </si>
  <si>
    <r>
      <t xml:space="preserve">Dokonuje się przeniesienia planowanych wydatków między podziałkami klasyfikacji budżetowej w zadaniu pn. </t>
    </r>
    <r>
      <rPr>
        <i/>
        <sz val="10"/>
        <rFont val="Times New Roman"/>
        <family val="1"/>
      </rPr>
      <t xml:space="preserve">"Zadania w zakresie kultury - wkłady własne" </t>
    </r>
    <r>
      <rPr>
        <sz val="10"/>
        <rFont val="Times New Roman"/>
        <family val="1"/>
      </rPr>
      <t>poprzez zmniejszenie dotacji bieżącej o kwotę 50.842 zł przy jednoczesnym określeniu dotacji inwestycyjnej. Zmiana wynika z pozyskania przez wojewódzkie instytucje kultury dofinansowania z programów operacyjnych Ministra Kultury i Dziedzictwa Narodowego na zadania inwestycyjne i konieczności zabezpieczenia środków na wkład własny.</t>
    </r>
  </si>
  <si>
    <t xml:space="preserve">    - zmniejszenie wydatków inwestycyjnych o kwotę 1.177 zł przy jednoczesnym zwiększeniu wydatków bieżących w związku ze zmianą 
      harmonogramu rzeczowo-finansowego przedsięwzięcia po przeprowadzeniu zapytania ofertowego dotyczącego wdrożenia rozwiązań 
      technicznych w zakresie komunikacji;</t>
  </si>
  <si>
    <t xml:space="preserve">    - zmniejszenie wydatków inwestycyjnych o kwotę 22.000 zł  przy jednoczesnym zwiększeniu wydatków bieżących w celu zabezpieczenia środków 
      na zakup drukarki brajlowskiej i tablicy dźwiękowej.</t>
  </si>
  <si>
    <t xml:space="preserve">    - o kwotę 136.180 zł ze sprzedaży składników majątkowych (sprzedaż samochodu oraz wyciętych drzew przy drogach wojewódzkich); </t>
  </si>
  <si>
    <r>
      <t xml:space="preserve">Zwiększa się dochody pochodzące z innych źródeł zagranicznych o kwotę 104.705 zł w związku z końcowym rozliczeniem projektu partnerskiego pn. </t>
    </r>
    <r>
      <rPr>
        <i/>
        <sz val="10"/>
        <rFont val="Times New Roman"/>
        <family val="1"/>
      </rPr>
      <t xml:space="preserve">"Podróż ku niezależności (A journey to independence)" </t>
    </r>
    <r>
      <rPr>
        <sz val="10"/>
        <rFont val="Times New Roman"/>
        <family val="1"/>
      </rPr>
      <t>realizowanego przez Kujawsko-Pomorski Specjalny Ośrodek Szkolno-Wychowawczy nr 1 w Bydgoszczy w ramach Programu "Erasmus+" i przekazaniem przez Fundację Rozwoju Systemu Edukacji końcowej transzy środków.</t>
    </r>
  </si>
  <si>
    <t>17.</t>
  </si>
  <si>
    <t>18.</t>
  </si>
  <si>
    <t>19.</t>
  </si>
  <si>
    <t>20.</t>
  </si>
  <si>
    <t>21.</t>
  </si>
  <si>
    <t>22.</t>
  </si>
  <si>
    <t>23.</t>
  </si>
  <si>
    <t>planowanych dochodów o kwotę 32.031.343,53 zł, tj. do kwoty 1.940.695.090,91 zł;</t>
  </si>
  <si>
    <t xml:space="preserve"> - zwiększenia przychodów stanowiących niewykorzystane środki pieniężne, o których mowa w art. 217 ust. 2 pkt 8 ustawy o finansach publicznych
   wynikające z rozliczenia dochodów i wydatków nimi finansowanych związanych ze szczególnymi zasadami wykonywania budżetu określonymi 
   w odrębnych ustawach o kwotę 394.024,14 zł do kwoty 5.394.024,14 zł;</t>
  </si>
  <si>
    <t xml:space="preserve"> - określenia przychodów stanowiących niewykorzystane środki pieniężne, o których mowa w art. 217 ust. 2 pkt 8 ustawy o finansach publicznych
   wynikające z rozliczenia środków określonych w art. 5 ust. 1 pkt 2 ustawy i dotacji na realizację programu, projektu lub zadania finansowanego 
   z udziałem tych środków w kwocie 527.426,47 zł;</t>
  </si>
  <si>
    <t xml:space="preserve">Określa się dochody w kwocie 2.378 zł uzyskiwane przez Zarząd Dróg Wojewódzkich w Bydgoszczy związane z bieżącym funkcjonowaniem jednostki z tytułu wpływu składek emerytalno-rentowych stanowiących rozliczenie z lat ubiegłych. </t>
  </si>
  <si>
    <t>Programy regionalne 2021-2027 finansowane z udziałem środków Europejskiego Funduszu Rozwoju Regionalnego</t>
  </si>
  <si>
    <t>Programy regionalne 2021-2027 finansowane z udziałem środków Europejskiego Funduszu Społecznego Plus</t>
  </si>
  <si>
    <t xml:space="preserve">   2) na zadania inwestycyjne przewidziane do refundacji w ramach Działania 5.1 Infrastruktura drogowa, tj.:</t>
  </si>
  <si>
    <r>
      <t xml:space="preserve">       pn. </t>
    </r>
    <r>
      <rPr>
        <i/>
        <sz val="10"/>
        <rFont val="Times New Roman"/>
        <family val="1"/>
      </rPr>
      <t>"Podniesienie nośności dróg wojewódzkich do parametrów normatywnych poprzez odnowę 
       nawierzchni wybranych odcinków dróg wojewódzkich nr: 241 relacji Tuchola-Rogoźno, 266 relacji 
       Ciechocinek-Konin i 269 relacji Szczerkowo-Kowal, o łącznej długości 35,061 km"</t>
    </r>
  </si>
  <si>
    <r>
      <t xml:space="preserve">       pn. </t>
    </r>
    <r>
      <rPr>
        <i/>
        <sz val="10"/>
        <rFont val="Times New Roman"/>
        <family val="1"/>
      </rPr>
      <t>"Podniesienie nośności dróg wojewódzkich do parametrów normatywnych poprzez odnowę 
       nawierzchni wybranych odcinków drogi wojewódzkiej nr 544 relacji Brodnica-Ostrołęka, o łącznej 
       długości 11,210 km"</t>
    </r>
  </si>
  <si>
    <r>
      <t xml:space="preserve">       pn. </t>
    </r>
    <r>
      <rPr>
        <i/>
        <sz val="10"/>
        <rFont val="Times New Roman"/>
        <family val="1"/>
      </rPr>
      <t>"Podniesienie nośności dróg wojewódzkich do parametrów normatywnych poprzez odnowę 
       nawierzchni wybranych odcinków drogi wojewódzkiej nr 551 relacji Strzyżawa-Wąbrzeźno, o łącznej 
       długości 11,435 km"</t>
    </r>
  </si>
  <si>
    <r>
      <t xml:space="preserve">   1) na zadania bieżące w ramach Działania 4.4 Ochrona i rozwój zasobów kultury, na projekt pn. </t>
    </r>
    <r>
      <rPr>
        <i/>
        <sz val="10"/>
        <rFont val="Times New Roman"/>
        <family val="1"/>
      </rPr>
      <t>"Wsparcie 
       opieki nad zabytkami Województwa Kujawsko-Pomorskiego w 2023 roku"</t>
    </r>
  </si>
  <si>
    <r>
      <t xml:space="preserve">       - Działania 4.5 Ochrona przyrody, na projekt pn. </t>
    </r>
    <r>
      <rPr>
        <i/>
        <sz val="10"/>
        <rFont val="Times New Roman"/>
        <family val="1"/>
      </rPr>
      <t>"Modernizacja zagrody wiejskiej w Dusocinie na 
         potrzeby ośrodka edukacji ekologicznej na terenie Parku Krajobrazowego Góry Łosiowe wraz 
         z czynną ochroną przyrody na obszarze Natura 2000"</t>
    </r>
  </si>
  <si>
    <t>3. zmniejszenie dochodów:</t>
  </si>
  <si>
    <r>
      <t xml:space="preserve">       pn. </t>
    </r>
    <r>
      <rPr>
        <i/>
        <sz val="10"/>
        <rFont val="Times New Roman"/>
        <family val="1"/>
      </rPr>
      <t>"Przebudowa wraz z rozbudową drogi wojewódzkiej Nr 270 Brześć Kujawski-Izbica Kujawska-Koło 
       od km 0+000 do km 29+023. Etap I od km 1+100 do km 7+762"</t>
    </r>
  </si>
  <si>
    <r>
      <t xml:space="preserve">       pn. </t>
    </r>
    <r>
      <rPr>
        <i/>
        <sz val="10"/>
        <rFont val="Times New Roman"/>
        <family val="1"/>
      </rPr>
      <t>"Przebudowa wraz z rozbudową drogi wojewódzkiej Nr 254 Brzoza-Łabiszyn-Barcin-Mogilno-
       Wylatowo (odcinek Brzoza-Barcin). Odcinek II od km 13+280 do km 22+400"</t>
    </r>
  </si>
  <si>
    <t xml:space="preserve">   2) na zadania inwestycyjne w ramach Działania 5.1 Infrastruktura drogowa, na projekty:</t>
  </si>
  <si>
    <r>
      <t xml:space="preserve">       pn. </t>
    </r>
    <r>
      <rPr>
        <i/>
        <sz val="10"/>
        <rFont val="Times New Roman"/>
        <family val="1"/>
      </rPr>
      <t>"Przebudowa wraz z rozbudową drogi wojewódzkiej Nr 563 Rypin-Żuromin-Mława od km 2+475 
       do km 16+656. Etap II - Przebudowa drogi wojewódzkiej Nr 563 na odcinku Stępowo-granica 
       województwa od km 10+100 do km 16+656"</t>
    </r>
  </si>
  <si>
    <t xml:space="preserve">   1) na zadania bieżące, na projekty:</t>
  </si>
  <si>
    <t xml:space="preserve">   2) na zadania inwestycyjne, na projekty:</t>
  </si>
  <si>
    <r>
      <t>Zwiększa się o kwotę 40.374 zł dochody bieżące z tytułu dotacji celowych z budżetu państwa (budżet środków europejskich) przeznaczone na projekt pn.</t>
    </r>
    <r>
      <rPr>
        <i/>
        <sz val="10"/>
        <rFont val="Times New Roman"/>
        <family val="1"/>
      </rPr>
      <t xml:space="preserve"> "Inicjatywy w zakresie usług społecznych realizowane przez NGO"</t>
    </r>
    <r>
      <rPr>
        <sz val="10"/>
        <rFont val="Times New Roman"/>
        <family val="1"/>
      </rPr>
      <t xml:space="preserve"> realizowany w ramach Regionalnego Programu Operacyjnego Województwa Kujawsko-Pomorskiego 2014-2020, Poddziałania 9.3.2 Rozwój usług społecznych.</t>
    </r>
  </si>
  <si>
    <r>
      <t xml:space="preserve">    - na zadania bieżące, na projekt pn. </t>
    </r>
    <r>
      <rPr>
        <i/>
        <sz val="10"/>
        <rFont val="Times New Roman"/>
        <family val="1"/>
      </rPr>
      <t>"Inicjatywy w zakresie usług społecznych realizowane przez NGO"</t>
    </r>
  </si>
  <si>
    <r>
      <t xml:space="preserve">1) na projekt pn. </t>
    </r>
    <r>
      <rPr>
        <i/>
        <sz val="10"/>
        <rFont val="Times New Roman"/>
        <family val="1"/>
      </rPr>
      <t>"Zawodowe Talenty Kujaw i Pomorza"</t>
    </r>
    <r>
      <rPr>
        <sz val="10"/>
        <rFont val="Times New Roman"/>
        <family val="1"/>
      </rPr>
      <t xml:space="preserve"> łącznie w kwocie 53.460 zł, w tym:</t>
    </r>
  </si>
  <si>
    <r>
      <t xml:space="preserve">2) na projekt pn. </t>
    </r>
    <r>
      <rPr>
        <i/>
        <sz val="10"/>
        <rFont val="Times New Roman"/>
        <family val="1"/>
      </rPr>
      <t>"Prymus Pomorza i Kujaw II"</t>
    </r>
    <r>
      <rPr>
        <sz val="10"/>
        <rFont val="Times New Roman"/>
        <family val="1"/>
      </rPr>
      <t xml:space="preserve"> łącznie w kwocie 93.258 zł, w tym:</t>
    </r>
  </si>
  <si>
    <t>Określa się dochody bieżące z tytułu dotacji celowej z budżetu państwa na projekty przewidziane do realizacji w ramach programu Fundusze Europejskie dla Kujaw i Pomorza 2021-2027, Działania 8.18, tj.:</t>
  </si>
  <si>
    <t>Jednocześnie zmniejsza się o kwotę 8.151 zł dochody bieżące z tytułu dotacji celowej z budżetu państwa zaplanowane jako pula środków na współfinansowanie krajowe przedsięwzięć realizowanych z udziałem środków z Europejskiego Funduszu Społecznego Plus.</t>
  </si>
  <si>
    <r>
      <t xml:space="preserve">Określa się dochody majątkowe z tytułu dotacji celowej z budżetu państwa na projekt pn. </t>
    </r>
    <r>
      <rPr>
        <i/>
        <sz val="10"/>
        <rFont val="Times New Roman"/>
        <family val="1"/>
      </rPr>
      <t>"Budowa II etapu obwodnicy Mogilna"</t>
    </r>
    <r>
      <rPr>
        <sz val="10"/>
        <rFont val="Times New Roman"/>
        <family val="1"/>
      </rPr>
      <t xml:space="preserve"> przewidziany do realizacji w ramach programu Fundusze Europejskie dla Kujaw i Pomorza 2021-2027, Działania 4.3 łącznie w kwocie 503.500 zł, w tym z budżetu środków europejskich w kwocie 450.500 zł oraz z budżetu środków krajowych w kwocie 53.000 zł. Jednocześnie zmniejsza się o kwotę 53.000 zł dochody majątkowe z tytułu dotacji celowej z budżetu państwa zaplanowane jako pula środków na współfinansowanie krajowe przedsięwzięć realizowanych z udziałem środków z Europejskiego Funduszu Rozwoju Regionalnego.</t>
    </r>
  </si>
  <si>
    <r>
      <t xml:space="preserve"> - zmniejszenie dochodów o kwotę 1.112.025 zł na projekt pn.</t>
    </r>
    <r>
      <rPr>
        <i/>
        <sz val="10"/>
        <rFont val="Times New Roman"/>
        <family val="1"/>
      </rPr>
      <t xml:space="preserve"> "Przebudowa wraz z rozbudową drogi wojewódzkiej Nr 254 Brzoza-Łabiszyn-
   Barcin-Mogilno-Wylatowo (odcinek Brzoza-Barcin). Odcinek II od km 13+280 do km 22+400" </t>
    </r>
    <r>
      <rPr>
        <sz val="10"/>
        <rFont val="Times New Roman"/>
        <family val="1"/>
      </rPr>
      <t>(Działanie 5.1) w związku z objęciem projektu
   procedurą fazowania w celu sfinansowania wydatków w 2024 r. z nowej perspektywy finansowej FEdKP 2021-2027 i urealnieniem ogólnej 
   wartości projektu do kosztów możliwych do poniesienia w ramach RPO WK-P 2014-2020.</t>
    </r>
  </si>
  <si>
    <t>Powyższe zmiany wynikają z wcześniejszego wpływu środków, tj. pod koniec 2022 roku.</t>
  </si>
  <si>
    <t>1) zwiększenie dochodów:</t>
  </si>
  <si>
    <t>2) zmniejszenie dochodów:</t>
  </si>
  <si>
    <t xml:space="preserve">    - o kwotę 33.100 zł z tytułu rozliczeń z lat ubiegłych (nadpłata za energię elektryczną);</t>
  </si>
  <si>
    <t xml:space="preserve">    - o kwotę 50.000 zł z tytułu kar za nieterminowe bądź niezgodne z umową wykonanie usług (zwrot kary umownej, zgodnie z wyrokiem Sądu 
      Okręgowego w Bydgoszczy);</t>
  </si>
  <si>
    <t>Dokonuje się zmian w planowanych dochodach z tytułu dotacji od jednostek samorządu terytorialnego przeznaczonych na projekty realizowane w ramach Regionalnego Programu Operacyjnego Województwa Kujawsko-Pomorskiego 2014-2020, poprzez:</t>
  </si>
  <si>
    <r>
      <t xml:space="preserve"> - zwiększenie dochodów o kwotę 380.816 zł na wydatki niekwalifikowalne przy jednoczesnym zmniejszeniu dochodów o kwotę 97.025 zł na wydatki
    kwalifikowalne w ramach projektu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
   rozwoju systemu transportu Bydgosko-Toruńskiego Obszaru Funkcjonalnego dla: Części nr 2 - Złotoria - Nowa Wieś - Lubicz Górny w ciągu 
   drogi wojewódzkiej nr 657" </t>
    </r>
    <r>
      <rPr>
        <sz val="10"/>
        <rFont val="Times New Roman"/>
        <family val="1"/>
      </rPr>
      <t>(Działanie 3.4) w związku z dostosowaniem wkładu partnerów do % udziału wynikającego z wniosku 
   o dofinansowanie;</t>
    </r>
  </si>
  <si>
    <t>Zwiększa się dochody z tytułu dotacji od jednostek samorządu terytorialnego o kwotę 150.000 zł na dofinansowanie budowy obwodnicy miasta Golubia-Dobrzynia, w tym opracowanie Studium Techniczno-Ekonomiczno-Środowiskowego wraz z dokumentacją projektową w związku z niewykorzystaniem w roku 2022 dochodów z tytułu pomocy finansowej udzielonej przez Powiat Golubsko-Dobrzyński, Gminę Golub-Dobrzyń i Miasto Golub-Dobrzyń na realizację zadania w wyniku przedłużających się procedur formalnych dotyczących wydania decyzji środowiskowej i przeniesieniem zakresu rzeczowo-finansowego zadania na rok 2023.</t>
  </si>
  <si>
    <r>
      <t xml:space="preserve">Określa się dochody z tytułu dotacji celowej z budżetu państwa na zadanie pn. </t>
    </r>
    <r>
      <rPr>
        <i/>
        <sz val="10"/>
        <rFont val="Times New Roman"/>
        <family val="1"/>
      </rPr>
      <t>"Punkty Informacyjne Funduszy Europejskich WK-P"</t>
    </r>
    <r>
      <rPr>
        <sz val="10"/>
        <rFont val="Times New Roman"/>
        <family val="1"/>
      </rPr>
      <t xml:space="preserve"> przewidziane do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realizacji w ramach Programu Pomoc Techniczna dla Funduszy Europejskich 2021-2027 łącznie w kwocie 880.000 zł, w tym na finansowanie części unijnej w kwocie 701.448 zł oraz na finansowanie części krajowej w kwocie 178.552 zł. Zmiana dokonywana jest w związku z powierzeniem przez Ministra Funduszy i Polityki Regionalnej zadania polegającego na prowadzeniu Głównego Punktu Informacyjnego przy Urzędzie Marszałkowskim Województwa Kujawsko-Pomorskiego oraz  prowadzeniu, koordynacji, promocji, monitoringu i kontroli wszystkich Lokalnych Punktów Informacyjnych w województwie świadczących usługi informacyjne na rzecz beneficjentów, potencjalnych beneficjentów oraz potencjalnych uczestników projektów finansowanych z FE. </t>
    </r>
  </si>
  <si>
    <t>Zwiększa się o kwotę 6.177.784 zł planowane dochody województwa w związku z otrzymaniem pisma od Ministra Finansów Nr ST8.4751.5.2023 z dnia 25 maja 2023 r. o przyznaniu środków z tytułu uzupełnienia subwencji ogólnej w 2023 r. z przeznaczeniem na dofinansowanie inwestycji drogowej pn. "Przebudowa wiaduktów w ciągu drogi wojewódzkiej nr 240 Chojnice - Świecie w km 64+533 w miejscowości Terespol Pomorski".</t>
  </si>
  <si>
    <r>
      <t xml:space="preserve">       - Działania 5.1 Infrastruktura drogowa, na projekt pn. </t>
    </r>
    <r>
      <rPr>
        <i/>
        <sz val="10"/>
        <rFont val="Times New Roman"/>
        <family val="1"/>
      </rPr>
      <t>"Przebudowa drogi wojewódzkiej nr 265 Brześć 
         Kujawski-Kowal-Gostynin na odcinku Kowal - granica województwa od km 19+117 do km 34+025"</t>
    </r>
  </si>
  <si>
    <r>
      <t xml:space="preserve">       - Poddziałania 1.5.2 Wsparcie procesu umiędzynarodowienia przedsiębiorstw, na projekt pn. </t>
    </r>
    <r>
      <rPr>
        <i/>
        <sz val="10"/>
        <rFont val="Times New Roman"/>
        <family val="1"/>
      </rPr>
      <t>"Kujawy + 
         Pomorze - promocja potencjału gospodarczego regionu - edycja II"</t>
    </r>
  </si>
  <si>
    <t xml:space="preserve">       - Działania 5.1 Infrastruktura drogowa, na projekty:</t>
  </si>
  <si>
    <r>
      <t xml:space="preserve">         pn. </t>
    </r>
    <r>
      <rPr>
        <i/>
        <sz val="10"/>
        <rFont val="Times New Roman"/>
        <family val="1"/>
      </rPr>
      <t>"Przebudowa wraz z rozbudową drogi wojewódzkiej Nr 270 Brześć Kujawski-Izbica Kujawska-Koło 
         od km 0+000 do km 29+023. Etap I od km 1+100 do km 7+762"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</si>
  <si>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254 Brzoza-Łabiszyn-Barcin-Mogilno-
         Wylatowo (odcinek Brzoza-Barcin). Odcinek II od km 13+280 do km 22+400"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</si>
  <si>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563 Rypin-Żuromin-Mława od km 2+475 
         do km 16+656. Etap II - Przebudowa drogi wojewódzkiej Nr 563 na odcinku Stępowo-granica 
         województwa od km 10+100 do km 16+656"</t>
    </r>
  </si>
  <si>
    <t>1. zwiększenie dochodów na Poddziałanie 6.1.1 Inwestycje w infrastrukturę zdrowotną:</t>
  </si>
  <si>
    <t xml:space="preserve">    - na zadania bieżące </t>
  </si>
  <si>
    <t xml:space="preserve">    - na zadania inwestycyjne</t>
  </si>
  <si>
    <t>2. zmniejszenie dochodów w ramach Działania 5.1 Infrastruktura drogowa:</t>
  </si>
  <si>
    <t>1. zwiększenie dochodów w ramach Poddziałania 9.3.2 Rozwój usług społecznych:</t>
  </si>
  <si>
    <t xml:space="preserve">    - na zadanie bieżące (beneficjenci zewnętrzni)</t>
  </si>
  <si>
    <t xml:space="preserve">    - na zadania inwestycyjne (beneficjenci zewnętrzni)</t>
  </si>
  <si>
    <t xml:space="preserve">   - zwiększenie dochodów bieżących o kwotę  3.387.695 zł;</t>
  </si>
  <si>
    <t xml:space="preserve">   - zmniejszenie dochodów na zadania inwestycyjne o kwotę 8.487.695 zł;</t>
  </si>
  <si>
    <t xml:space="preserve">    - z budżetu środków europejskich w kwocie 50.490 zł;</t>
  </si>
  <si>
    <t xml:space="preserve">    - z budżetu środków krajowych w kwocie 2.970 zł;</t>
  </si>
  <si>
    <t xml:space="preserve">    - z budżetu środków europejskich w kwocie 88.077 zł;</t>
  </si>
  <si>
    <t xml:space="preserve">    - z budżetu środków krajowych w kwocie 5.181 zł.</t>
  </si>
  <si>
    <t xml:space="preserve">W związku z otrzymaniem informacji od Ministra Rodziny i Polityki Społecznej o przyznaniu dodatkowego limitu wydatków na 2023 rok na pokrycie kosztów obsługi zadania realizowanego przez Wojewódzki Urząd Pracy w Toruniu wynikającego z ustawy z dnia 2 marca 2020 r. o szczególnych rozwiązaniach związanych z zapobieganiem, przeciwdziałaniem i zwalczaniem COVID-19, innych chorób zakaźnych oraz wywołanych nimi sytuacji kryzysowych (pisma: DF-II.0311.2.3.2023.AW z dnia 13 lutego 2023 r. oraz DF.II.0311.2.4.2023.AW z dnia 9 maja 2023 r.), zwiększa się dochody własne województwa łącznie o kwotę 693.188,53 zł. </t>
  </si>
  <si>
    <r>
      <t xml:space="preserve"> - w kwocie 427.333,33 z tytułu dotacji celowej z budżetu państwa. Środki przeniesione zostają w ramach tej samej klasyfikacji budżetowej z zadania 
   pn. </t>
    </r>
    <r>
      <rPr>
        <i/>
        <sz val="10"/>
        <rFont val="Times New Roman"/>
        <family val="1"/>
      </rPr>
      <t>"Ochrona przed hasałem"</t>
    </r>
    <r>
      <rPr>
        <sz val="10"/>
        <rFont val="Times New Roman"/>
        <family val="1"/>
      </rPr>
      <t xml:space="preserve"> w celu dostosowania nazwy przedsięwzięcia do złożonego wniosku o udzielenie dofinansowania.</t>
    </r>
  </si>
  <si>
    <t>§ 8 ust. 4 pkt 2 dotyczący wydatków finansowanych ze środków pieniężnych, o których mowa w § 3 ust. 1 pkt 2 lit. a</t>
  </si>
  <si>
    <t>24.</t>
  </si>
  <si>
    <r>
      <t xml:space="preserve">Zwiększa się o kwotę 550.000 zł wydatki zaplanowane na zadanie własne pn. </t>
    </r>
    <r>
      <rPr>
        <i/>
        <sz val="10"/>
        <rFont val="Times New Roman"/>
        <family val="1"/>
      </rPr>
      <t xml:space="preserve">"Organizacja dożynek" </t>
    </r>
    <r>
      <rPr>
        <sz val="10"/>
        <rFont val="Times New Roman"/>
        <family val="1"/>
      </rPr>
      <t>z przeznaczeniem na pokrycie kosztów realizacji programu Dożynek Województwa Kujawsko-Pomorskiego organizowanych w Inowrocławiu, wyposażenia, dekoracji i obsługi stoiska Województwa oraz poczęstunku dla gości dożynkowych.</t>
    </r>
  </si>
  <si>
    <r>
      <t xml:space="preserve">Zwiększa się o kwotę 14.895.222 zł wydatki zaplanowane na zadanie własne pn. </t>
    </r>
    <r>
      <rPr>
        <i/>
        <sz val="10"/>
        <rFont val="Times New Roman"/>
        <family val="1"/>
      </rPr>
      <t>"Drogi wojewódzkie - utrzymanie bieżące dróg"</t>
    </r>
    <r>
      <rPr>
        <sz val="10"/>
        <rFont val="Times New Roman"/>
        <family val="1"/>
      </rPr>
      <t xml:space="preserve"> ujęte w planie finansowym Zarządu Dróg Wojewódzkich w Bydgoszczy z przeznaczeniem m.in. na pokrycie kosztów usług związanych z oczyszczaniem przepustów, konserwacji sygnalizacji świetlnej, koszeniem traw, montowaniem barier i umocowaniem poboczy, pokrycie kosztów remontów cząstkowych nawierzchni dróg, zakup paliwa do pojazdów i sprzętu drogowego, masy na zimno, soli drogowej, ubezpieczenie nowych pojazdów oraz na opłaty za odprowadzanie wód opadowych i opłaty sądowe.</t>
    </r>
  </si>
  <si>
    <t xml:space="preserve">1. określeniu wydatków na wieloletnie zadania inwestycyjne: </t>
  </si>
  <si>
    <r>
      <t xml:space="preserve">     - w kwocie 120.110 zł na zadanie pn. </t>
    </r>
    <r>
      <rPr>
        <i/>
        <sz val="10"/>
        <rFont val="Times New Roman"/>
        <family val="1"/>
      </rPr>
      <t xml:space="preserve">"Budowa obwodnicy Więcborka wraz z opracowaniem Studium Techniczno-Ekonomiczno-
       Środowiskowego". </t>
    </r>
    <r>
      <rPr>
        <sz val="10"/>
        <rFont val="Times New Roman"/>
        <family val="1"/>
      </rPr>
      <t>Środki te ujęte były w wykazie wydatków niewygasających z upływem 2022 r. (uchwała Nr  LII/704/22 Sejmiku 
       Województwa Kujawsko-Pomorskiego z dnia 19 grudnia 2022 r.)W związku z brakiem możliwości ich wykorzystania w wyznaczonym terminie 
       na skutek przedłużających się formalności związanych z wydaniem decyzji środowiskowej, ujmuje się je w roku bieżącym;</t>
    </r>
  </si>
  <si>
    <r>
      <t xml:space="preserve">        - o kwotę 1.256.122 zł na zadanie pn. </t>
    </r>
    <r>
      <rPr>
        <i/>
        <sz val="10"/>
        <rFont val="Times New Roman"/>
        <family val="1"/>
      </rPr>
      <t xml:space="preserve">"Roboty dodatkowe i uzupełniające oraz waloryzacja kosztów inwestycyjnych - ścieżki rowerowe" .
          </t>
    </r>
    <r>
      <rPr>
        <sz val="10"/>
        <rFont val="Times New Roman"/>
        <family val="1"/>
      </rPr>
      <t>Środki w kwocie 577.534 zł ujęte były w wykazie wydatków niewygasających z upływem 2022 r. W związku z brakiem możliwości ich 
          wykorzystania w wyznaczonym terminie na skutek opóźnienia w przygotowaniu przez wykonawcę dokumentacji odbiorowej, ujmuje się je 
          w roku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bieżącym. Pozostałe zwiększenie związane jest z koniecznością zabezpieczenia środków na II etap robót dodatkowych w projekcie
          dotyczącym ograniczenia emisji spalin poprzez rozbudowę sieci dróg rowerowych znajdujących się w koncepcji rozwoju systemu transportu 
          Bydgosko-Toruńskiego Obszaru Funkcjonalnego dla części nr 1 - Nawra-Kończewice-Chełmża- Zalesie-Kiełbasin-Mlewo-Mlewiec-
          Srebrniki-Sierakowo w ciągu dróg wojewódzkich nr: 551,649,554. Zwiększa się ogólna wartość zadania;</t>
    </r>
  </si>
  <si>
    <r>
      <t xml:space="preserve">        - o kwotę 105.717 zł na zadanie pn. </t>
    </r>
    <r>
      <rPr>
        <i/>
        <sz val="10"/>
        <rFont val="Times New Roman"/>
        <family val="1"/>
      </rPr>
      <t xml:space="preserve">"Przebudowa drogi wojewódzkiej Nr 251 od km 45+145 do km 46+800 odc. Młodocin-Pturek wraz 
          z przebudową przepustu w km 46+216". </t>
    </r>
    <r>
      <rPr>
        <sz val="10"/>
        <rFont val="Times New Roman"/>
        <family val="1"/>
      </rPr>
      <t>Środki te ujęte były w wykazie wydatków niewygasających z upływem 2022 r. W związku z brakiem 
          możliwości ich wykorzystania w wyznaczonym terminie na skutek przedłużających się procedur formalnych związanych z wydaniem 
          prawomocnej decyzji środowiskowej, ujmuje się je w roku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bieżącym. Nie zmienia się ogólna wartość zadania;</t>
    </r>
  </si>
  <si>
    <r>
      <t xml:space="preserve">        - o kwotę 200.000 zł na zadanie pn. </t>
    </r>
    <r>
      <rPr>
        <i/>
        <sz val="10"/>
        <rFont val="Times New Roman"/>
        <family val="1"/>
      </rPr>
      <t>"Budowa obwodnicy miasta Golubia-Dobrzynia, w tym opracowanie Studium Techniczno-Ekonomiczno-
          Środowiskowego wraz z dokumentacją projektową",</t>
    </r>
    <r>
      <rPr>
        <sz val="10"/>
        <rFont val="Times New Roman"/>
        <family val="1"/>
      </rPr>
      <t xml:space="preserve"> w tym o kwotę 50.000 zł wydatki finansowane ze środków własnych województwa 
          stanowiące niewykorzystane wydatki niewygasające z upływem 2022 r. oraz o kwotę 150.000 zł wydatki finansowane z dotacji od jednostek 
          samorządu terytorialnego przeniesione z roku 2022. Zmiany wynikają z przedłużających się procedur formalnych dotyczących wydania 
          decyzji środowiskowej. Nie zmienia się ogólna wartość inwestycji;</t>
    </r>
  </si>
  <si>
    <r>
      <t xml:space="preserve">     - o kwotę 500.000 zł na wieloletnie zadane inwestycyjne pn. </t>
    </r>
    <r>
      <rPr>
        <i/>
        <sz val="10"/>
        <rFont val="Times New Roman"/>
        <family val="1"/>
      </rPr>
      <t xml:space="preserve">"Budowa II etapu obwodnicy Mogilna" </t>
    </r>
    <r>
      <rPr>
        <sz val="10"/>
        <rFont val="Times New Roman"/>
        <family val="1"/>
      </rPr>
      <t xml:space="preserve">z powodu decyzji o realizacji inwestycji 
       w ramach nowej perspektywy finansowej UE na lata 2021-2027. W związku z powyższym określa się wydatki w łącznej 530.000 zł, w tym 
       finansowane z budżetu środków europejskich w kwocie 450.500 zł, z budżetu państwa na współfinansowanie krajowe w kwocie 53.000 zł oraz 
       ze środków własnych województwa w kwocie 26.500 zł na projekt pn. </t>
    </r>
    <r>
      <rPr>
        <i/>
        <sz val="10"/>
        <rFont val="Times New Roman"/>
        <family val="1"/>
      </rPr>
      <t>"Budowa II etapu obwodnicy Mogilna"</t>
    </r>
    <r>
      <rPr>
        <sz val="10"/>
        <rFont val="Times New Roman"/>
        <family val="1"/>
      </rPr>
      <t xml:space="preserve"> przewidziany do realizacji 
       w latach 2023-2025 w ramach programu Fundusze Europejskie dla Kujaw i Pomorza 2021-2027, Działania 4.3.</t>
    </r>
  </si>
  <si>
    <r>
      <t xml:space="preserve">    2)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rozwoju systemu
        transportu Bydgosko-Toruńskiego Obszaru Funkcjonalnego dla: Części nr 3 - Toruń - Mała Nieszawka - Wielka Nieszawka - Cierpice 
        w ciągu drogi wojewódzkiej nr 273" </t>
    </r>
    <r>
      <rPr>
        <sz val="10"/>
        <rFont val="Times New Roman"/>
        <family val="1"/>
      </rPr>
      <t>- zwiększenie wydatków inwestycyjnych o kwotę 165.965 zł. Środki te ujęte były w wykazie wydatków 
        niewygasających z upływem 2022 r. W związku z brakiem możliwości ich wykorzystania w wyznaczonym terminie na skutek opóźnień 
        w przygotowaniu dokumentacji odbiorowej i niezgłoszenia przez wykonawcę robót odbioru końcowego, ujmuje się je w roku bieżącym. Ogólna 
        wartość projektu nie ulega zmianie;</t>
    </r>
  </si>
  <si>
    <r>
      <t xml:space="preserve">2. Poddziałania 3.5.2 Zrównoważona mobilność miejska i promowanie strategii niskoemisyjnych w ramach ZIT, projekt pn. </t>
    </r>
    <r>
      <rPr>
        <i/>
        <sz val="10"/>
        <rFont val="Times New Roman"/>
        <family val="1"/>
      </rPr>
      <t xml:space="preserve">"Ograniczenie emisji 
    spalin poprzez rozbudowę sieci dróg rowerowych znajdujących się w koncepcji rozwoju  systemu transportu Bydgosko-Toruńskiego Obszaru 
    Funkcjonalnego dla: Części nr 1 - Nawra-Kończewice-Chełmża- Zalesie-Kiełbasin-Mlewo-Mlewiec-Srebrniki-Sierakowo w ciągu dróg 
    wojewódzkich nr: 551,649,554" - </t>
    </r>
    <r>
      <rPr>
        <sz val="10"/>
        <rFont val="Times New Roman"/>
        <family val="1"/>
      </rPr>
      <t>zwiększenie wydatków inwestycyjnych łącznie o kwotę 539.797 zł, w tym:</t>
    </r>
  </si>
  <si>
    <t xml:space="preserve">    - wydatków kwalifikowalnych o kwotę 527.148 zł. Środki te ujęte były w wykazie wydatków niewygasających z upływem 2022 r. W związku 
      z brakiem możliwości ich wykorzystania w wyznaczonym terminie na skutek opóźnień w przygotowaniu dokumentacji odbiorowej i niezgłoszenia
      przez wykonawcę robót odbioru końcowego, ujmuje się je w roku bieżącym;</t>
  </si>
  <si>
    <r>
      <t xml:space="preserve">    1) projekt pn. </t>
    </r>
    <r>
      <rPr>
        <i/>
        <sz val="10"/>
        <rFont val="Times New Roman"/>
        <family val="1"/>
      </rPr>
      <t xml:space="preserve">"Przebudowa drogi wojewódzkiej Nr 249 wraz z uruchomieniem przeprawy promowej przez Wisłę na wysokości Solca
        Kujawskiego i Czarnowa" - </t>
    </r>
    <r>
      <rPr>
        <sz val="10"/>
        <rFont val="Times New Roman"/>
        <family val="1"/>
      </rPr>
      <t>zwiększenie wydatków inwestycyjnych o kwotę 313.990 zł, w tym wydatków niekwalifikowalnych o kwotę 
        237.057 zł. Środki te ujęte były w wykazie wydatków niewygasających z upływem 2022 r. W związku z brakiem możliwości ich wykorzystania 
        w wyznaczonym terminie na skutek przedłużającej się procedury związanej z uzyskaniem dokumentacji z Urzędu Żeglugi Śródlądowej, ujmuje 
        się je w roku bieżącym. Zmniejsza się ogólna wartość projektu zgodnie ze zaktualizowanym wnioskiem o dofinansowanie;</t>
    </r>
  </si>
  <si>
    <t xml:space="preserve">        a) wydatków bieżących o kwotę 100.000 zł w związku z przeniesieniem środków niewydatkowanych w roku 2022;</t>
  </si>
  <si>
    <t xml:space="preserve">        b) wydatków inwestycyjnych łącznie o kwotę 3.121.034 zł, z tego:</t>
  </si>
  <si>
    <t xml:space="preserve">            - wydatków niekwalifikowalnych finansowanych ze środków własnych województwa o kwotę 252.034 zł oraz finansowanych z dotacji od 
              jednostek samorządu terytorialnego o kwotę 114.000 zł w związku z koniecznością poniesienia nie ujętych w kosztorysie inwestorskim 
              kosztów przebudowy odcinków chodników wzdłuż DW nr 265 w gminach Baruchowo i Kowal. Zwiększa się ogólna wartość projektu;</t>
  </si>
  <si>
    <r>
      <t xml:space="preserve">    3) projekt pn. </t>
    </r>
    <r>
      <rPr>
        <i/>
        <sz val="10"/>
        <rFont val="Times New Roman"/>
        <family val="1"/>
      </rPr>
      <t xml:space="preserve">"Przebudowa wraz z rozbudową drogi wojewódzkiej Nr 563 Rypin-Żuromin-Mława od km 2+475 do km 16+656. Etap II -
        Przebudowa drogi wojewódzkiej Nr 563 na odcinku Stępowo-granica województwa od km 10+100 do km 16+656" </t>
    </r>
    <r>
      <rPr>
        <sz val="10"/>
        <rFont val="Times New Roman"/>
        <family val="1"/>
      </rPr>
      <t>- zmniejszenie 
        wydatków łącznie o kwotę 36.437.598 zł, w tym:</t>
    </r>
  </si>
  <si>
    <t xml:space="preserve">        - wydatków inwestycyjnych o kwotę 36.129.553 zł. </t>
  </si>
  <si>
    <t xml:space="preserve">        - wydatków bieżących o kwotę 95.231 zł, z tego w planie finansowym Urzędu Marszałkowskiego o kwotę 9.524 zł oraz w planie finansowym
          Zarządu Dróg Wojewódzkich w Bydgoszczy o kwotę 85.707 zł;</t>
  </si>
  <si>
    <t xml:space="preserve">        - wydatków inwestycyjnych o kwotę 10.603.924 zł;</t>
  </si>
  <si>
    <t xml:space="preserve">        - wydatków bieżących o kwotę 175.478 zł, z tego w planie finansowym Urzędu Marszałkowskiego o kwotę 32.548 zł oraz w planie finansowym
          Zarządu Dróg Wojewódzkich w Bydgoszczy o kwotę 142.930 zł;</t>
  </si>
  <si>
    <t xml:space="preserve">        - wydatków inwestycyjnych o kwotę 26.123.153 zł. </t>
  </si>
  <si>
    <t xml:space="preserve"> - w kwocie 1.425.000 zł na nabycie prawa własności nieruchomości położonej w Tucholi przy ul. Podgórnej 3, oznaczonej jako działka nr 2086/2 
   o pow. 0,0187 ha, KW nr BY1T/00026831/6. Działka zabudowana jest trzykondygnacyjnym budynkiem byłego spichlerza pełniącego funkcje 
   muzealne. Bryła oraz elewacja spichlerza zostały wpisane do rejestru zabytków województwa kujawsko-pomorskiego. Cena nieruchomości 
   określona została na poziomie wartości rynkowej określonej przez rzeczoznawcę majątkowego.</t>
  </si>
  <si>
    <t>Zwiększa się o kwotę 4.920 zł wydatki zaplanowane na zakup od Miasta Bydgoszczy nieruchomości położonych przy ul. Stanisława Staszica i Ks. Hugona Kołłątaja, stanowiących działki nr 1/8, 4/4 i 5/4 o łącznej powierzchni 0,2788 ha, obręb 0166, sąsiadujących z nieruchomością stanowiącą własność Województwa, której użytkownikiem wieczystym jest Filharmonia Pomorska w Bydgoszczy. Zmiana wynika z informacji otrzymanej z Urzędu Miasta Bydgoszczy o zwiększeniu ceny sprzedaży nieruchomości do kwoty 27.675 zł.</t>
  </si>
  <si>
    <t xml:space="preserve">Zmniejsza się o kwotę 384.437 zł wydatki zaplanowane na objęcie udziałów w podwyższonym kapitale zakładowym Kujawsko-Pomorskiego Centrum Kompetencji Cyfrowych sp. z o.o. w związku z przedłożeniem informacji z Banku o mniejszej wartości jednorazowej wcześniejszej spłaty wyemitowanych przez Spółkę obligacji. </t>
  </si>
  <si>
    <r>
      <t xml:space="preserve">Zwiększa się o kwotę 20.706 zł wydatki zaplanowane na wieloletnie zadanie pn. </t>
    </r>
    <r>
      <rPr>
        <i/>
        <sz val="10"/>
        <rFont val="Times New Roman"/>
        <family val="1"/>
      </rPr>
      <t>"Kultura w zasięgu 2.0 - wkład własny wojewódzkich jednostek organizacyjnych".</t>
    </r>
    <r>
      <rPr>
        <sz val="10"/>
        <rFont val="Times New Roman"/>
        <family val="1"/>
      </rPr>
      <t xml:space="preserve"> Środki te ujęte były w wykazie wydatków niewygasających z upływem 2022 r. z ostatecznym terminem ich wykorzystania do dnia 31 maja 2023 r. W związku z brakiem możliwości ich wydatkowania w wyznaczonym terminie na skutek opóźnień w realizacji umów na dostawę i instalację sprzętu teleinformatycznego oraz produkcję i dostarczenie cyfrowych materiałów multimedialnych, ww. kwotę ujmuje się w roku bieżącym.</t>
    </r>
  </si>
  <si>
    <r>
      <t xml:space="preserve"> - w kwocie 77.060 zł na jednoroczne zadane inwestycyjne pn. "</t>
    </r>
    <r>
      <rPr>
        <i/>
        <sz val="10"/>
        <rFont val="Times New Roman"/>
        <family val="1"/>
      </rPr>
      <t xml:space="preserve">Dostępna przestrzeń publiczna - dostosowanie siedziby przedstawicielstwa  
   Urzędu Marszałkowskiego przy ul. Jagiellońskiej 9 w Bydgoszczy do potrzeb osób z niepełnosprawnościami". </t>
    </r>
    <r>
      <rPr>
        <sz val="10"/>
        <rFont val="Times New Roman"/>
        <family val="1"/>
      </rPr>
      <t xml:space="preserve">W ramach zadania środki 
   w kwocie 27.060 zł przeznaczone zostaną na opracowanie projektu technicznego dostosowania budynku dla osób z niepełnosprawnościami. 
   W związku z planem ubiegania się o dofinansowanie inwestycji polegającej na modernizacji łazienki na potrzeby osób niepełnosprawnych, 
   montażu platformy przyschodowej oraz wymianie drzwi wejściowych do budynku od strony parkingu ze środków Państwowego Funduszu 
   Rehabilitacji Osób Niepełnosprawnych w ramach Programu Dostępna przestrzeń publiczna, Modułu A, kwota 50.000 zł zabezpieczona zostaje 
   na wymagany 20% udział własny; </t>
    </r>
  </si>
  <si>
    <t>Jednocześnie zmniejsza się o kwotę 5.807.339 zł pulę środków określoną do dyspozycji Zarządu Województwa do wykorzystania na nowe lub istniejące projekty w ramach Pomocy Technicznej Regionalnego Programu Operacyjnego Województwa Kujawsko-Pomorskiego 2014-2020 Działania 12.1.</t>
  </si>
  <si>
    <t xml:space="preserve"> - Urzędu Marszałkowskiego o kwotę 1.389.178,22 zł w celu zabezpieczenia środków m.in. na umowy cywilnoprawne, zakup komputerów wraz 
   z oprogramowaniem, zakup i montaż czujników przeciwpożarowych oraz aktualizację systemu ADSelfServis Plus wraz z rocznym wsparciem 
   technicznym i dostosowaniem do systemu FortiAuthentictaor;</t>
  </si>
  <si>
    <r>
      <t xml:space="preserve"> - o kwotę 1.460.000 zł na zadanie własne pn. </t>
    </r>
    <r>
      <rPr>
        <i/>
        <sz val="10"/>
        <rFont val="Times New Roman"/>
        <family val="1"/>
      </rPr>
      <t xml:space="preserve">"Promocja województwa kujawsko-pomorskiego poprzez sport" </t>
    </r>
    <r>
      <rPr>
        <sz val="10"/>
        <rFont val="Times New Roman"/>
        <family val="1"/>
      </rPr>
      <t>z przeznaczeniem na realizację 
   projektu pt. Kujawy Pomorze Team, tj. na kompleksową promocję czterech priorytetowych dla Samorządu Województwa dyscyplin sportowych - 
   lekkiej atletyki, kajakarstwa, kolarstwa i wioślarstwa oraz na promocję województwa podczas międzynarodowego turnieju siatkówki w ramach 
   obchodów Roku Kopernika, Mistrzostw Świata Juniorów w Balonach na Ogrzane Powietrze w Grudziądzu oraz Mistrzostw Świata w Speedrowerze
   w Australii.</t>
    </r>
  </si>
  <si>
    <r>
      <t>Jednocześnie w ramach zadania pn.</t>
    </r>
    <r>
      <rPr>
        <i/>
        <sz val="10"/>
        <rFont val="Times New Roman"/>
        <family val="1"/>
      </rPr>
      <t xml:space="preserve"> "Promocja Województwa"</t>
    </r>
    <r>
      <rPr>
        <sz val="10"/>
        <rFont val="Times New Roman"/>
        <family val="1"/>
      </rPr>
      <t xml:space="preserve"> zmniejsza się wydatki inwestycyjne o kwotę 135.000 zł przy jednoczesnym zwiększeniu wydatków bieżących w celu dostosowania planu wydatków do przewidzianych kosztów. </t>
    </r>
  </si>
  <si>
    <r>
      <t>Określa się wydatki w kwocie 880.000 zł na zadanie własne pn.</t>
    </r>
    <r>
      <rPr>
        <i/>
        <sz val="10"/>
        <rFont val="Times New Roman"/>
        <family val="1"/>
      </rPr>
      <t xml:space="preserve"> "Punkty Informacyjne Funduszy Europejskich WK-P"</t>
    </r>
    <r>
      <rPr>
        <sz val="10"/>
        <rFont val="Times New Roman"/>
        <family val="1"/>
      </rPr>
      <t xml:space="preserve"> przewidziane do realizacji w latach 2023-2025 w ramach Programu Pomoc Techniczna dla Funduszy Europejskich 2021-2027. Zmiana dokonywana jest w związku z powierzeniem przez Ministra Funduszy i Polityki Regionalnej zadania polegającego na prowadzeniu Głównego Punktu Informacyjnego przy Urzędzie Marszałkowskim Województwa Kujawsko-Pomorskiego oraz  prowadzeniu, koordynacji, promocji, monitoringu i kontroli wszystkich Lokalnych Punktów Informacyjnych w województwie świadczących usługi informacyjne na rzecz beneficjentów, potencjalnych beneficjentów oraz potencjalnych uczestników projektów finansowanych z FE. Powyższa kwota sfinansowana zostanie z budżetu państwa na finansowanie części unijnej w kwocie 701.448 zł oraz z budżetu państwa na finansowanie części krajowej w kwocie 178.552 zł.</t>
    </r>
  </si>
  <si>
    <t>Zmniejsza się o kwotę 5.000.000 zł rezerwę celową zaplanowaną na wydatki inwestycyjne związane z realizacją programów finansowanych z udziałem środków unijnych.</t>
  </si>
  <si>
    <r>
      <t xml:space="preserve">    - o kwotę 352.937 zł na zadanie pn. </t>
    </r>
    <r>
      <rPr>
        <i/>
        <sz val="10"/>
        <rFont val="Times New Roman"/>
        <family val="1"/>
      </rPr>
      <t xml:space="preserve">"M-SCKZiU w Toruniu - remont budynku Centrum"; </t>
    </r>
  </si>
  <si>
    <r>
      <t xml:space="preserve">    - o kwotę 61.657 zł na zadanie pn. </t>
    </r>
    <r>
      <rPr>
        <i/>
        <sz val="10"/>
        <rFont val="Times New Roman"/>
        <family val="1"/>
      </rPr>
      <t>"M-SCKZiU w Toruniu - remont budynku  gospodarczego";</t>
    </r>
  </si>
  <si>
    <t>Zwiększa się o kwotę o kwotę 204.397 zł wydatki zaplanowane na bieżące utrzymanie Zespołu Szkół Specjalnych Nr 1 w Ciechocinku w związku z decyzją o utworzeniu oddziału specjalnego w Wojewódzkim Ośrodku Terapii Uzależnień i Współuzależnienia w Toruniu i organizacji od roku szkolnego 2023/2024 zajęć edukacyjnych dla pacjentów Całodobowego Młodzieżowego Ośrodka Leczenia Uzależnień, uczniów klas szkół ponadpodstawowych.</t>
  </si>
  <si>
    <r>
      <t xml:space="preserve">Zwiększa się o kwotę 37.900 zł wydatki zaplanowane na zadanie własne pn. </t>
    </r>
    <r>
      <rPr>
        <i/>
        <sz val="10"/>
        <rFont val="Times New Roman"/>
        <family val="1"/>
      </rPr>
      <t xml:space="preserve">"Inwestycje" </t>
    </r>
    <r>
      <rPr>
        <sz val="10"/>
        <rFont val="Times New Roman"/>
        <family val="1"/>
      </rPr>
      <t>realizowane przez Kujawsko-Pomorskie Centrum Kształcenia Zawodowego w Bydgoszczy z przeznaczeniem na pokrycie kosztów adaptacji dwóch sal dydaktycznych i pokoju nauczycielskiego w budynku szkoły na cele biurowe.</t>
    </r>
  </si>
  <si>
    <r>
      <t>W związku z odstąpieniem od pokrycia straty netto za 2021 r. Wojewódzkiego Szpitala dla Nerwowo i Psychicznie Chorych im. dr J. Bednarza w Świeciu zmniejsza się o kwotę 1 085 398,00 zł wydatki zaplanowane na zadanie pn.</t>
    </r>
    <r>
      <rPr>
        <i/>
        <sz val="10"/>
        <rFont val="Times New Roman"/>
        <family val="1"/>
      </rPr>
      <t xml:space="preserve"> "Pokrycie ujemnego wyniku finansowego". </t>
    </r>
  </si>
  <si>
    <r>
      <t xml:space="preserve">W związku z informacją od Ministra Rodziny i Polityki Społecznej o zwiększeniu limitu wydatków na 2023 rok na zadania związane z realizacją ustawy z dnia 2 marca 2020 r. o szczególnych rozwiązaniach związanych z zapobieganiem, przeciwdziałaniem i zwalczaniem COVID-19, innych chorób zakaźnych oraz wywołanych nimi sytuacji kryzysowych (pisma: DF-II.0311.2.3.2023.AW z dnia 13 lutego 2023 r. oraz DF.II.0311.2.4.2023.AW z dnia 9 maja 2023 r.), zwiększa się łącznie o kwotę 693.188,53 zł wydatki zaplanowane na zadanie pn. </t>
    </r>
    <r>
      <rPr>
        <i/>
        <sz val="10"/>
        <rFont val="Times New Roman"/>
        <family val="1"/>
      </rPr>
      <t>"Fundusz Gwarantowanych Świadczeń Pracowniczych"</t>
    </r>
    <r>
      <rPr>
        <sz val="10"/>
        <rFont val="Times New Roman"/>
        <family val="1"/>
      </rPr>
      <t xml:space="preserve"> realizowane przez Wojewódzki Urząd Pracy w Toruniu, tj. na wynagrodzenia pracowników, pochodne od wynagrodzeń i na koszty rzeczowe. </t>
    </r>
  </si>
  <si>
    <r>
      <t xml:space="preserve">Określa się wydatki w kwocie 47.355 zł na zadanie własne pn. </t>
    </r>
    <r>
      <rPr>
        <i/>
        <sz val="10"/>
        <rFont val="Times New Roman"/>
        <family val="1"/>
      </rPr>
      <t>"Przygotowanie dokumentacji na potrzeby realizacji projektów w ramach RPO WK-P"</t>
    </r>
    <r>
      <rPr>
        <sz val="10"/>
        <rFont val="Times New Roman"/>
        <family val="1"/>
      </rPr>
      <t xml:space="preserve"> przewidziane do realizacji przez Regionalny Ośrodek Polityki Społecznej w Toruniu z przeznaczeniem na pokrycie kosztów opracowania dodatkowej dokumentacji dla projektu modernizacji i dostosowania budynku przy ul. Curie-Skłodowskiej 27/29 w Toruniu dla potrzeb Kujawsko-Pomorskiego Centrum Rehabilitacji, przewidzianego do realizacji w ramach RPO WK-P 2014-2020, Działania 13.1.</t>
    </r>
  </si>
  <si>
    <r>
      <t xml:space="preserve"> - o kwotę 1.596.249 zł na projekt pn. </t>
    </r>
    <r>
      <rPr>
        <i/>
        <sz val="10"/>
        <rFont val="Times New Roman"/>
        <family val="1"/>
      </rPr>
      <t xml:space="preserve">"Usłyszeć potrzeby" - wzmocnienie pozycji uczniów słabosłyszących i niesłyszących w ramach rozbudowy 
   warsztatów zawodowych Kujawsko-Pomorskiego Specjalnego Ośrodka Szkolno-Wychowawczego nr 2 w Bydgoszczy w kontekście 
   zwiększenia szans na rynku pracy" </t>
    </r>
    <r>
      <rPr>
        <sz val="10"/>
        <rFont val="Times New Roman"/>
        <family val="1"/>
      </rPr>
      <t>(Poddziałanie 6.3.2) w związku ze wzrostem cen i koniecznością zabezpieczenia wyższych środków na 
   rozstrzygnięcie postępowania przetargowego na zakup wyposażenia dla pracowni kształcenia zawodowego oraz pakietów artykułów szkolnych
   i mebli. Zwiększa się ogólna wartość projektu.</t>
    </r>
  </si>
  <si>
    <r>
      <t xml:space="preserve">Określa się w planie finansowym Kujawsko-Pomorskiego Specjalnego Ośrodka Szkolno-Wychowawczego im. J. Korczaka w Toruniu wydatki inwestycyjne w kwocie 101.765 zł na zadanie własne pn. </t>
    </r>
    <r>
      <rPr>
        <i/>
        <sz val="10"/>
        <rFont val="Times New Roman"/>
        <family val="1"/>
      </rPr>
      <t xml:space="preserve">"Rozbudowa i modernizacja budynku K-PSOSW im. J. Korczaka w Toruniu - roboty dodatkowe" </t>
    </r>
    <r>
      <rPr>
        <sz val="10"/>
        <rFont val="Times New Roman"/>
        <family val="1"/>
      </rPr>
      <t>z przeznaczeniem na pokrycie kosztów wykonania systemu monitoringu, systemu kontroli dostępu oraz instalacji strukturalno-komputerowej w budynku internatu.  Środki te ujęte były w wykazie wydatków niewygasających z upływem 2022 r. z ostatecznym terminem ich wykorzystania do dnia 31 maja 2023 r. W związku z brakiem możliwości ich wydatkowania w wyznaczonym terminie na skutek przedłużających się prac spowodowanych długotrwałą choroby wykonawcy, ww. kwotę ujmuje się w roku bieżącym.</t>
    </r>
  </si>
  <si>
    <r>
      <t xml:space="preserve"> - w kwocie 21.195 zł na zadanie własne pn. </t>
    </r>
    <r>
      <rPr>
        <i/>
        <sz val="10"/>
        <rFont val="Times New Roman"/>
        <family val="1"/>
      </rPr>
      <t>"Zakupy inwestycyjne"</t>
    </r>
    <r>
      <rPr>
        <sz val="10"/>
        <rFont val="Times New Roman"/>
        <family val="1"/>
      </rPr>
      <t xml:space="preserve"> z przeznaczeniem na zakup napędu maszyny kuchennej NMK110C 
   z akcesoriami i z przystawkami do kuchni internatu.</t>
    </r>
  </si>
  <si>
    <r>
      <t xml:space="preserve"> - w kwoce 59.400 zł na projekt pn. </t>
    </r>
    <r>
      <rPr>
        <i/>
        <sz val="10"/>
        <rFont val="Times New Roman"/>
        <family val="1"/>
      </rPr>
      <t>"Zawodowe Talenty Kujaw i Pomorza".</t>
    </r>
    <r>
      <rPr>
        <sz val="10"/>
        <rFont val="Times New Roman"/>
        <family val="1"/>
      </rPr>
      <t xml:space="preserve"> Celem projektu jest indywidualizacja procesu nauczania poprzez 
   wsparcie stypendialne uczniów szczególnie uzdolnionych w zakresie przedmiotów zawodowych, uczących się w szkołach prowadzących 
   kształcenie zawodowe na terenie województwa. Projekt zakłada objęcie wsparciem minimum 903 uczniów. W 2023 r. pokryte zostaną koszty 
   zarządzania projektem oraz działań informacyjno-promocyjnych. Powyższa kwota sfinansowana zostanie z budżetu środków europejskich 
   w kwocie 50.490 zł, z budżetu państwa na współfinansowanie krajowe w kwocie 2.970 zł oraz ze środków własnych województwa w kwocie 5.940 zł;</t>
    </r>
  </si>
  <si>
    <r>
      <t xml:space="preserve">Określa się wydatki inwestycyjne w kwocie 2.300.000 zł na zadanie pn. </t>
    </r>
    <r>
      <rPr>
        <i/>
        <sz val="10"/>
        <rFont val="Times New Roman"/>
        <family val="1"/>
      </rPr>
      <t xml:space="preserve">"Modernizacja bazy harcerskiej ZHP". </t>
    </r>
    <r>
      <rPr>
        <sz val="10"/>
        <rFont val="Times New Roman"/>
        <family val="1"/>
      </rPr>
      <t>W ramach zadania, w trybie uchwały Nr VI/105/11 Sejmiku Województwa Kujawsko-Pomorskiego z dnia 21 marca 2011 r., udzielona zostanie dotacja dla Związku Harcerstwa Polskiego na wkład własny w projekcie pn. "Rozbudowa i modernizacja ośrodka edukacji ekologicznej chorągwi kujawsko-pomorskiej ZHP w Białej w Gminie Tuchola" przewidzianym do realizacji w ramach RPO WK-P 2014-2020, Działania 4.5.</t>
    </r>
  </si>
  <si>
    <t>Zmniejsza się o kwotę 53.000 zł wydatki zaplanowane na współfinansowanie krajowe przedsięwzięć realizowanych z udziałem środków z Europejskiego Funduszu Rozwoju Regionalnego w związku z koniecznością zabezpieczenia dotacji z budżetu państwa na finansowanie części krajowej w nowym projekcie przewidzianym do realizacji w ramach Programu Fundusze Europejskie dla Kujaw i Pomorza 2021-2027.</t>
  </si>
  <si>
    <r>
      <t xml:space="preserve">1) Opery NOVA w Bydgoszczy na wieloletnie zadanie inwestycyjne pn. </t>
    </r>
    <r>
      <rPr>
        <i/>
        <sz val="10"/>
        <rFont val="Times New Roman"/>
        <family val="1"/>
      </rPr>
      <t>"Rozbudowa Opery Nova w Bydgoszczy o IV krąg"</t>
    </r>
    <r>
      <rPr>
        <sz val="10"/>
        <rFont val="Times New Roman"/>
        <family val="1"/>
      </rPr>
      <t xml:space="preserve"> w części finansowanej 
    ze środków własnych województwa o kwotę 46.822 zł w związku z niewydatkowaniem części środków w roku 2022 oraz części środków ujętych 
    w wykazie wydatków niewygasających z upływem 2022 r.;</t>
    </r>
  </si>
  <si>
    <r>
      <t xml:space="preserve">    - o kwotę 552.759 zł na zadanie pn. </t>
    </r>
    <r>
      <rPr>
        <i/>
        <sz val="10"/>
        <rFont val="Times New Roman"/>
        <family val="1"/>
      </rPr>
      <t>"Wykonanie robót budowlanych polegających na remoncie, przebudowie i modernizacji istniejącego 
      Zespołu Pałacowo Parkowego w miejscowości Wieniec koło Włocławka wraz z infrastrukturą zewnętrzną i zagospodarowaniem terenu 
      Parku"</t>
    </r>
    <r>
      <rPr>
        <sz val="10"/>
        <rFont val="Times New Roman"/>
        <family val="1"/>
      </rPr>
      <t xml:space="preserve"> z przeznaczeniem na pokrycie kosztów wykonania projektu zamiennego architektonicznego i programów konserwatorskich dla 
      elementów Pałacu i Dworu, inwentaryzacji po odstąpieniu generalnego wykonawcy od umowy na roboty budowlane oraz na zakup rozdzielni 
      elektrycznej do obiektu. Zwiększa się ogólna wartość inwestycji.</t>
    </r>
  </si>
  <si>
    <r>
      <t xml:space="preserve">Zwiększa się dotację dla Kujawsko-Pomorskiego Centrum Dziedzictwa w Toruniu na wieloletnie zadanie inwestycyjne pn. </t>
    </r>
    <r>
      <rPr>
        <i/>
        <sz val="10"/>
        <rFont val="Times New Roman"/>
        <family val="1"/>
      </rPr>
      <t xml:space="preserve">"Wzmocnienie potencjału endogenicznego regionu opartego na zasobach dziedzictwa kulturowego poprzez odbudowę oraz wyposażenie domu Heleny Grossówny w celu utworzenia miejsca popularyzacji wiedzy artystycznej i o artystach regionu" </t>
    </r>
    <r>
      <rPr>
        <sz val="10"/>
        <rFont val="Times New Roman"/>
        <family val="1"/>
      </rPr>
      <t>łącznie o kwotę 151.270 zł, w tym na wydatki bieżące o kwotę 4.691 zł  oraz na wydatki inwestycyjne o kwotę 146.579 zł w celu zabezpieczenia środków na wkład własny w projekcie przewidzianym do realizacji w ramach RPO WK-P 2014-2020, Działania 6.5. Zmiana wynika ze wzrostu ogólnej wartości projektu po przeprowadzeniu postępowania przetargowego na odbudowę w nowej lokalizacji i dostosowanie do nowych funkcji użytkowych domu Heleny Grossówny i wyrażeniem zgody Instytucji Zarządzającej RPO WK-P na zwiększenie dofinansowania.</t>
    </r>
  </si>
  <si>
    <t>Zwiększa się o kwotę 10.000 zł dotację zaplanowaną na działalność statutową Wojewódzkiej i Miejskiej Biblioteki Publicznej im. dr Witolda Bełzy w Bydgoszczy w części finansowanej z dotacji od Miasta Bydgoszczy w związku z aneksem Nr 30 zwiększającym wysokość dotacji na utrzymanie sieci miejskich filii bibliotecznych w 2023 r., zawartym do Porozumienia w sprawie wspólnego prowadzenia Instytucji z przeznaczeniem na wydanie albumu okolicznościowego w ramach obchodów jubileuszu 120-lecia instytucji.</t>
  </si>
  <si>
    <t xml:space="preserve"> - w kwocie 250.000 zł z przeznaczeniem na wydanie papierowe "Kwartalnika Artystycznego. Kujawy i Pomorze". W ramach zadania przewidziano
   wydanie 4 numerów czasopisma (117-120) w nakładzie 500 egzemplarzy każdy, w którym zaprezentowane zostaną sylwetki oraz twórczość 
   uznanych autorów polskiej i światowej literatury, a także młodych utalentowanych twórców. Poszczególne numery Kwartalnika prezentowane 
   będą w mediach lokalnych i ogólnopolskich, promowane dzięki współpracy z bibliotekami, uczelniami i szkołami w regionie oraz kraju a także na 
   spotkaniach autorskich. Dodatkowo wersja elektroniczna udostępniona będzie na platformie Legimini oraz na stronie internetowej czasopisma;</t>
  </si>
  <si>
    <r>
      <t xml:space="preserve">Zwiększa się o kwotę 365.000 zł wydatki zaplanowane na projekt pn. </t>
    </r>
    <r>
      <rPr>
        <i/>
        <sz val="10"/>
        <rFont val="Times New Roman"/>
        <family val="1"/>
      </rPr>
      <t>"Młyn Kultury - Przebudowa, rozbudowa i zmiana sposobu użytkowania budynku magazynowego przy ul. Kościuszki 77 w Toruniu - na budynek o funkcji użyteczności publicznej"</t>
    </r>
    <r>
      <rPr>
        <sz val="10"/>
        <rFont val="Times New Roman"/>
        <family val="1"/>
      </rPr>
      <t xml:space="preserve"> realizowany w ramach POIiŚ, Działania 8.1 w związku z koniecznością zabezpieczenia środków na pokrycie wydatków niekwalifikowalnych. Środki w kwocie 290.000 zł przeznaczone zostaną na wydatki inwestycyjne związane m.in. z zakupem i montażem systemu zabezpieczeń, monitoringu i urządzeń klimatyzacji na IV piętrze, przebudową i utwardzeniem terenu, przeinstalowaniem instalacji elektrycznej i lamp zewnętrznych, zaprojektowaniem i wybudowaniem przyłącza elektroenergetycznego. Wydatki bieżące w kwocie 75.000 zł przeznaczone zostaną m.in. na wykonanie i montaż wodoodpornych blatów, opracowanie świadectwa charakterystyki energetycznej dla budynku Młyna, zakup modemu transmisji alarmu pożarowego oraz innego drobnego wyposażenia. Zwiększa się ogólna wartość projektu.</t>
    </r>
  </si>
  <si>
    <r>
      <t xml:space="preserve">W planie finansowym Brodnickiego Parku Krajobrazowego określa się wydatki w kwocie 345.000 zł, w tym wydatki bieżące w kwocie 204.089 zł oraz wydatki inwestycyjne w kwocie 140.911 zł na wkład własny w projekcie pn. </t>
    </r>
    <r>
      <rPr>
        <i/>
        <sz val="10"/>
        <rFont val="Times New Roman"/>
        <family val="1"/>
      </rPr>
      <t>"Przedsięwzięcia zwiększające potencjał przyrodniczy parków krajobrazowych województwa kujawsko-pomorskiego poprzez działania bezpośrednio związane z zakupem wyposażenia, materiałów i usług edukacyjno-przyrodniczych"</t>
    </r>
    <r>
      <rPr>
        <sz val="10"/>
        <rFont val="Times New Roman"/>
        <family val="1"/>
      </rPr>
      <t xml:space="preserve"> przewidzianym do realizacji przez parki krajobrazowe w ramach RPO WK-P 2014-2020, Działania 4.5. Brodnicki Park Krajobrazowy pełnił będzie rolę koordynatora projektu. </t>
    </r>
  </si>
  <si>
    <t>Zmiana wynika ze zwiększenia dofinansowania na realizację projektu przez Instytucję Zarządzającą RPO WK-P na lata 2014-2020 i z aktualizacji wniosku o dofinansowanie. Zwiększa się ogólna wartość projektu w wyniku wystąpienia robót dodatkowych.</t>
  </si>
  <si>
    <t>planowanych wydatków o kwotę 32.952.794,14 zł, tj. do kwoty 2.114.616.541,52 zł;</t>
  </si>
  <si>
    <t>planowanych przychodów o kwotę 921.450,61 zł, tj. do kwoty 187.421.450,61 zł w wyniku:</t>
  </si>
  <si>
    <t>planowanego deficytu budżetowego o kwotę 921.450,61 zł, tj. do kwoty 173.921.450,61 zł. Kwota ta pokryta zostanie wprowadzonymi przychodami.</t>
  </si>
  <si>
    <t xml:space="preserve">        Powyższe zmiany wynikają z konieczności zmiany źródła finansowania inwestycji z RPO WK-P 2014-2020 na środki własne w wyniku 
        przedłużających się procedur formalnych związanych z pozyskiwaniem decyzji i uzgodnień o charakterze administracyjnym i spowodowanych 
        tym ogromnych opóźnień robót drogowych;</t>
  </si>
  <si>
    <r>
      <t xml:space="preserve"> - o kwotę 525.000 zł na zadanie własne pn. </t>
    </r>
    <r>
      <rPr>
        <i/>
        <sz val="10"/>
        <rFont val="Times New Roman"/>
        <family val="1"/>
      </rPr>
      <t xml:space="preserve">"Obsługa uroczystości, jubileuszy, wizyt i spotkań" </t>
    </r>
    <r>
      <rPr>
        <sz val="10"/>
        <rFont val="Times New Roman"/>
        <family val="1"/>
      </rPr>
      <t>z przeznaczeniem na pokrycie kosztów organizacji 
    oficjalnych spotkań Zarządu Województwa;</t>
    </r>
  </si>
  <si>
    <r>
      <t>Określa się wydatki w kwocie 1.100.000 zł na zadanie własne pn.</t>
    </r>
    <r>
      <rPr>
        <i/>
        <sz val="10"/>
        <rFont val="Times New Roman"/>
        <family val="1"/>
      </rPr>
      <t xml:space="preserve"> "Halowe Mistrzostwa Świata w Lekkiej Atletyce". </t>
    </r>
    <r>
      <rPr>
        <sz val="10"/>
        <rFont val="Times New Roman"/>
        <family val="1"/>
      </rPr>
      <t xml:space="preserve">Środki przeznaczone zostaną  na wpłatę kwoty w wysokości 250.000 $ stanowiącej gwarancję należytego wykonania umowy zawartej z World Athletics na organizację przez Województwo Halowych Mistrzostw Świata w Lekkiej Atletyce w marcu 2026 roku w Toruniu. </t>
    </r>
  </si>
  <si>
    <t xml:space="preserve"> - o kwotę 50.000 zł na działalność statutową z przeznaczeniem na pokrycie kosztów związanych z zatrudnieniem z dniem 1 sierpnia br. nowych
   pracowników do nowej siedziby filii (pracownicy obsługi).</t>
  </si>
  <si>
    <r>
      <t xml:space="preserve"> - określenie dochodów w kwocie 114.000 zł na wydatki niekwalifikowalne w projekcie pn.</t>
    </r>
    <r>
      <rPr>
        <i/>
        <sz val="10"/>
        <rFont val="Times New Roman"/>
        <family val="1"/>
      </rPr>
      <t xml:space="preserve">"Przebudowa drogi wojewódzkiej nr 265 Brześć 
   Kujawski-Kowal-Gostynin na odcinku Kowal - granica województwa od km 19+117 do km 34+025" </t>
    </r>
    <r>
      <rPr>
        <sz val="10"/>
        <rFont val="Times New Roman"/>
        <family val="1"/>
      </rPr>
      <t>(Działanie 5.1), w związku 
   z Porozumieniami zawartymi z gminami Baruchowo i Kowal w sprawie partycypacji w kosztach przebudowy odcinków chodników wzdłuż 
   DW Nr 265</t>
    </r>
    <r>
      <rPr>
        <i/>
        <sz val="10"/>
        <rFont val="Times New Roman"/>
        <family val="1"/>
      </rPr>
      <t>;</t>
    </r>
  </si>
  <si>
    <t>Dokonuje się zmian w planowanych dochodach z tytułu dotacji celowych z budżetu państwa (budżet środków krajowych) przeznaczonych na współfinansowanie projektów przewidzianych do realizacji w ramach Regionalnego Programu Operacyjnego Województwa Kujawsko-Pomorskiego 2014-2020, poprzez:</t>
  </si>
  <si>
    <r>
      <t xml:space="preserve"> 2. zmniejszenie dochodów na zadania bieżące w ramach  Poddziałania 9.3.1 Rozwój usług zdrowotnych, 
     na projekt pn. </t>
    </r>
    <r>
      <rPr>
        <i/>
        <sz val="10"/>
        <rFont val="Times New Roman"/>
        <family val="1"/>
      </rPr>
      <t>"Organizacja ośrodków regeneracji w celu ograniczania negatywnych skutków Covid-19"</t>
    </r>
  </si>
  <si>
    <t xml:space="preserve"> - w kwocie 155.000 z tytułu dotacji funduszy celowych w związku z otrzymaniem z Wojewódzkiego Funduszu Ochrony Środowiska i Gospodarki 
   Wodnej w Toruniu promesy udzielenia dotacji;</t>
  </si>
  <si>
    <t xml:space="preserve">             - zmniejszenie wydatków kwalifikowalnych o kwotę 97.025 zł w związku z dostosowaniem wkładu partnerów do % udziału wynikającego 
               z wniosku o dofinansowanie;</t>
  </si>
  <si>
    <t xml:space="preserve">        - wydatków bieżących o kwotę 308.045 zł, z tego w planie finansowym Urzędu Marszałkowskiego o kwotę 40.805 zł oraz w planie finansowym
          Zarządu Dróg Wojewódzkich w Bydgoszczy o kwotę 267.240 zł;</t>
  </si>
  <si>
    <r>
      <t xml:space="preserve">Określa się dotację w kwocie 876.000 zł z tytułu pomocy finansowej dla Gminy Miejskiej Aleksandrów Kujawski na dofinansowanie zadania pn. </t>
    </r>
    <r>
      <rPr>
        <i/>
        <sz val="10"/>
        <rFont val="Times New Roman"/>
        <family val="1"/>
      </rPr>
      <t xml:space="preserve">"Przebudowa nawierzchni chodników drogi gminnej, ul. Sikorskiego w Aleksandrowie Kujawskim". </t>
    </r>
    <r>
      <rPr>
        <sz val="10"/>
        <rFont val="Times New Roman"/>
        <family val="1"/>
      </rPr>
      <t xml:space="preserve">Przebudowa dotyczy odcinka biegnącego wzdłuż dawnej drogi wojewódzkiej nr 266 Ciechocinek - Konin, która przekazana została Gminie w 2017 r. </t>
    </r>
  </si>
  <si>
    <t xml:space="preserve"> - o kwotę 62.636 zł na bieżące utrzymanie Zespołu Szkół Specjalnych Nr 1 w Ciechocinku w związku z decyzją o utworzeniu oddziału specjalnego
   w Wojewódzkim Ośrodku Terapii Uzależnień i Współuzależnienia w Toruniu i organizacji od roku szkolnego 2023/2024 zajęć edukacyjnych dla 
   pacjentów Całodobowego Młodzieżowego Ośrodka Leczenia Uzależnień, uczniów klasy VIII szkoły podstawowej.</t>
  </si>
  <si>
    <t xml:space="preserve">   w celu zabezpieczenia środków umożlwiających rozstrzygnięcie postępowania przetargowego na zaprojektowanie i wykonanie robót budowlanych 
   w budynku "Centrum" i budynku gospodarczym Medyczno-Społecznego Centrum Kształcenia Zawodowego i Ustawicznego w Toruniu";</t>
  </si>
  <si>
    <t xml:space="preserve"> - o kwotę 25.180.064 zł z tytułu poręczenia kredytów zaciągniętych w Europejskim Banku Inwestycyjnego przez Kujawsko-Pomorskie Inwestycje
   Medyczne Sp. z o.o.;</t>
  </si>
  <si>
    <r>
      <t>Określa się wydatki finansowane ze środków zagranicznych w kwocie 62.963 zł na projekt pn.</t>
    </r>
    <r>
      <rPr>
        <i/>
        <sz val="10"/>
        <rFont val="Times New Roman"/>
        <family val="1"/>
      </rPr>
      <t xml:space="preserve"> "Podróż ku niezależności (A journey to independence)" </t>
    </r>
    <r>
      <rPr>
        <sz val="10"/>
        <rFont val="Times New Roman"/>
        <family val="1"/>
      </rPr>
      <t>realizowany przez Kujawsko-Pomorski Specjalny Ośrodek Szkolno-Wychowawczy nr 1 w Bydgoszczy w ramach Programu "Erasmus+" w związku z wpływem ostatniej transzy środków w wyniku zakończenia procedury zatwierdzenia raportu końcowego przez Instytucję Zarządzającą i koniecznością przekazania środków dla zagranicznych partnerów na refundację kosztów poniesionych na zadania przypisane im w projekcie.</t>
    </r>
  </si>
  <si>
    <r>
      <t>Wprowadza się zmiany w projekcie pn.</t>
    </r>
    <r>
      <rPr>
        <i/>
        <sz val="10"/>
        <rFont val="Times New Roman"/>
        <family val="1"/>
      </rPr>
      <t xml:space="preserve"> "Organizacja ośrodków regeneracji w celu ograniczania negatywnych skutków Covid-19"</t>
    </r>
    <r>
      <rPr>
        <sz val="10"/>
        <rFont val="Times New Roman"/>
        <family val="1"/>
      </rPr>
      <t xml:space="preserve"> realizowanym w ramach RPO WK-P 2014-2020, Poddziałania 9.3.1, poprzez:</t>
    </r>
  </si>
  <si>
    <t xml:space="preserve"> - przeniesienie wydatków pomiędzy źródłami finansowania poprzez zmniejszenie o kwotę 810.000 zł wydatków finansowanych z budżetu państwa 
   na współfinansowanie krajowe przy jednoczesnym określeniu wydatków finansowanych ze środków własnych województwa w kwocie 300.000 zł
   oraz zwiększeniu wydatków finansowanych z budżetu środków europejskich o kwotę 510.000 zł;</t>
  </si>
  <si>
    <t xml:space="preserve"> - zmniejszenie kosztów pośrednich o kwotę 600.000 zł;</t>
  </si>
  <si>
    <t xml:space="preserve"> - zmniejszenie ogólnej wartości projektu.</t>
  </si>
  <si>
    <r>
      <t>Określa się wydatki w kwocie 1.000.000 zł na jednoroczne zadanie inwestycyjne pn.</t>
    </r>
    <r>
      <rPr>
        <i/>
        <sz val="10"/>
        <rFont val="Times New Roman"/>
        <family val="1"/>
      </rPr>
      <t xml:space="preserve"> "Przebudowa obiektu przy ul. M. Skłodowskiej-Curie 27/29 w Toruniu"</t>
    </r>
    <r>
      <rPr>
        <sz val="10"/>
        <rFont val="Times New Roman"/>
        <family val="1"/>
      </rPr>
      <t xml:space="preserve"> przewidziane do realizacji przez Regionalny Ośrodek Polityki Społecznej w Toruniu. W ramach zadania zaplanowano opracowanie wielobranżowej koncepcji projektowej wraz z uzyskaniem niezbędnych pozwoleń na przebudowę i generalny remont budynku nr 4 oraz projekt modernizacji węzła cieplnego dla budynku nr 1 na potrzeby przedsięwzięcia polegającego na uruchomieniu Regionalnego Centrum Wsparcia i Opieki dla osób niepełnosprawnych.</t>
    </r>
  </si>
  <si>
    <r>
      <t xml:space="preserve">Określa się wydatki na zadanie własne pn. </t>
    </r>
    <r>
      <rPr>
        <i/>
        <sz val="10"/>
        <rFont val="Times New Roman"/>
        <family val="1"/>
      </rPr>
      <t>"Pomoc zagraniczna dla społeczności lokalnych i regionalnych na obszarze Ukrainy"</t>
    </r>
    <r>
      <rPr>
        <sz val="10"/>
        <rFont val="Times New Roman"/>
        <family val="1"/>
      </rPr>
      <t xml:space="preserve">  łącznie w kwocie 1.000.000 zł, w tym wydatki bieżące w kwocie 381.091 zł oraz wydatki inwestycyjne w kwocie 618.909 zł z przeznaczeniem na zakup leków, produktów higienicznych, materiałów opatrunkowych i sprzętu medycznego dla Chmielnickiego Szpitala Obwodowego.</t>
    </r>
  </si>
  <si>
    <t xml:space="preserve"> - w kwocie 155.000 finansowane ze środków Wojewódzkiego Funduszu Ochrony Środowiska i Gospodarki Wodnej w Toruniu w związku 
   z otrzymaniem promesy udzielenia dotacji;</t>
  </si>
  <si>
    <t>Powyższa zmiana wynika ze złożonego do Ministerstwa Funduszy i Polityki Regionalnej zaktualizowanego Rocznego planu udzielania dotacji celowej z budżetu państwa w 2023 r. w ramach Regionalnego Programu Operacyjnego Województwa Kujawsko-Pomorskiego na lata 2014-2020.</t>
  </si>
  <si>
    <r>
      <t xml:space="preserve"> - o kwotę 1.067.251 zł na projekt pn. </t>
    </r>
    <r>
      <rPr>
        <i/>
        <sz val="10"/>
        <rFont val="Times New Roman"/>
        <family val="1"/>
      </rPr>
      <t>"Artyści w zawodzie - modernizacja warsztatów kształcenia zawodowego w KPSOSW im. J. Korczaka 
   w Toruniu"</t>
    </r>
    <r>
      <rPr>
        <sz val="10"/>
        <rFont val="Times New Roman"/>
        <family val="1"/>
      </rPr>
      <t xml:space="preserve"> (Poddziałanie 6.3.2). Środki w kwocie 609.218 zł ujęte były w wykazie wydatków niewygasających z upływem 2022 r. z ostatecznym 
   terminem ich wykorzystania do dnia 31 maja 2023 r. W związku z brakiem możliwości ich wydatkowania w wyznaczonym terminie na skutek 
   przedłużających się prac związanych z przebudową sieci, instalacji wewnętrznych i zewnętrznych, ww. kwotę ujmuje się w roku bieżącym. 
   Pozostałe zwiększenie wynika z braku wystarczającej kwoty na zakup wyposażenia pracowni kształcenia zawodowego na skutek wzrostu cen 
   i konieczności zwiększenia ogólnej wartości projektu;</t>
    </r>
  </si>
  <si>
    <t>Odstępuje się od udzielenia dotacji dla Pałacu Lubostroń w Lubostroniu w kwocie 361.349 zł na modernizację energetyczną zabytkowego budynku zwanego oficyną pałacową. Powyższe środki  zabezpieczone zostały na wkład własny w projekcie pn. "Modernizacja energetyczna zabytkowego budynku zwanego oficyną pałacową" przewidzianym do realizacji w ramach RPO WK-P 2014-2020, Działania 3.3. W związku z rezygnacją instytucji z ubiegania się o dofinansowanie ze środków unijnych, zmniejsza wydatki bieżące o kwotę 4.638 zł oraz wydatki inwestycyjne o kwotę 356.711 zł.</t>
  </si>
  <si>
    <r>
      <t xml:space="preserve">        - o kwotę 655.352 zł na zadanie pn.</t>
    </r>
    <r>
      <rPr>
        <i/>
        <sz val="10"/>
        <rFont val="Times New Roman"/>
        <family val="1"/>
      </rPr>
      <t xml:space="preserve"> "Roboty dodatkowe i uzupełniające związane z realizacją inwestycji drogowych w ramach grupy 
          I RPO". </t>
    </r>
    <r>
      <rPr>
        <sz val="10"/>
        <rFont val="Times New Roman"/>
        <family val="1"/>
      </rPr>
      <t>Środki w kwocie 581.560 zł ujęte były w wykazie wydatków niewygasających z upływem 2022 r. W związku z brakiem możliwości ich 
          wykorzystania w wyznaczonym terminie na skutek nieprzedłożenia przez wykonawcę pełnej dokumentacji odbiorowej, ujmuje się je w roku 
          bieżącym. Pozostałe zwiększenie wynika z rozszerzenia zakresu rzeczowego inwestycji dotyczącej przebudowy drogi wojewódzkiej Nr 265 
          Brześć Kujawski - Kowal - Gostynin na odcinku Kowal - granica województwa od km 19+117 do km 34+025 o budowę przepustów, 
          wykonanie chodników, zjazdów indywidualnych bitumicznych i odwodnienia, montaż konstrukcji i elementów budowlanych, montaż 
          elementów ulic oraz prace rozbiórkowe. Zwiększa się ogólna wartość zadania;</t>
    </r>
  </si>
  <si>
    <t xml:space="preserve">             - zwiększenie wydatków niekwalifikowalnych o kwotę 380.816 zł.</t>
  </si>
  <si>
    <t xml:space="preserve">         Zwiększa się ogólna wartość projektu;</t>
  </si>
  <si>
    <t xml:space="preserve">    - przeniesienie wydatków bieżących między podziałkami klasyfikacji budżetowej w kwocie 15.759 zł w celu dostosowania planu wydatków do 
      przewidywanych kosztów;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</si>
</sst>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\ [$zł-415];[Red]\-#,##0\ [$zł-415]"/>
    <numFmt numFmtId="176" formatCode="#,##0.0\ &quot;zł&quot;"/>
    <numFmt numFmtId="177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justify" vertical="center" wrapText="1"/>
      <protection/>
    </xf>
    <xf numFmtId="0" fontId="6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justify" vertical="top" wrapText="1"/>
      <protection/>
    </xf>
    <xf numFmtId="0" fontId="8" fillId="0" borderId="0" xfId="52" applyFont="1" applyAlignment="1">
      <alignment vertical="center"/>
      <protection/>
    </xf>
    <xf numFmtId="0" fontId="9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wrapText="1"/>
      <protection/>
    </xf>
    <xf numFmtId="3" fontId="9" fillId="33" borderId="0" xfId="52" applyNumberFormat="1" applyFont="1" applyFill="1">
      <alignment/>
      <protection/>
    </xf>
    <xf numFmtId="0" fontId="9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 wrapText="1"/>
      <protection/>
    </xf>
    <xf numFmtId="3" fontId="6" fillId="33" borderId="11" xfId="52" applyNumberFormat="1" applyFont="1" applyFill="1" applyBorder="1">
      <alignment/>
      <protection/>
    </xf>
    <xf numFmtId="0" fontId="6" fillId="0" borderId="0" xfId="52" applyFont="1" applyAlignment="1">
      <alignment horizontal="left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wrapText="1"/>
      <protection/>
    </xf>
    <xf numFmtId="3" fontId="4" fillId="0" borderId="0" xfId="52" applyNumberFormat="1" applyFont="1">
      <alignment/>
      <protection/>
    </xf>
    <xf numFmtId="0" fontId="4" fillId="0" borderId="0" xfId="52" applyFont="1" applyFill="1" applyAlignment="1">
      <alignment horizontal="justify" vertical="center" wrapText="1"/>
      <protection/>
    </xf>
    <xf numFmtId="0" fontId="6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4" fontId="8" fillId="0" borderId="0" xfId="52" applyNumberFormat="1" applyFont="1" applyFill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/>
      <protection/>
    </xf>
    <xf numFmtId="3" fontId="4" fillId="0" borderId="0" xfId="52" applyNumberFormat="1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0" xfId="54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4" fillId="0" borderId="0" xfId="54" applyFont="1" applyFill="1" applyAlignment="1">
      <alignment horizontal="justify" vertical="center" wrapText="1"/>
      <protection/>
    </xf>
    <xf numFmtId="4" fontId="8" fillId="0" borderId="0" xfId="52" applyNumberFormat="1" applyFont="1" applyAlignment="1">
      <alignment vertical="center"/>
      <protection/>
    </xf>
    <xf numFmtId="0" fontId="4" fillId="0" borderId="0" xfId="52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right" vertical="top" wrapText="1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vertical="top"/>
      <protection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3" fontId="8" fillId="0" borderId="0" xfId="52" applyNumberFormat="1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8" fillId="0" borderId="0" xfId="52" applyFont="1" applyFill="1" applyAlignment="1">
      <alignment vertical="center" wrapText="1"/>
      <protection/>
    </xf>
    <xf numFmtId="0" fontId="8" fillId="0" borderId="0" xfId="52" applyFont="1" applyFill="1" applyAlignment="1">
      <alignment horizontal="center" vertical="top"/>
      <protection/>
    </xf>
    <xf numFmtId="4" fontId="8" fillId="0" borderId="0" xfId="52" applyNumberFormat="1" applyFont="1" applyFill="1" applyAlignment="1">
      <alignment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vertical="center"/>
      <protection/>
    </xf>
    <xf numFmtId="0" fontId="6" fillId="0" borderId="0" xfId="52" applyFont="1" applyFill="1">
      <alignment/>
      <protection/>
    </xf>
    <xf numFmtId="3" fontId="4" fillId="0" borderId="0" xfId="52" applyNumberFormat="1" applyFont="1" applyFill="1" applyAlignment="1">
      <alignment horizontal="justify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4" fontId="10" fillId="0" borderId="10" xfId="52" applyNumberFormat="1" applyFont="1" applyFill="1" applyBorder="1" applyAlignment="1">
      <alignment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0" fontId="6" fillId="0" borderId="0" xfId="52" applyFont="1" applyFill="1" applyAlignment="1">
      <alignment horizontal="left" vertical="center"/>
      <protection/>
    </xf>
    <xf numFmtId="49" fontId="8" fillId="0" borderId="0" xfId="52" applyNumberFormat="1" applyFont="1" applyFill="1" applyAlignment="1">
      <alignment horizontal="center" vertical="center"/>
      <protection/>
    </xf>
    <xf numFmtId="0" fontId="8" fillId="0" borderId="0" xfId="52" applyFont="1" applyFill="1" applyAlignment="1">
      <alignment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center" vertical="center"/>
      <protection/>
    </xf>
    <xf numFmtId="49" fontId="4" fillId="0" borderId="0" xfId="52" applyNumberFormat="1" applyFont="1" applyFill="1" applyAlignment="1">
      <alignment horizontal="justify" vertical="center" wrapText="1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justify" vertical="center" wrapText="1"/>
      <protection/>
    </xf>
    <xf numFmtId="0" fontId="4" fillId="0" borderId="0" xfId="55" applyFont="1" applyFill="1" applyAlignment="1">
      <alignment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vertical="center" wrapText="1"/>
      <protection/>
    </xf>
    <xf numFmtId="4" fontId="6" fillId="0" borderId="12" xfId="55" applyNumberFormat="1" applyFont="1" applyFill="1" applyBorder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49" fontId="4" fillId="0" borderId="0" xfId="52" applyNumberFormat="1" applyFont="1" applyAlignment="1">
      <alignment horizontal="justify" vertical="center" wrapText="1"/>
      <protection/>
    </xf>
    <xf numFmtId="0" fontId="8" fillId="0" borderId="0" xfId="52" applyFont="1" applyAlignment="1">
      <alignment horizontal="justify" vertical="center" wrapText="1"/>
      <protection/>
    </xf>
    <xf numFmtId="0" fontId="6" fillId="0" borderId="12" xfId="52" applyFont="1" applyFill="1" applyBorder="1" applyAlignment="1">
      <alignment horizontal="center" vertical="top"/>
      <protection/>
    </xf>
    <xf numFmtId="0" fontId="6" fillId="0" borderId="12" xfId="52" applyFont="1" applyFill="1" applyBorder="1" applyAlignment="1">
      <alignment wrapText="1"/>
      <protection/>
    </xf>
    <xf numFmtId="4" fontId="6" fillId="0" borderId="12" xfId="52" applyNumberFormat="1" applyFont="1" applyFill="1" applyBorder="1">
      <alignment/>
      <protection/>
    </xf>
    <xf numFmtId="0" fontId="8" fillId="0" borderId="0" xfId="52" applyFont="1" applyFill="1" applyAlignment="1">
      <alignment vertical="top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vertical="center" wrapText="1"/>
      <protection/>
    </xf>
    <xf numFmtId="4" fontId="6" fillId="0" borderId="13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49" fontId="6" fillId="0" borderId="12" xfId="52" applyNumberFormat="1" applyFont="1" applyFill="1" applyBorder="1" applyAlignment="1">
      <alignment horizontal="center" vertical="center"/>
      <protection/>
    </xf>
    <xf numFmtId="0" fontId="8" fillId="0" borderId="0" xfId="55" applyFont="1" applyFill="1" applyAlignment="1">
      <alignment horizontal="center" vertical="center"/>
      <protection/>
    </xf>
    <xf numFmtId="49" fontId="8" fillId="0" borderId="0" xfId="55" applyNumberFormat="1" applyFont="1" applyFill="1" applyAlignment="1">
      <alignment horizontal="center" vertical="center"/>
      <protection/>
    </xf>
    <xf numFmtId="0" fontId="42" fillId="0" borderId="0" xfId="55" applyFill="1">
      <alignment/>
      <protection/>
    </xf>
    <xf numFmtId="0" fontId="4" fillId="0" borderId="0" xfId="55" applyFont="1" applyFill="1">
      <alignment/>
      <protection/>
    </xf>
    <xf numFmtId="0" fontId="8" fillId="0" borderId="0" xfId="54" applyFont="1" applyFill="1" applyAlignment="1">
      <alignment horizontal="center" vertical="center"/>
      <protection/>
    </xf>
    <xf numFmtId="0" fontId="8" fillId="0" borderId="0" xfId="54" applyFont="1" applyFill="1" applyAlignment="1">
      <alignment horizontal="center" vertical="top"/>
      <protection/>
    </xf>
    <xf numFmtId="0" fontId="8" fillId="0" borderId="0" xfId="54" applyFont="1" applyFill="1" applyAlignment="1">
      <alignment vertical="center"/>
      <protection/>
    </xf>
    <xf numFmtId="4" fontId="8" fillId="0" borderId="0" xfId="52" applyNumberFormat="1" applyFont="1" applyFill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12" xfId="54" applyFont="1" applyFill="1" applyBorder="1" applyAlignment="1">
      <alignment vertical="center" wrapText="1"/>
      <protection/>
    </xf>
    <xf numFmtId="4" fontId="6" fillId="0" borderId="12" xfId="54" applyNumberFormat="1" applyFont="1" applyFill="1" applyBorder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4" fontId="4" fillId="0" borderId="12" xfId="52" applyNumberFormat="1" applyFont="1" applyFill="1" applyBorder="1" applyAlignment="1">
      <alignment vertical="center"/>
      <protection/>
    </xf>
    <xf numFmtId="3" fontId="6" fillId="0" borderId="12" xfId="52" applyNumberFormat="1" applyFont="1" applyFill="1" applyBorder="1" applyAlignment="1">
      <alignment vertical="center" wrapText="1"/>
      <protection/>
    </xf>
    <xf numFmtId="3" fontId="8" fillId="0" borderId="0" xfId="52" applyNumberFormat="1" applyFont="1" applyFill="1" applyAlignment="1">
      <alignment vertical="center" wrapText="1"/>
      <protection/>
    </xf>
    <xf numFmtId="0" fontId="4" fillId="0" borderId="0" xfId="52" applyFont="1" applyFill="1" applyAlignment="1">
      <alignment horizontal="justify" vertical="top" wrapText="1"/>
      <protection/>
    </xf>
    <xf numFmtId="4" fontId="4" fillId="0" borderId="0" xfId="52" applyNumberFormat="1" applyFont="1" applyFill="1" applyAlignment="1">
      <alignment horizontal="justify" vertical="top" wrapText="1"/>
      <protection/>
    </xf>
    <xf numFmtId="0" fontId="4" fillId="0" borderId="0" xfId="52" applyFont="1" applyFill="1" applyAlignment="1">
      <alignment horizontal="center" wrapText="1"/>
      <protection/>
    </xf>
    <xf numFmtId="166" fontId="4" fillId="0" borderId="0" xfId="52" applyNumberFormat="1" applyFont="1" applyFill="1" applyAlignment="1">
      <alignment horizontal="right" wrapText="1"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/>
      <protection/>
    </xf>
    <xf numFmtId="0" fontId="4" fillId="0" borderId="0" xfId="52" applyFont="1" applyFill="1" applyAlignment="1">
      <alignment horizontal="center" vertical="center" wrapText="1"/>
      <protection/>
    </xf>
    <xf numFmtId="166" fontId="4" fillId="0" borderId="0" xfId="52" applyNumberFormat="1" applyFont="1" applyFill="1" applyAlignment="1">
      <alignment horizontal="right" vertical="center" wrapText="1"/>
      <protection/>
    </xf>
    <xf numFmtId="0" fontId="4" fillId="0" borderId="0" xfId="52" applyFont="1" applyAlignment="1">
      <alignment horizontal="center" wrapText="1"/>
      <protection/>
    </xf>
    <xf numFmtId="166" fontId="4" fillId="0" borderId="0" xfId="52" applyNumberFormat="1" applyFont="1" applyAlignment="1">
      <alignment horizontal="right" wrapText="1"/>
      <protection/>
    </xf>
    <xf numFmtId="0" fontId="4" fillId="0" borderId="0" xfId="52" applyFont="1" applyFill="1" applyBorder="1" applyAlignment="1">
      <alignment wrapText="1"/>
      <protection/>
    </xf>
    <xf numFmtId="0" fontId="4" fillId="0" borderId="0" xfId="52" applyFont="1" applyFill="1" applyAlignment="1">
      <alignment horizontal="justify" vertical="center" wrapText="1"/>
      <protection/>
    </xf>
    <xf numFmtId="0" fontId="4" fillId="0" borderId="0" xfId="52" applyFont="1" applyFill="1" applyAlignment="1">
      <alignment horizontal="justify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 applyFill="1" applyBorder="1" applyAlignment="1">
      <alignment horizontal="justify" wrapText="1"/>
      <protection/>
    </xf>
    <xf numFmtId="0" fontId="4" fillId="0" borderId="0" xfId="52" applyFont="1" applyFill="1" applyBorder="1" applyAlignment="1">
      <alignment horizontal="justify" vertical="top" wrapText="1"/>
      <protection/>
    </xf>
    <xf numFmtId="0" fontId="4" fillId="0" borderId="0" xfId="0" applyFont="1" applyFill="1" applyAlignment="1">
      <alignment horizontal="justify" vertical="center" wrapText="1"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left" vertical="center"/>
      <protection/>
    </xf>
    <xf numFmtId="0" fontId="9" fillId="33" borderId="0" xfId="52" applyFont="1" applyFill="1" applyAlignment="1">
      <alignment horizontal="left" wrapText="1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justify" vertical="center" wrapText="1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0" xfId="53" applyFont="1" applyFill="1" applyAlignment="1">
      <alignment horizontal="justify" wrapText="1"/>
      <protection/>
    </xf>
    <xf numFmtId="0" fontId="4" fillId="0" borderId="0" xfId="53" applyFont="1" applyFill="1" applyAlignment="1">
      <alignment horizontal="justify" vertical="center" wrapText="1"/>
      <protection/>
    </xf>
    <xf numFmtId="0" fontId="4" fillId="0" borderId="19" xfId="52" applyFont="1" applyFill="1" applyBorder="1" applyAlignment="1">
      <alignment horizontal="justify" vertical="center" wrapText="1"/>
      <protection/>
    </xf>
    <xf numFmtId="0" fontId="4" fillId="0" borderId="20" xfId="52" applyFont="1" applyFill="1" applyBorder="1" applyAlignment="1">
      <alignment horizontal="justify" vertical="center" wrapText="1"/>
      <protection/>
    </xf>
    <xf numFmtId="0" fontId="9" fillId="33" borderId="11" xfId="52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justify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493"/>
  <sheetViews>
    <sheetView tabSelected="1" view="pageBreakPreview" zoomScaleSheetLayoutView="100" zoomScalePageLayoutView="0" workbookViewId="0" topLeftCell="A465">
      <selection activeCell="L482" sqref="L482"/>
    </sheetView>
  </sheetViews>
  <sheetFormatPr defaultColWidth="9.140625" defaultRowHeight="15"/>
  <cols>
    <col min="1" max="1" width="3.28125" style="15" customWidth="1"/>
    <col min="2" max="2" width="6.57421875" style="15" customWidth="1"/>
    <col min="3" max="3" width="43.28125" style="23" customWidth="1"/>
    <col min="4" max="4" width="15.28125" style="24" customWidth="1"/>
    <col min="5" max="5" width="13.7109375" style="24" customWidth="1"/>
    <col min="6" max="6" width="13.140625" style="24" customWidth="1"/>
    <col min="7" max="7" width="12.7109375" style="24" customWidth="1"/>
    <col min="8" max="8" width="14.57421875" style="24" customWidth="1"/>
    <col min="9" max="16384" width="9.140625" style="17" customWidth="1"/>
  </cols>
  <sheetData>
    <row r="1" spans="1:8" s="1" customFormat="1" ht="17.25" customHeight="1">
      <c r="A1" s="134" t="s">
        <v>0</v>
      </c>
      <c r="B1" s="134"/>
      <c r="C1" s="134"/>
      <c r="D1" s="134"/>
      <c r="E1" s="134"/>
      <c r="F1" s="134"/>
      <c r="G1" s="134"/>
      <c r="H1" s="134"/>
    </row>
    <row r="2" spans="1:8" s="2" customFormat="1" ht="15.75" customHeight="1">
      <c r="A2" s="132" t="s">
        <v>1</v>
      </c>
      <c r="B2" s="132"/>
      <c r="C2" s="132"/>
      <c r="D2" s="132"/>
      <c r="E2" s="132"/>
      <c r="F2" s="132"/>
      <c r="G2" s="132"/>
      <c r="H2" s="132"/>
    </row>
    <row r="3" spans="1:8" s="4" customFormat="1" ht="79.5" customHeight="1">
      <c r="A3" s="135" t="s">
        <v>141</v>
      </c>
      <c r="B3" s="135"/>
      <c r="C3" s="135"/>
      <c r="D3" s="135"/>
      <c r="E3" s="135"/>
      <c r="F3" s="135"/>
      <c r="G3" s="135"/>
      <c r="H3" s="135"/>
    </row>
    <row r="4" spans="1:142" s="26" customFormat="1" ht="27" customHeight="1">
      <c r="A4" s="118" t="s">
        <v>136</v>
      </c>
      <c r="B4" s="118"/>
      <c r="C4" s="118"/>
      <c r="D4" s="118"/>
      <c r="E4" s="118"/>
      <c r="F4" s="118"/>
      <c r="G4" s="118"/>
      <c r="H4" s="118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</row>
    <row r="5" spans="1:8" s="2" customFormat="1" ht="14.25" customHeight="1">
      <c r="A5" s="132" t="s">
        <v>2</v>
      </c>
      <c r="B5" s="132"/>
      <c r="C5" s="132"/>
      <c r="D5" s="132"/>
      <c r="E5" s="132"/>
      <c r="F5" s="132"/>
      <c r="G5" s="132"/>
      <c r="H5" s="132"/>
    </row>
    <row r="6" spans="1:8" s="28" customFormat="1" ht="68.25" customHeight="1">
      <c r="A6" s="118" t="s">
        <v>109</v>
      </c>
      <c r="B6" s="118"/>
      <c r="C6" s="118"/>
      <c r="D6" s="118"/>
      <c r="E6" s="118"/>
      <c r="F6" s="118"/>
      <c r="G6" s="118"/>
      <c r="H6" s="118"/>
    </row>
    <row r="7" spans="1:8" s="28" customFormat="1" ht="25.5" customHeight="1">
      <c r="A7" s="118" t="s">
        <v>43</v>
      </c>
      <c r="B7" s="118"/>
      <c r="C7" s="118"/>
      <c r="D7" s="118"/>
      <c r="E7" s="118"/>
      <c r="F7" s="118"/>
      <c r="G7" s="118"/>
      <c r="H7" s="118"/>
    </row>
    <row r="8" spans="1:8" s="2" customFormat="1" ht="13.5" customHeight="1">
      <c r="A8" s="132" t="s">
        <v>3</v>
      </c>
      <c r="B8" s="132"/>
      <c r="C8" s="132"/>
      <c r="D8" s="132"/>
      <c r="E8" s="132"/>
      <c r="F8" s="132"/>
      <c r="G8" s="132"/>
      <c r="H8" s="132"/>
    </row>
    <row r="9" spans="1:8" s="2" customFormat="1" ht="18.75" customHeight="1">
      <c r="A9" s="135" t="s">
        <v>4</v>
      </c>
      <c r="B9" s="135"/>
      <c r="C9" s="135"/>
      <c r="D9" s="135"/>
      <c r="E9" s="135"/>
      <c r="F9" s="135"/>
      <c r="G9" s="135"/>
      <c r="H9" s="135"/>
    </row>
    <row r="10" spans="1:8" s="2" customFormat="1" ht="17.25" customHeight="1">
      <c r="A10" s="132" t="s">
        <v>45</v>
      </c>
      <c r="B10" s="132"/>
      <c r="C10" s="132"/>
      <c r="D10" s="132"/>
      <c r="E10" s="132"/>
      <c r="F10" s="132"/>
      <c r="G10" s="132"/>
      <c r="H10" s="132"/>
    </row>
    <row r="11" spans="1:8" s="7" customFormat="1" ht="91.5" customHeight="1">
      <c r="A11" s="5" t="s">
        <v>5</v>
      </c>
      <c r="B11" s="130" t="s">
        <v>6</v>
      </c>
      <c r="C11" s="131"/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</row>
    <row r="12" spans="1:8" s="10" customFormat="1" ht="4.5" customHeight="1">
      <c r="A12" s="8"/>
      <c r="B12" s="8"/>
      <c r="C12" s="9"/>
      <c r="D12" s="9"/>
      <c r="E12" s="9"/>
      <c r="F12" s="9"/>
      <c r="G12" s="9"/>
      <c r="H12" s="9"/>
    </row>
    <row r="13" spans="1:8" s="14" customFormat="1" ht="18.75" customHeight="1">
      <c r="A13" s="11" t="s">
        <v>12</v>
      </c>
      <c r="B13" s="11"/>
      <c r="C13" s="12" t="s">
        <v>13</v>
      </c>
      <c r="D13" s="13"/>
      <c r="E13" s="13"/>
      <c r="F13" s="13"/>
      <c r="G13" s="13"/>
      <c r="H13" s="13"/>
    </row>
    <row r="14" spans="3:8" ht="5.25" customHeight="1">
      <c r="C14" s="16"/>
      <c r="D14" s="16"/>
      <c r="E14" s="16"/>
      <c r="F14" s="16"/>
      <c r="G14" s="16"/>
      <c r="H14" s="16"/>
    </row>
    <row r="15" spans="1:8" s="26" customFormat="1" ht="20.25" customHeight="1">
      <c r="A15" s="55"/>
      <c r="B15" s="55"/>
      <c r="C15" s="56" t="s">
        <v>14</v>
      </c>
      <c r="D15" s="104">
        <v>1908663747.38</v>
      </c>
      <c r="E15" s="104">
        <f>E17+E45+E136+E122+E35+E39+E132+E118+E126</f>
        <v>50383725.53</v>
      </c>
      <c r="F15" s="104">
        <f>F17+F45+F136+F122+F35+F39+F132+F118+F126</f>
        <v>18352382</v>
      </c>
      <c r="G15" s="104">
        <f>G17+G45+G136+G122+G35+G39+G132+G118+G126</f>
        <v>78235092.333</v>
      </c>
      <c r="H15" s="104">
        <f>D15+E15-F15</f>
        <v>1940695090.91</v>
      </c>
    </row>
    <row r="16" spans="1:8" s="29" customFormat="1" ht="4.5" customHeight="1">
      <c r="A16" s="31"/>
      <c r="B16" s="31"/>
      <c r="C16" s="107"/>
      <c r="D16" s="108"/>
      <c r="E16" s="108"/>
      <c r="F16" s="108"/>
      <c r="G16" s="108"/>
      <c r="H16" s="108"/>
    </row>
    <row r="17" spans="1:8" s="26" customFormat="1" ht="21.75" customHeight="1">
      <c r="A17" s="55"/>
      <c r="B17" s="55">
        <v>600</v>
      </c>
      <c r="C17" s="56" t="s">
        <v>15</v>
      </c>
      <c r="D17" s="57">
        <v>88825528.36</v>
      </c>
      <c r="E17" s="57">
        <f>E18</f>
        <v>819386</v>
      </c>
      <c r="F17" s="57">
        <f>F18</f>
        <v>1327900</v>
      </c>
      <c r="G17" s="57">
        <f>G18</f>
        <v>0</v>
      </c>
      <c r="H17" s="57">
        <f>D17+E17-F17</f>
        <v>88317014.36</v>
      </c>
    </row>
    <row r="18" spans="1:8" s="29" customFormat="1" ht="18" customHeight="1">
      <c r="A18" s="31"/>
      <c r="B18" s="64" t="s">
        <v>82</v>
      </c>
      <c r="C18" s="52" t="s">
        <v>38</v>
      </c>
      <c r="D18" s="30">
        <v>26008222</v>
      </c>
      <c r="E18" s="30">
        <v>819386</v>
      </c>
      <c r="F18" s="30">
        <v>1327900</v>
      </c>
      <c r="G18" s="30">
        <v>0</v>
      </c>
      <c r="H18" s="30">
        <f>D18+E18-F18</f>
        <v>25499708</v>
      </c>
    </row>
    <row r="19" spans="1:8" s="67" customFormat="1" ht="13.5" customHeight="1">
      <c r="A19" s="66"/>
      <c r="B19" s="66"/>
      <c r="C19" s="125" t="s">
        <v>171</v>
      </c>
      <c r="D19" s="125"/>
      <c r="E19" s="125"/>
      <c r="F19" s="125"/>
      <c r="G19" s="125"/>
      <c r="H19" s="125"/>
    </row>
    <row r="20" spans="1:8" s="67" customFormat="1" ht="13.5" customHeight="1">
      <c r="A20" s="66"/>
      <c r="B20" s="66"/>
      <c r="C20" s="122" t="s">
        <v>339</v>
      </c>
      <c r="D20" s="122"/>
      <c r="E20" s="122"/>
      <c r="F20" s="122"/>
      <c r="G20" s="122"/>
      <c r="H20" s="122"/>
    </row>
    <row r="21" spans="1:8" s="67" customFormat="1" ht="13.5" customHeight="1">
      <c r="A21" s="66"/>
      <c r="B21" s="66"/>
      <c r="C21" s="122" t="s">
        <v>302</v>
      </c>
      <c r="D21" s="122"/>
      <c r="E21" s="122"/>
      <c r="F21" s="122"/>
      <c r="G21" s="122"/>
      <c r="H21" s="122"/>
    </row>
    <row r="22" spans="1:8" s="67" customFormat="1" ht="13.5" customHeight="1">
      <c r="A22" s="66"/>
      <c r="B22" s="66"/>
      <c r="C22" s="122" t="s">
        <v>341</v>
      </c>
      <c r="D22" s="122"/>
      <c r="E22" s="122"/>
      <c r="F22" s="122"/>
      <c r="G22" s="122"/>
      <c r="H22" s="122"/>
    </row>
    <row r="23" spans="1:8" s="67" customFormat="1" ht="13.5" customHeight="1">
      <c r="A23" s="66"/>
      <c r="B23" s="66"/>
      <c r="C23" s="122" t="s">
        <v>172</v>
      </c>
      <c r="D23" s="122"/>
      <c r="E23" s="122"/>
      <c r="F23" s="122"/>
      <c r="G23" s="122"/>
      <c r="H23" s="122"/>
    </row>
    <row r="24" spans="1:8" s="67" customFormat="1" ht="13.5" customHeight="1">
      <c r="A24" s="66"/>
      <c r="B24" s="66"/>
      <c r="C24" s="122" t="s">
        <v>173</v>
      </c>
      <c r="D24" s="122"/>
      <c r="E24" s="122"/>
      <c r="F24" s="122"/>
      <c r="G24" s="122"/>
      <c r="H24" s="122"/>
    </row>
    <row r="25" spans="1:8" s="67" customFormat="1" ht="13.5" customHeight="1">
      <c r="A25" s="66"/>
      <c r="B25" s="66"/>
      <c r="C25" s="122" t="s">
        <v>340</v>
      </c>
      <c r="D25" s="122"/>
      <c r="E25" s="122"/>
      <c r="F25" s="122"/>
      <c r="G25" s="122"/>
      <c r="H25" s="122"/>
    </row>
    <row r="26" spans="1:8" s="67" customFormat="1" ht="27.75" customHeight="1">
      <c r="A26" s="66"/>
      <c r="B26" s="66"/>
      <c r="C26" s="122" t="s">
        <v>342</v>
      </c>
      <c r="D26" s="122"/>
      <c r="E26" s="122"/>
      <c r="F26" s="122"/>
      <c r="G26" s="122"/>
      <c r="H26" s="122"/>
    </row>
    <row r="27" spans="1:8" s="67" customFormat="1" ht="13.5" customHeight="1">
      <c r="A27" s="66"/>
      <c r="B27" s="66"/>
      <c r="C27" s="122" t="s">
        <v>174</v>
      </c>
      <c r="D27" s="122"/>
      <c r="E27" s="122"/>
      <c r="F27" s="122"/>
      <c r="G27" s="122"/>
      <c r="H27" s="122"/>
    </row>
    <row r="28" spans="1:8" s="67" customFormat="1" ht="13.5" customHeight="1">
      <c r="A28" s="66"/>
      <c r="B28" s="66"/>
      <c r="C28" s="122" t="s">
        <v>175</v>
      </c>
      <c r="D28" s="122"/>
      <c r="E28" s="122"/>
      <c r="F28" s="122"/>
      <c r="G28" s="122"/>
      <c r="H28" s="122"/>
    </row>
    <row r="29" spans="1:8" s="29" customFormat="1" ht="27" customHeight="1">
      <c r="A29" s="31"/>
      <c r="B29" s="31"/>
      <c r="C29" s="119" t="s">
        <v>343</v>
      </c>
      <c r="D29" s="119"/>
      <c r="E29" s="119"/>
      <c r="F29" s="119"/>
      <c r="G29" s="119"/>
      <c r="H29" s="119"/>
    </row>
    <row r="30" spans="1:8" s="29" customFormat="1" ht="65.25" customHeight="1">
      <c r="A30" s="31"/>
      <c r="B30" s="31"/>
      <c r="C30" s="118" t="s">
        <v>344</v>
      </c>
      <c r="D30" s="118"/>
      <c r="E30" s="118"/>
      <c r="F30" s="118"/>
      <c r="G30" s="118"/>
      <c r="H30" s="118"/>
    </row>
    <row r="31" spans="1:8" s="29" customFormat="1" ht="51" customHeight="1">
      <c r="A31" s="31"/>
      <c r="B31" s="31"/>
      <c r="C31" s="122" t="s">
        <v>431</v>
      </c>
      <c r="D31" s="122"/>
      <c r="E31" s="122"/>
      <c r="F31" s="122"/>
      <c r="G31" s="122"/>
      <c r="H31" s="122"/>
    </row>
    <row r="32" spans="1:8" s="29" customFormat="1" ht="54" customHeight="1">
      <c r="A32" s="31"/>
      <c r="B32" s="31"/>
      <c r="C32" s="122" t="s">
        <v>337</v>
      </c>
      <c r="D32" s="122"/>
      <c r="E32" s="122"/>
      <c r="F32" s="122"/>
      <c r="G32" s="122"/>
      <c r="H32" s="122"/>
    </row>
    <row r="33" spans="1:8" s="29" customFormat="1" ht="66" customHeight="1">
      <c r="A33" s="31"/>
      <c r="B33" s="31"/>
      <c r="C33" s="122" t="s">
        <v>345</v>
      </c>
      <c r="D33" s="122"/>
      <c r="E33" s="122"/>
      <c r="F33" s="122"/>
      <c r="G33" s="122"/>
      <c r="H33" s="122"/>
    </row>
    <row r="34" spans="1:8" s="28" customFormat="1" ht="3.75" customHeight="1">
      <c r="A34" s="27"/>
      <c r="B34" s="27"/>
      <c r="C34" s="25"/>
      <c r="D34" s="25"/>
      <c r="E34" s="25"/>
      <c r="F34" s="25"/>
      <c r="G34" s="25"/>
      <c r="H34" s="25"/>
    </row>
    <row r="35" spans="1:8" s="26" customFormat="1" ht="22.5" customHeight="1">
      <c r="A35" s="55"/>
      <c r="B35" s="55">
        <v>630</v>
      </c>
      <c r="C35" s="105" t="s">
        <v>155</v>
      </c>
      <c r="D35" s="57">
        <v>463361</v>
      </c>
      <c r="E35" s="57">
        <f>E36</f>
        <v>0</v>
      </c>
      <c r="F35" s="57">
        <f>F36</f>
        <v>39597</v>
      </c>
      <c r="G35" s="57">
        <f>G36</f>
        <v>0</v>
      </c>
      <c r="H35" s="57">
        <f>D35+E35-F35</f>
        <v>423764</v>
      </c>
    </row>
    <row r="36" spans="1:8" s="29" customFormat="1" ht="17.25" customHeight="1">
      <c r="A36" s="31"/>
      <c r="B36" s="31">
        <v>63095</v>
      </c>
      <c r="C36" s="106" t="s">
        <v>56</v>
      </c>
      <c r="D36" s="30">
        <v>463361</v>
      </c>
      <c r="E36" s="30">
        <v>0</v>
      </c>
      <c r="F36" s="30">
        <v>39597</v>
      </c>
      <c r="G36" s="30">
        <v>0</v>
      </c>
      <c r="H36" s="30">
        <f>D36+E36-F36</f>
        <v>423764</v>
      </c>
    </row>
    <row r="37" spans="1:8" s="26" customFormat="1" ht="40.5" customHeight="1">
      <c r="A37" s="68"/>
      <c r="B37" s="68"/>
      <c r="C37" s="118" t="s">
        <v>176</v>
      </c>
      <c r="D37" s="118"/>
      <c r="E37" s="118"/>
      <c r="F37" s="118"/>
      <c r="G37" s="118"/>
      <c r="H37" s="118"/>
    </row>
    <row r="38" spans="1:8" s="28" customFormat="1" ht="5.25" customHeight="1">
      <c r="A38" s="27"/>
      <c r="B38" s="27"/>
      <c r="C38" s="25"/>
      <c r="D38" s="25"/>
      <c r="E38" s="25"/>
      <c r="F38" s="25"/>
      <c r="G38" s="25"/>
      <c r="H38" s="25"/>
    </row>
    <row r="39" spans="1:8" s="26" customFormat="1" ht="23.25" customHeight="1">
      <c r="A39" s="55"/>
      <c r="B39" s="55">
        <v>750</v>
      </c>
      <c r="C39" s="56" t="s">
        <v>76</v>
      </c>
      <c r="D39" s="57">
        <v>2072282</v>
      </c>
      <c r="E39" s="57">
        <f>E40+E42</f>
        <v>882378</v>
      </c>
      <c r="F39" s="57">
        <f>F40+F42</f>
        <v>0</v>
      </c>
      <c r="G39" s="57">
        <f>G40+G42</f>
        <v>0</v>
      </c>
      <c r="H39" s="57">
        <f>D39+E39-F39</f>
        <v>2954660</v>
      </c>
    </row>
    <row r="40" spans="1:8" s="29" customFormat="1" ht="19.5" customHeight="1">
      <c r="A40" s="31"/>
      <c r="B40" s="31">
        <v>75018</v>
      </c>
      <c r="C40" s="52" t="s">
        <v>81</v>
      </c>
      <c r="D40" s="30">
        <v>393796</v>
      </c>
      <c r="E40" s="30">
        <v>2378</v>
      </c>
      <c r="F40" s="30">
        <v>0</v>
      </c>
      <c r="G40" s="30">
        <v>0</v>
      </c>
      <c r="H40" s="30">
        <f>D40+E40-F40</f>
        <v>396174</v>
      </c>
    </row>
    <row r="41" spans="1:8" s="67" customFormat="1" ht="28.5" customHeight="1">
      <c r="A41" s="66"/>
      <c r="B41" s="66"/>
      <c r="C41" s="122" t="s">
        <v>314</v>
      </c>
      <c r="D41" s="122"/>
      <c r="E41" s="122"/>
      <c r="F41" s="122"/>
      <c r="G41" s="122"/>
      <c r="H41" s="122"/>
    </row>
    <row r="42" spans="1:8" s="29" customFormat="1" ht="19.5" customHeight="1">
      <c r="A42" s="31"/>
      <c r="B42" s="31">
        <v>75095</v>
      </c>
      <c r="C42" s="52" t="s">
        <v>56</v>
      </c>
      <c r="D42" s="30">
        <v>650000</v>
      </c>
      <c r="E42" s="30">
        <v>880000</v>
      </c>
      <c r="F42" s="30">
        <v>0</v>
      </c>
      <c r="G42" s="30">
        <v>0</v>
      </c>
      <c r="H42" s="30">
        <f>D42+E42-F42</f>
        <v>1530000</v>
      </c>
    </row>
    <row r="43" spans="1:8" s="29" customFormat="1" ht="91.5" customHeight="1">
      <c r="A43" s="31"/>
      <c r="B43" s="31"/>
      <c r="C43" s="118" t="s">
        <v>346</v>
      </c>
      <c r="D43" s="118"/>
      <c r="E43" s="118"/>
      <c r="F43" s="118"/>
      <c r="G43" s="118"/>
      <c r="H43" s="118"/>
    </row>
    <row r="44" spans="1:8" s="26" customFormat="1" ht="6" customHeight="1">
      <c r="A44" s="66"/>
      <c r="B44" s="66"/>
      <c r="C44" s="25"/>
      <c r="D44" s="25"/>
      <c r="E44" s="25"/>
      <c r="F44" s="25"/>
      <c r="G44" s="25"/>
      <c r="H44" s="25"/>
    </row>
    <row r="45" spans="1:8" s="26" customFormat="1" ht="22.5" customHeight="1">
      <c r="A45" s="55"/>
      <c r="B45" s="55">
        <v>758</v>
      </c>
      <c r="C45" s="56" t="s">
        <v>16</v>
      </c>
      <c r="D45" s="104">
        <v>1089155081</v>
      </c>
      <c r="E45" s="104">
        <f>E50+E90+E48+E46+E106+E108</f>
        <v>47719068</v>
      </c>
      <c r="F45" s="104">
        <f>F50+F90+F48+F46+F106+F108</f>
        <v>16468744</v>
      </c>
      <c r="G45" s="104">
        <f>G50+G90+G48+G46+G106+G108</f>
        <v>77807759</v>
      </c>
      <c r="H45" s="104">
        <f>D45+E45-F45</f>
        <v>1120405405</v>
      </c>
    </row>
    <row r="46" spans="1:8" s="29" customFormat="1" ht="27.75" customHeight="1">
      <c r="A46" s="31"/>
      <c r="B46" s="53">
        <v>75802</v>
      </c>
      <c r="C46" s="52" t="s">
        <v>148</v>
      </c>
      <c r="D46" s="54">
        <v>0</v>
      </c>
      <c r="E46" s="54">
        <v>6177784</v>
      </c>
      <c r="F46" s="54">
        <v>0</v>
      </c>
      <c r="G46" s="54">
        <v>0</v>
      </c>
      <c r="H46" s="54">
        <f>D46+E46-F46</f>
        <v>6177784</v>
      </c>
    </row>
    <row r="47" spans="1:8" s="29" customFormat="1" ht="43.5" customHeight="1">
      <c r="A47" s="31"/>
      <c r="B47" s="31"/>
      <c r="C47" s="118" t="s">
        <v>347</v>
      </c>
      <c r="D47" s="118"/>
      <c r="E47" s="118"/>
      <c r="F47" s="118"/>
      <c r="G47" s="118"/>
      <c r="H47" s="118"/>
    </row>
    <row r="48" spans="1:8" s="29" customFormat="1" ht="21" customHeight="1">
      <c r="A48" s="31"/>
      <c r="B48" s="31">
        <v>75814</v>
      </c>
      <c r="C48" s="52" t="s">
        <v>146</v>
      </c>
      <c r="D48" s="30">
        <v>494048</v>
      </c>
      <c r="E48" s="30">
        <v>6410389</v>
      </c>
      <c r="F48" s="30">
        <v>0</v>
      </c>
      <c r="G48" s="30">
        <v>0</v>
      </c>
      <c r="H48" s="30">
        <f>D48+E48-F48</f>
        <v>6904437</v>
      </c>
    </row>
    <row r="49" spans="1:8" s="29" customFormat="1" ht="41.25" customHeight="1">
      <c r="A49" s="31"/>
      <c r="B49" s="31"/>
      <c r="C49" s="118" t="s">
        <v>147</v>
      </c>
      <c r="D49" s="118"/>
      <c r="E49" s="118"/>
      <c r="F49" s="118"/>
      <c r="G49" s="118"/>
      <c r="H49" s="118"/>
    </row>
    <row r="50" spans="1:8" s="29" customFormat="1" ht="40.5" customHeight="1">
      <c r="A50" s="31"/>
      <c r="B50" s="53">
        <v>75863</v>
      </c>
      <c r="C50" s="65" t="s">
        <v>53</v>
      </c>
      <c r="D50" s="95">
        <v>464477042</v>
      </c>
      <c r="E50" s="95">
        <v>25059733</v>
      </c>
      <c r="F50" s="95">
        <v>7027023</v>
      </c>
      <c r="G50" s="95">
        <v>77800634</v>
      </c>
      <c r="H50" s="95">
        <f>D50+E50-F50</f>
        <v>482509752</v>
      </c>
    </row>
    <row r="51" spans="1:8" s="29" customFormat="1" ht="25.5" customHeight="1">
      <c r="A51" s="31"/>
      <c r="B51" s="31"/>
      <c r="C51" s="119" t="s">
        <v>54</v>
      </c>
      <c r="D51" s="119"/>
      <c r="E51" s="119"/>
      <c r="F51" s="119"/>
      <c r="G51" s="119"/>
      <c r="H51" s="119"/>
    </row>
    <row r="52" spans="1:8" s="29" customFormat="1" ht="15" customHeight="1">
      <c r="A52" s="31"/>
      <c r="B52" s="31"/>
      <c r="C52" s="118" t="s">
        <v>137</v>
      </c>
      <c r="D52" s="118"/>
      <c r="E52" s="118"/>
      <c r="F52" s="118"/>
      <c r="G52" s="118"/>
      <c r="H52" s="118"/>
    </row>
    <row r="53" spans="1:8" s="29" customFormat="1" ht="25.5" customHeight="1">
      <c r="A53" s="31"/>
      <c r="B53" s="31"/>
      <c r="C53" s="123" t="s">
        <v>321</v>
      </c>
      <c r="D53" s="123"/>
      <c r="E53" s="123"/>
      <c r="F53" s="123"/>
      <c r="G53" s="109" t="s">
        <v>84</v>
      </c>
      <c r="H53" s="110">
        <v>30901923</v>
      </c>
    </row>
    <row r="54" spans="1:8" s="112" customFormat="1" ht="16.5" customHeight="1">
      <c r="A54" s="111"/>
      <c r="B54" s="111"/>
      <c r="C54" s="136" t="s">
        <v>317</v>
      </c>
      <c r="D54" s="136"/>
      <c r="E54" s="136"/>
      <c r="F54" s="136"/>
      <c r="G54" s="109"/>
      <c r="H54" s="110"/>
    </row>
    <row r="55" spans="1:8" s="29" customFormat="1" ht="39.75" customHeight="1">
      <c r="A55" s="31"/>
      <c r="B55" s="31"/>
      <c r="C55" s="123" t="s">
        <v>318</v>
      </c>
      <c r="D55" s="123"/>
      <c r="E55" s="123"/>
      <c r="F55" s="123"/>
      <c r="G55" s="109" t="s">
        <v>84</v>
      </c>
      <c r="H55" s="110">
        <v>38218407</v>
      </c>
    </row>
    <row r="56" spans="1:8" s="29" customFormat="1" ht="39.75" customHeight="1">
      <c r="A56" s="31"/>
      <c r="B56" s="31"/>
      <c r="C56" s="123" t="s">
        <v>319</v>
      </c>
      <c r="D56" s="123"/>
      <c r="E56" s="123"/>
      <c r="F56" s="123"/>
      <c r="G56" s="109" t="s">
        <v>84</v>
      </c>
      <c r="H56" s="110">
        <v>13175000</v>
      </c>
    </row>
    <row r="57" spans="1:8" s="29" customFormat="1" ht="39.75" customHeight="1">
      <c r="A57" s="31"/>
      <c r="B57" s="31"/>
      <c r="C57" s="123" t="s">
        <v>320</v>
      </c>
      <c r="D57" s="123"/>
      <c r="E57" s="123"/>
      <c r="F57" s="123"/>
      <c r="G57" s="109" t="s">
        <v>84</v>
      </c>
      <c r="H57" s="110">
        <v>8544774</v>
      </c>
    </row>
    <row r="58" spans="1:8" s="29" customFormat="1" ht="13.5" customHeight="1">
      <c r="A58" s="31"/>
      <c r="B58" s="31"/>
      <c r="C58" s="120" t="s">
        <v>85</v>
      </c>
      <c r="D58" s="120"/>
      <c r="E58" s="120"/>
      <c r="F58" s="120"/>
      <c r="G58" s="113"/>
      <c r="H58" s="114"/>
    </row>
    <row r="59" spans="1:8" s="29" customFormat="1" ht="15" customHeight="1">
      <c r="A59" s="31"/>
      <c r="B59" s="31"/>
      <c r="C59" s="118" t="s">
        <v>83</v>
      </c>
      <c r="D59" s="118"/>
      <c r="E59" s="118"/>
      <c r="F59" s="118"/>
      <c r="G59" s="118"/>
      <c r="H59" s="118"/>
    </row>
    <row r="60" spans="1:8" s="10" customFormat="1" ht="36.75" customHeight="1">
      <c r="A60" s="8"/>
      <c r="B60" s="8"/>
      <c r="C60" s="124" t="s">
        <v>322</v>
      </c>
      <c r="D60" s="124"/>
      <c r="E60" s="124"/>
      <c r="F60" s="124"/>
      <c r="G60" s="115" t="s">
        <v>86</v>
      </c>
      <c r="H60" s="116">
        <v>133448</v>
      </c>
    </row>
    <row r="61" spans="1:8" s="29" customFormat="1" ht="26.25" customHeight="1">
      <c r="A61" s="31"/>
      <c r="B61" s="31"/>
      <c r="C61" s="123" t="s">
        <v>348</v>
      </c>
      <c r="D61" s="123"/>
      <c r="E61" s="123"/>
      <c r="F61" s="123"/>
      <c r="G61" s="109" t="s">
        <v>86</v>
      </c>
      <c r="H61" s="110">
        <v>95000</v>
      </c>
    </row>
    <row r="62" spans="1:8" s="29" customFormat="1" ht="15" customHeight="1">
      <c r="A62" s="31"/>
      <c r="B62" s="31"/>
      <c r="C62" s="118" t="s">
        <v>88</v>
      </c>
      <c r="D62" s="118"/>
      <c r="E62" s="118"/>
      <c r="F62" s="118"/>
      <c r="G62" s="118"/>
      <c r="H62" s="118"/>
    </row>
    <row r="63" spans="1:8" s="10" customFormat="1" ht="36.75" customHeight="1">
      <c r="A63" s="8"/>
      <c r="B63" s="8"/>
      <c r="C63" s="124" t="s">
        <v>322</v>
      </c>
      <c r="D63" s="124"/>
      <c r="E63" s="124"/>
      <c r="F63" s="124"/>
      <c r="G63" s="115" t="s">
        <v>86</v>
      </c>
      <c r="H63" s="116">
        <v>2009792</v>
      </c>
    </row>
    <row r="64" spans="1:8" s="29" customFormat="1" ht="26.25" customHeight="1">
      <c r="A64" s="31"/>
      <c r="B64" s="31"/>
      <c r="C64" s="123" t="s">
        <v>348</v>
      </c>
      <c r="D64" s="123"/>
      <c r="E64" s="123"/>
      <c r="F64" s="123"/>
      <c r="G64" s="109" t="s">
        <v>86</v>
      </c>
      <c r="H64" s="110">
        <v>2755000</v>
      </c>
    </row>
    <row r="65" spans="1:8" s="29" customFormat="1" ht="13.5" customHeight="1">
      <c r="A65" s="31"/>
      <c r="B65" s="31"/>
      <c r="C65" s="120" t="s">
        <v>323</v>
      </c>
      <c r="D65" s="120"/>
      <c r="E65" s="120"/>
      <c r="F65" s="120"/>
      <c r="G65" s="113"/>
      <c r="H65" s="114"/>
    </row>
    <row r="66" spans="1:8" s="29" customFormat="1" ht="13.5" customHeight="1">
      <c r="A66" s="31"/>
      <c r="B66" s="31"/>
      <c r="C66" s="118" t="s">
        <v>83</v>
      </c>
      <c r="D66" s="118"/>
      <c r="E66" s="118"/>
      <c r="F66" s="118"/>
      <c r="G66" s="118"/>
      <c r="H66" s="118"/>
    </row>
    <row r="67" spans="1:8" s="29" customFormat="1" ht="26.25" customHeight="1">
      <c r="A67" s="31"/>
      <c r="B67" s="31"/>
      <c r="C67" s="123" t="s">
        <v>349</v>
      </c>
      <c r="D67" s="123"/>
      <c r="E67" s="123"/>
      <c r="F67" s="123"/>
      <c r="G67" s="109" t="s">
        <v>86</v>
      </c>
      <c r="H67" s="110">
        <v>18070933</v>
      </c>
    </row>
    <row r="68" spans="1:8" s="29" customFormat="1" ht="13.5" customHeight="1">
      <c r="A68" s="31"/>
      <c r="B68" s="31"/>
      <c r="C68" s="117" t="s">
        <v>350</v>
      </c>
      <c r="D68" s="117"/>
      <c r="E68" s="117"/>
      <c r="F68" s="117"/>
      <c r="G68" s="117"/>
      <c r="H68" s="117"/>
    </row>
    <row r="69" spans="1:8" s="29" customFormat="1" ht="28.5" customHeight="1">
      <c r="A69" s="31"/>
      <c r="B69" s="31"/>
      <c r="C69" s="123" t="s">
        <v>351</v>
      </c>
      <c r="D69" s="123"/>
      <c r="E69" s="123"/>
      <c r="F69" s="123"/>
      <c r="G69" s="109" t="s">
        <v>87</v>
      </c>
      <c r="H69" s="110">
        <v>80947</v>
      </c>
    </row>
    <row r="70" spans="1:8" s="29" customFormat="1" ht="28.5" customHeight="1">
      <c r="A70" s="31"/>
      <c r="B70" s="31"/>
      <c r="C70" s="123" t="s">
        <v>352</v>
      </c>
      <c r="D70" s="123"/>
      <c r="E70" s="123"/>
      <c r="F70" s="123"/>
      <c r="G70" s="109" t="s">
        <v>86</v>
      </c>
      <c r="H70" s="110">
        <v>149156</v>
      </c>
    </row>
    <row r="71" spans="1:8" s="29" customFormat="1" ht="39.75" customHeight="1">
      <c r="A71" s="31"/>
      <c r="B71" s="31"/>
      <c r="C71" s="123" t="s">
        <v>353</v>
      </c>
      <c r="D71" s="123"/>
      <c r="E71" s="123"/>
      <c r="F71" s="123"/>
      <c r="G71" s="109" t="s">
        <v>86</v>
      </c>
      <c r="H71" s="110">
        <v>261838</v>
      </c>
    </row>
    <row r="72" spans="1:8" s="29" customFormat="1" ht="15" customHeight="1">
      <c r="A72" s="31"/>
      <c r="B72" s="31"/>
      <c r="C72" s="118" t="s">
        <v>326</v>
      </c>
      <c r="D72" s="118"/>
      <c r="E72" s="118"/>
      <c r="F72" s="118"/>
      <c r="G72" s="118"/>
      <c r="H72" s="118"/>
    </row>
    <row r="73" spans="1:8" s="29" customFormat="1" ht="28.5" customHeight="1">
      <c r="A73" s="31"/>
      <c r="B73" s="31"/>
      <c r="C73" s="123" t="s">
        <v>324</v>
      </c>
      <c r="D73" s="123"/>
      <c r="E73" s="123"/>
      <c r="F73" s="123"/>
      <c r="G73" s="109" t="s">
        <v>87</v>
      </c>
      <c r="H73" s="110">
        <v>6745535</v>
      </c>
    </row>
    <row r="74" spans="1:8" s="29" customFormat="1" ht="28.5" customHeight="1">
      <c r="A74" s="31"/>
      <c r="B74" s="31"/>
      <c r="C74" s="123" t="s">
        <v>325</v>
      </c>
      <c r="D74" s="123"/>
      <c r="E74" s="123"/>
      <c r="F74" s="123"/>
      <c r="G74" s="109" t="s">
        <v>86</v>
      </c>
      <c r="H74" s="110">
        <v>22288559</v>
      </c>
    </row>
    <row r="75" spans="1:8" s="29" customFormat="1" ht="39.75" customHeight="1">
      <c r="A75" s="31"/>
      <c r="B75" s="31"/>
      <c r="C75" s="123" t="s">
        <v>327</v>
      </c>
      <c r="D75" s="123"/>
      <c r="E75" s="123"/>
      <c r="F75" s="123"/>
      <c r="G75" s="109" t="s">
        <v>86</v>
      </c>
      <c r="H75" s="110">
        <v>30203666</v>
      </c>
    </row>
    <row r="76" spans="1:8" s="29" customFormat="1" ht="31.5" customHeight="1">
      <c r="A76" s="31"/>
      <c r="B76" s="53"/>
      <c r="C76" s="119" t="s">
        <v>89</v>
      </c>
      <c r="D76" s="119"/>
      <c r="E76" s="119"/>
      <c r="F76" s="119"/>
      <c r="G76" s="119"/>
      <c r="H76" s="119"/>
    </row>
    <row r="77" spans="1:8" s="29" customFormat="1" ht="13.5" customHeight="1">
      <c r="A77" s="31"/>
      <c r="B77" s="31"/>
      <c r="C77" s="120" t="s">
        <v>354</v>
      </c>
      <c r="D77" s="120"/>
      <c r="E77" s="120"/>
      <c r="F77" s="120"/>
      <c r="G77" s="113"/>
      <c r="H77" s="114"/>
    </row>
    <row r="78" spans="1:8" s="29" customFormat="1" ht="13.5" customHeight="1">
      <c r="A78" s="31"/>
      <c r="B78" s="31"/>
      <c r="C78" s="120" t="s">
        <v>355</v>
      </c>
      <c r="D78" s="120"/>
      <c r="E78" s="120"/>
      <c r="F78" s="120"/>
      <c r="G78" s="113" t="s">
        <v>87</v>
      </c>
      <c r="H78" s="114">
        <v>114785</v>
      </c>
    </row>
    <row r="79" spans="1:8" s="29" customFormat="1" ht="13.5" customHeight="1">
      <c r="A79" s="31"/>
      <c r="B79" s="31"/>
      <c r="C79" s="120" t="s">
        <v>356</v>
      </c>
      <c r="D79" s="120"/>
      <c r="E79" s="120"/>
      <c r="F79" s="120"/>
      <c r="G79" s="113" t="s">
        <v>87</v>
      </c>
      <c r="H79" s="114">
        <v>6912238</v>
      </c>
    </row>
    <row r="80" spans="1:8" s="29" customFormat="1" ht="13.5" customHeight="1">
      <c r="A80" s="31"/>
      <c r="B80" s="31"/>
      <c r="C80" s="120" t="s">
        <v>357</v>
      </c>
      <c r="D80" s="120"/>
      <c r="E80" s="120"/>
      <c r="F80" s="120"/>
      <c r="G80" s="113"/>
      <c r="H80" s="114"/>
    </row>
    <row r="81" spans="1:8" s="29" customFormat="1" ht="14.25" customHeight="1">
      <c r="A81" s="31"/>
      <c r="B81" s="31"/>
      <c r="C81" s="118" t="s">
        <v>328</v>
      </c>
      <c r="D81" s="118"/>
      <c r="E81" s="118"/>
      <c r="F81" s="118"/>
      <c r="G81" s="118"/>
      <c r="H81" s="118"/>
    </row>
    <row r="82" spans="1:8" s="29" customFormat="1" ht="28.5" customHeight="1">
      <c r="A82" s="31"/>
      <c r="B82" s="31"/>
      <c r="C82" s="123" t="s">
        <v>324</v>
      </c>
      <c r="D82" s="123"/>
      <c r="E82" s="123"/>
      <c r="F82" s="123"/>
      <c r="G82" s="109" t="s">
        <v>87</v>
      </c>
      <c r="H82" s="110">
        <v>9523</v>
      </c>
    </row>
    <row r="83" spans="1:8" s="29" customFormat="1" ht="28.5" customHeight="1">
      <c r="A83" s="31"/>
      <c r="B83" s="31"/>
      <c r="C83" s="123" t="s">
        <v>325</v>
      </c>
      <c r="D83" s="123"/>
      <c r="E83" s="123"/>
      <c r="F83" s="123"/>
      <c r="G83" s="109" t="s">
        <v>86</v>
      </c>
      <c r="H83" s="110">
        <v>17548</v>
      </c>
    </row>
    <row r="84" spans="1:8" s="29" customFormat="1" ht="39.75" customHeight="1">
      <c r="A84" s="31"/>
      <c r="B84" s="31"/>
      <c r="C84" s="123" t="s">
        <v>327</v>
      </c>
      <c r="D84" s="123"/>
      <c r="E84" s="123"/>
      <c r="F84" s="123"/>
      <c r="G84" s="109" t="s">
        <v>86</v>
      </c>
      <c r="H84" s="110">
        <v>30805</v>
      </c>
    </row>
    <row r="85" spans="1:8" s="29" customFormat="1" ht="15" customHeight="1">
      <c r="A85" s="31"/>
      <c r="B85" s="31"/>
      <c r="C85" s="118" t="s">
        <v>329</v>
      </c>
      <c r="D85" s="118"/>
      <c r="E85" s="118"/>
      <c r="F85" s="118"/>
      <c r="G85" s="118"/>
      <c r="H85" s="118"/>
    </row>
    <row r="86" spans="1:8" s="29" customFormat="1" ht="28.5" customHeight="1">
      <c r="A86" s="31"/>
      <c r="B86" s="31"/>
      <c r="C86" s="123" t="s">
        <v>324</v>
      </c>
      <c r="D86" s="123"/>
      <c r="E86" s="123"/>
      <c r="F86" s="123"/>
      <c r="G86" s="109" t="s">
        <v>87</v>
      </c>
      <c r="H86" s="110">
        <v>793593</v>
      </c>
    </row>
    <row r="87" spans="1:8" s="29" customFormat="1" ht="28.5" customHeight="1">
      <c r="A87" s="31"/>
      <c r="B87" s="31"/>
      <c r="C87" s="123" t="s">
        <v>325</v>
      </c>
      <c r="D87" s="123"/>
      <c r="E87" s="123"/>
      <c r="F87" s="123"/>
      <c r="G87" s="109" t="s">
        <v>86</v>
      </c>
      <c r="H87" s="110">
        <v>2622182</v>
      </c>
    </row>
    <row r="88" spans="1:8" s="29" customFormat="1" ht="39.75" customHeight="1">
      <c r="A88" s="31"/>
      <c r="B88" s="31"/>
      <c r="C88" s="123" t="s">
        <v>327</v>
      </c>
      <c r="D88" s="123"/>
      <c r="E88" s="123"/>
      <c r="F88" s="123"/>
      <c r="G88" s="109" t="s">
        <v>86</v>
      </c>
      <c r="H88" s="110">
        <v>3553372</v>
      </c>
    </row>
    <row r="89" spans="1:8" s="29" customFormat="1" ht="25.5" customHeight="1">
      <c r="A89" s="31"/>
      <c r="B89" s="31"/>
      <c r="C89" s="118" t="s">
        <v>90</v>
      </c>
      <c r="D89" s="118"/>
      <c r="E89" s="118"/>
      <c r="F89" s="118"/>
      <c r="G89" s="118"/>
      <c r="H89" s="118"/>
    </row>
    <row r="90" spans="1:8" s="29" customFormat="1" ht="39" customHeight="1">
      <c r="A90" s="31"/>
      <c r="B90" s="53">
        <v>75864</v>
      </c>
      <c r="C90" s="65" t="s">
        <v>55</v>
      </c>
      <c r="D90" s="95">
        <v>125735703</v>
      </c>
      <c r="E90" s="95">
        <v>9420944</v>
      </c>
      <c r="F90" s="95">
        <v>9380570</v>
      </c>
      <c r="G90" s="95">
        <v>7125</v>
      </c>
      <c r="H90" s="95">
        <f>D90+E90-F90</f>
        <v>125776077</v>
      </c>
    </row>
    <row r="91" spans="1:8" s="29" customFormat="1" ht="45" customHeight="1">
      <c r="A91" s="31"/>
      <c r="B91" s="31"/>
      <c r="C91" s="118" t="s">
        <v>330</v>
      </c>
      <c r="D91" s="118"/>
      <c r="E91" s="118"/>
      <c r="F91" s="118"/>
      <c r="G91" s="118"/>
      <c r="H91" s="118"/>
    </row>
    <row r="92" spans="1:8" s="29" customFormat="1" ht="42.75" customHeight="1">
      <c r="A92" s="31"/>
      <c r="B92" s="31"/>
      <c r="C92" s="119" t="s">
        <v>432</v>
      </c>
      <c r="D92" s="119"/>
      <c r="E92" s="119"/>
      <c r="F92" s="119"/>
      <c r="G92" s="119"/>
      <c r="H92" s="119"/>
    </row>
    <row r="93" spans="1:8" s="29" customFormat="1" ht="13.5" customHeight="1">
      <c r="A93" s="31"/>
      <c r="B93" s="31"/>
      <c r="C93" s="120" t="s">
        <v>358</v>
      </c>
      <c r="D93" s="120"/>
      <c r="E93" s="120"/>
      <c r="F93" s="120"/>
      <c r="G93" s="113"/>
      <c r="H93" s="114"/>
    </row>
    <row r="94" spans="1:8" s="29" customFormat="1" ht="13.5" customHeight="1">
      <c r="A94" s="31"/>
      <c r="B94" s="31"/>
      <c r="C94" s="120" t="s">
        <v>359</v>
      </c>
      <c r="D94" s="120"/>
      <c r="E94" s="120"/>
      <c r="F94" s="120"/>
      <c r="G94" s="109" t="s">
        <v>86</v>
      </c>
      <c r="H94" s="114">
        <v>817875</v>
      </c>
    </row>
    <row r="95" spans="1:8" s="29" customFormat="1" ht="13.5" customHeight="1">
      <c r="A95" s="31"/>
      <c r="B95" s="31"/>
      <c r="C95" s="120" t="s">
        <v>360</v>
      </c>
      <c r="D95" s="120"/>
      <c r="E95" s="120"/>
      <c r="F95" s="120"/>
      <c r="G95" s="109" t="s">
        <v>86</v>
      </c>
      <c r="H95" s="114">
        <v>75000</v>
      </c>
    </row>
    <row r="96" spans="1:8" s="29" customFormat="1" ht="12.75" customHeight="1">
      <c r="A96" s="31"/>
      <c r="B96" s="31"/>
      <c r="C96" s="136" t="s">
        <v>331</v>
      </c>
      <c r="D96" s="136"/>
      <c r="E96" s="136"/>
      <c r="F96" s="136"/>
      <c r="G96" s="109" t="s">
        <v>86</v>
      </c>
      <c r="H96" s="110">
        <v>7125</v>
      </c>
    </row>
    <row r="97" spans="1:8" s="29" customFormat="1" ht="24.75" customHeight="1">
      <c r="A97" s="31"/>
      <c r="B97" s="31"/>
      <c r="C97" s="123" t="s">
        <v>433</v>
      </c>
      <c r="D97" s="123"/>
      <c r="E97" s="123"/>
      <c r="F97" s="123"/>
      <c r="G97" s="109" t="s">
        <v>86</v>
      </c>
      <c r="H97" s="110">
        <v>900000</v>
      </c>
    </row>
    <row r="98" spans="1:8" s="29" customFormat="1" ht="26.25" customHeight="1">
      <c r="A98" s="31"/>
      <c r="B98" s="31"/>
      <c r="C98" s="118" t="s">
        <v>91</v>
      </c>
      <c r="D98" s="118"/>
      <c r="E98" s="118"/>
      <c r="F98" s="118"/>
      <c r="G98" s="118"/>
      <c r="H98" s="118"/>
    </row>
    <row r="99" spans="1:8" s="29" customFormat="1" ht="30" customHeight="1">
      <c r="A99" s="31"/>
      <c r="B99" s="31"/>
      <c r="C99" s="119" t="s">
        <v>226</v>
      </c>
      <c r="D99" s="119"/>
      <c r="E99" s="119"/>
      <c r="F99" s="119"/>
      <c r="G99" s="119"/>
      <c r="H99" s="119"/>
    </row>
    <row r="100" spans="1:8" s="29" customFormat="1" ht="13.5" customHeight="1">
      <c r="A100" s="31"/>
      <c r="B100" s="31"/>
      <c r="C100" s="118" t="s">
        <v>138</v>
      </c>
      <c r="D100" s="118"/>
      <c r="E100" s="118"/>
      <c r="F100" s="118"/>
      <c r="G100" s="118"/>
      <c r="H100" s="118"/>
    </row>
    <row r="101" spans="1:8" s="29" customFormat="1" ht="13.5" customHeight="1">
      <c r="A101" s="31"/>
      <c r="B101" s="31"/>
      <c r="C101" s="118" t="s">
        <v>361</v>
      </c>
      <c r="D101" s="118"/>
      <c r="E101" s="118"/>
      <c r="F101" s="118"/>
      <c r="G101" s="118"/>
      <c r="H101" s="118"/>
    </row>
    <row r="102" spans="1:8" s="29" customFormat="1" ht="13.5" customHeight="1">
      <c r="A102" s="31"/>
      <c r="B102" s="31"/>
      <c r="C102" s="118" t="s">
        <v>362</v>
      </c>
      <c r="D102" s="118"/>
      <c r="E102" s="118"/>
      <c r="F102" s="118"/>
      <c r="G102" s="118"/>
      <c r="H102" s="118"/>
    </row>
    <row r="103" spans="1:8" s="29" customFormat="1" ht="28.5" customHeight="1">
      <c r="A103" s="31"/>
      <c r="B103" s="31"/>
      <c r="C103" s="118" t="s">
        <v>227</v>
      </c>
      <c r="D103" s="118"/>
      <c r="E103" s="118"/>
      <c r="F103" s="118"/>
      <c r="G103" s="118"/>
      <c r="H103" s="118"/>
    </row>
    <row r="104" spans="1:8" s="29" customFormat="1" ht="27" customHeight="1">
      <c r="A104" s="31"/>
      <c r="B104" s="53"/>
      <c r="C104" s="118" t="s">
        <v>449</v>
      </c>
      <c r="D104" s="118"/>
      <c r="E104" s="118"/>
      <c r="F104" s="118"/>
      <c r="G104" s="118"/>
      <c r="H104" s="118"/>
    </row>
    <row r="105" spans="1:8" s="29" customFormat="1" ht="18" customHeight="1">
      <c r="A105" s="31"/>
      <c r="B105" s="53"/>
      <c r="C105" s="25"/>
      <c r="D105" s="25"/>
      <c r="E105" s="25"/>
      <c r="F105" s="25"/>
      <c r="G105" s="25"/>
      <c r="H105" s="25"/>
    </row>
    <row r="106" spans="1:8" s="29" customFormat="1" ht="27.75" customHeight="1">
      <c r="A106" s="31"/>
      <c r="B106" s="53">
        <v>75865</v>
      </c>
      <c r="C106" s="65" t="s">
        <v>315</v>
      </c>
      <c r="D106" s="95">
        <v>938000</v>
      </c>
      <c r="E106" s="95">
        <v>503500</v>
      </c>
      <c r="F106" s="95">
        <v>53000</v>
      </c>
      <c r="G106" s="95">
        <v>0</v>
      </c>
      <c r="H106" s="95">
        <f>D106+E106-F106</f>
        <v>1388500</v>
      </c>
    </row>
    <row r="107" spans="1:8" s="29" customFormat="1" ht="66" customHeight="1">
      <c r="A107" s="31"/>
      <c r="B107" s="31"/>
      <c r="C107" s="118" t="s">
        <v>336</v>
      </c>
      <c r="D107" s="118"/>
      <c r="E107" s="118"/>
      <c r="F107" s="118"/>
      <c r="G107" s="118"/>
      <c r="H107" s="118"/>
    </row>
    <row r="108" spans="1:8" s="29" customFormat="1" ht="27.75" customHeight="1">
      <c r="A108" s="31"/>
      <c r="B108" s="53">
        <v>75866</v>
      </c>
      <c r="C108" s="65" t="s">
        <v>316</v>
      </c>
      <c r="D108" s="95">
        <v>7125000</v>
      </c>
      <c r="E108" s="95">
        <v>146718</v>
      </c>
      <c r="F108" s="95">
        <v>8151</v>
      </c>
      <c r="G108" s="95">
        <v>0</v>
      </c>
      <c r="H108" s="95">
        <f>D108+E108-F108</f>
        <v>7263567</v>
      </c>
    </row>
    <row r="109" spans="1:8" s="29" customFormat="1" ht="27" customHeight="1">
      <c r="A109" s="31"/>
      <c r="B109" s="31"/>
      <c r="C109" s="119" t="s">
        <v>334</v>
      </c>
      <c r="D109" s="119"/>
      <c r="E109" s="119"/>
      <c r="F109" s="119"/>
      <c r="G109" s="119"/>
      <c r="H109" s="119"/>
    </row>
    <row r="110" spans="1:8" s="29" customFormat="1" ht="17.25" customHeight="1">
      <c r="A110" s="31"/>
      <c r="B110" s="31"/>
      <c r="C110" s="118" t="s">
        <v>332</v>
      </c>
      <c r="D110" s="118"/>
      <c r="E110" s="118"/>
      <c r="F110" s="118"/>
      <c r="G110" s="118"/>
      <c r="H110" s="118"/>
    </row>
    <row r="111" spans="1:8" s="29" customFormat="1" ht="14.25" customHeight="1">
      <c r="A111" s="31"/>
      <c r="B111" s="31"/>
      <c r="C111" s="118" t="s">
        <v>363</v>
      </c>
      <c r="D111" s="118"/>
      <c r="E111" s="118"/>
      <c r="F111" s="118"/>
      <c r="G111" s="118"/>
      <c r="H111" s="118"/>
    </row>
    <row r="112" spans="1:8" s="29" customFormat="1" ht="14.25" customHeight="1">
      <c r="A112" s="31"/>
      <c r="B112" s="31"/>
      <c r="C112" s="118" t="s">
        <v>364</v>
      </c>
      <c r="D112" s="118"/>
      <c r="E112" s="118"/>
      <c r="F112" s="118"/>
      <c r="G112" s="118"/>
      <c r="H112" s="118"/>
    </row>
    <row r="113" spans="1:8" s="29" customFormat="1" ht="17.25" customHeight="1">
      <c r="A113" s="31"/>
      <c r="B113" s="31"/>
      <c r="C113" s="118" t="s">
        <v>333</v>
      </c>
      <c r="D113" s="118"/>
      <c r="E113" s="118"/>
      <c r="F113" s="118"/>
      <c r="G113" s="118"/>
      <c r="H113" s="118"/>
    </row>
    <row r="114" spans="1:8" s="29" customFormat="1" ht="14.25" customHeight="1">
      <c r="A114" s="31"/>
      <c r="B114" s="31"/>
      <c r="C114" s="118" t="s">
        <v>365</v>
      </c>
      <c r="D114" s="118"/>
      <c r="E114" s="118"/>
      <c r="F114" s="118"/>
      <c r="G114" s="118"/>
      <c r="H114" s="118"/>
    </row>
    <row r="115" spans="1:8" s="29" customFormat="1" ht="14.25" customHeight="1">
      <c r="A115" s="31"/>
      <c r="B115" s="31"/>
      <c r="C115" s="118" t="s">
        <v>366</v>
      </c>
      <c r="D115" s="118"/>
      <c r="E115" s="118"/>
      <c r="F115" s="118"/>
      <c r="G115" s="118"/>
      <c r="H115" s="118"/>
    </row>
    <row r="116" spans="1:8" s="29" customFormat="1" ht="29.25" customHeight="1">
      <c r="A116" s="31"/>
      <c r="B116" s="31"/>
      <c r="C116" s="118" t="s">
        <v>335</v>
      </c>
      <c r="D116" s="118"/>
      <c r="E116" s="118"/>
      <c r="F116" s="118"/>
      <c r="G116" s="118"/>
      <c r="H116" s="118"/>
    </row>
    <row r="117" spans="1:8" s="29" customFormat="1" ht="7.5" customHeight="1">
      <c r="A117" s="31"/>
      <c r="B117" s="31"/>
      <c r="C117" s="25"/>
      <c r="D117" s="25"/>
      <c r="E117" s="25"/>
      <c r="F117" s="25"/>
      <c r="G117" s="25"/>
      <c r="H117" s="25"/>
    </row>
    <row r="118" spans="1:8" s="58" customFormat="1" ht="21.75" customHeight="1">
      <c r="A118" s="55"/>
      <c r="B118" s="55">
        <v>801</v>
      </c>
      <c r="C118" s="56" t="s">
        <v>37</v>
      </c>
      <c r="D118" s="57">
        <v>2299065</v>
      </c>
      <c r="E118" s="57">
        <f>E119</f>
        <v>104705</v>
      </c>
      <c r="F118" s="57">
        <f>F119</f>
        <v>0</v>
      </c>
      <c r="G118" s="57">
        <f>G119</f>
        <v>0</v>
      </c>
      <c r="H118" s="57">
        <f>D118+E118-F118</f>
        <v>2403770</v>
      </c>
    </row>
    <row r="119" spans="1:8" s="29" customFormat="1" ht="18.75" customHeight="1">
      <c r="A119" s="31"/>
      <c r="B119" s="31">
        <v>80195</v>
      </c>
      <c r="C119" s="52" t="s">
        <v>56</v>
      </c>
      <c r="D119" s="30">
        <v>3715</v>
      </c>
      <c r="E119" s="30">
        <v>104705</v>
      </c>
      <c r="F119" s="30">
        <v>0</v>
      </c>
      <c r="G119" s="30">
        <v>0</v>
      </c>
      <c r="H119" s="30">
        <f>D119+E119-F119</f>
        <v>108420</v>
      </c>
    </row>
    <row r="120" spans="1:8" s="29" customFormat="1" ht="39.75" customHeight="1">
      <c r="A120" s="31"/>
      <c r="B120" s="31"/>
      <c r="C120" s="118" t="s">
        <v>303</v>
      </c>
      <c r="D120" s="118"/>
      <c r="E120" s="118"/>
      <c r="F120" s="118"/>
      <c r="G120" s="118"/>
      <c r="H120" s="118"/>
    </row>
    <row r="121" spans="1:8" s="28" customFormat="1" ht="4.5" customHeight="1">
      <c r="A121" s="27"/>
      <c r="B121" s="27"/>
      <c r="C121" s="25"/>
      <c r="D121" s="25"/>
      <c r="E121" s="25"/>
      <c r="F121" s="25"/>
      <c r="G121" s="25"/>
      <c r="H121" s="59"/>
    </row>
    <row r="122" spans="1:8" s="58" customFormat="1" ht="22.5" customHeight="1">
      <c r="A122" s="55"/>
      <c r="B122" s="55">
        <v>853</v>
      </c>
      <c r="C122" s="56" t="s">
        <v>67</v>
      </c>
      <c r="D122" s="57">
        <v>8621376</v>
      </c>
      <c r="E122" s="57">
        <f>E123</f>
        <v>693188.53</v>
      </c>
      <c r="F122" s="57">
        <f>F123</f>
        <v>0</v>
      </c>
      <c r="G122" s="57">
        <f>G123</f>
        <v>0</v>
      </c>
      <c r="H122" s="57">
        <f>D122+E122-F122</f>
        <v>9314564.53</v>
      </c>
    </row>
    <row r="123" spans="1:8" s="29" customFormat="1" ht="18.75" customHeight="1">
      <c r="A123" s="31"/>
      <c r="B123" s="31">
        <v>85325</v>
      </c>
      <c r="C123" s="52" t="s">
        <v>110</v>
      </c>
      <c r="D123" s="30">
        <v>1634200</v>
      </c>
      <c r="E123" s="30">
        <v>693188.53</v>
      </c>
      <c r="F123" s="30">
        <v>0</v>
      </c>
      <c r="G123" s="30">
        <v>0</v>
      </c>
      <c r="H123" s="30">
        <f>D123+E123-F123</f>
        <v>2327388.5300000003</v>
      </c>
    </row>
    <row r="124" spans="1:8" s="29" customFormat="1" ht="71.25" customHeight="1">
      <c r="A124" s="70"/>
      <c r="B124" s="70"/>
      <c r="C124" s="118" t="s">
        <v>367</v>
      </c>
      <c r="D124" s="118"/>
      <c r="E124" s="118"/>
      <c r="F124" s="118"/>
      <c r="G124" s="118"/>
      <c r="H124" s="118"/>
    </row>
    <row r="125" spans="1:8" s="58" customFormat="1" ht="4.5" customHeight="1">
      <c r="A125" s="68"/>
      <c r="B125" s="27"/>
      <c r="C125" s="25"/>
      <c r="D125" s="25"/>
      <c r="E125" s="25"/>
      <c r="F125" s="25"/>
      <c r="G125" s="25"/>
      <c r="H125" s="25"/>
    </row>
    <row r="126" spans="1:8" s="58" customFormat="1" ht="23.25" customHeight="1">
      <c r="A126" s="55"/>
      <c r="B126" s="55">
        <v>900</v>
      </c>
      <c r="C126" s="56" t="s">
        <v>66</v>
      </c>
      <c r="D126" s="57">
        <v>3065743.62</v>
      </c>
      <c r="E126" s="57">
        <f>E127</f>
        <v>155000</v>
      </c>
      <c r="F126" s="57">
        <f>F127</f>
        <v>0</v>
      </c>
      <c r="G126" s="57">
        <f>G127</f>
        <v>427333.333</v>
      </c>
      <c r="H126" s="57">
        <f>D126+E126-F126</f>
        <v>3220743.62</v>
      </c>
    </row>
    <row r="127" spans="1:8" s="29" customFormat="1" ht="20.25" customHeight="1">
      <c r="A127" s="31"/>
      <c r="B127" s="31">
        <v>90007</v>
      </c>
      <c r="C127" s="52" t="s">
        <v>196</v>
      </c>
      <c r="D127" s="30">
        <v>427333.33</v>
      </c>
      <c r="E127" s="30">
        <v>155000</v>
      </c>
      <c r="F127" s="30">
        <v>0</v>
      </c>
      <c r="G127" s="30">
        <v>427333.333</v>
      </c>
      <c r="H127" s="30">
        <f>D127+E127-F127</f>
        <v>582333.3300000001</v>
      </c>
    </row>
    <row r="128" spans="1:8" s="29" customFormat="1" ht="29.25" customHeight="1">
      <c r="A128" s="31"/>
      <c r="B128" s="31"/>
      <c r="C128" s="119" t="s">
        <v>197</v>
      </c>
      <c r="D128" s="119"/>
      <c r="E128" s="119"/>
      <c r="F128" s="119"/>
      <c r="G128" s="119"/>
      <c r="H128" s="119"/>
    </row>
    <row r="129" spans="1:8" s="28" customFormat="1" ht="27" customHeight="1">
      <c r="A129" s="27"/>
      <c r="B129" s="27"/>
      <c r="C129" s="118" t="s">
        <v>434</v>
      </c>
      <c r="D129" s="118"/>
      <c r="E129" s="118"/>
      <c r="F129" s="118"/>
      <c r="G129" s="118"/>
      <c r="H129" s="118"/>
    </row>
    <row r="130" spans="1:8" s="29" customFormat="1" ht="27" customHeight="1">
      <c r="A130" s="31"/>
      <c r="B130" s="31"/>
      <c r="C130" s="118" t="s">
        <v>368</v>
      </c>
      <c r="D130" s="118"/>
      <c r="E130" s="118"/>
      <c r="F130" s="118"/>
      <c r="G130" s="118"/>
      <c r="H130" s="118"/>
    </row>
    <row r="131" spans="1:8" s="29" customFormat="1" ht="4.5" customHeight="1">
      <c r="A131" s="31"/>
      <c r="B131" s="31"/>
      <c r="C131" s="71"/>
      <c r="D131" s="30"/>
      <c r="E131" s="30"/>
      <c r="F131" s="30"/>
      <c r="G131" s="30"/>
      <c r="H131" s="30"/>
    </row>
    <row r="132" spans="1:8" s="58" customFormat="1" ht="22.5" customHeight="1">
      <c r="A132" s="55"/>
      <c r="B132" s="55">
        <v>921</v>
      </c>
      <c r="C132" s="56" t="s">
        <v>65</v>
      </c>
      <c r="D132" s="57">
        <v>22475731</v>
      </c>
      <c r="E132" s="57">
        <f>E133</f>
        <v>10000</v>
      </c>
      <c r="F132" s="57">
        <f>F133</f>
        <v>0</v>
      </c>
      <c r="G132" s="57">
        <f>G133</f>
        <v>0</v>
      </c>
      <c r="H132" s="57">
        <f>D132+E132-F132</f>
        <v>22485731</v>
      </c>
    </row>
    <row r="133" spans="1:8" s="29" customFormat="1" ht="20.25" customHeight="1">
      <c r="A133" s="31"/>
      <c r="B133" s="31">
        <v>92116</v>
      </c>
      <c r="C133" s="52" t="s">
        <v>72</v>
      </c>
      <c r="D133" s="30">
        <v>3954661</v>
      </c>
      <c r="E133" s="30">
        <v>10000</v>
      </c>
      <c r="F133" s="30">
        <v>0</v>
      </c>
      <c r="G133" s="30">
        <v>0</v>
      </c>
      <c r="H133" s="30">
        <f>D133+E133-F133</f>
        <v>3964661</v>
      </c>
    </row>
    <row r="134" spans="1:8" s="58" customFormat="1" ht="56.25" customHeight="1">
      <c r="A134" s="66"/>
      <c r="B134" s="27"/>
      <c r="C134" s="118" t="s">
        <v>181</v>
      </c>
      <c r="D134" s="118"/>
      <c r="E134" s="118"/>
      <c r="F134" s="118"/>
      <c r="G134" s="118"/>
      <c r="H134" s="118"/>
    </row>
    <row r="135" spans="1:8" s="58" customFormat="1" ht="3.75" customHeight="1">
      <c r="A135" s="66"/>
      <c r="B135" s="66"/>
      <c r="C135" s="86"/>
      <c r="D135" s="86"/>
      <c r="E135" s="86"/>
      <c r="F135" s="86"/>
      <c r="G135" s="86"/>
      <c r="H135" s="86"/>
    </row>
    <row r="136" spans="1:8" s="58" customFormat="1" ht="29.25" customHeight="1">
      <c r="A136" s="55"/>
      <c r="B136" s="79">
        <v>925</v>
      </c>
      <c r="C136" s="80" t="s">
        <v>57</v>
      </c>
      <c r="D136" s="81">
        <v>3678971</v>
      </c>
      <c r="E136" s="81">
        <f>E137</f>
        <v>0</v>
      </c>
      <c r="F136" s="81">
        <f>F137</f>
        <v>516141</v>
      </c>
      <c r="G136" s="81">
        <f>G137</f>
        <v>0</v>
      </c>
      <c r="H136" s="81">
        <f>D136+E136-F136</f>
        <v>3162830</v>
      </c>
    </row>
    <row r="137" spans="1:8" s="29" customFormat="1" ht="19.5" customHeight="1">
      <c r="A137" s="31"/>
      <c r="B137" s="31">
        <v>92502</v>
      </c>
      <c r="C137" s="71" t="s">
        <v>58</v>
      </c>
      <c r="D137" s="30">
        <v>3678971</v>
      </c>
      <c r="E137" s="30">
        <v>0</v>
      </c>
      <c r="F137" s="30">
        <v>516141</v>
      </c>
      <c r="G137" s="30">
        <v>0</v>
      </c>
      <c r="H137" s="30">
        <f>D137+E137-F137</f>
        <v>3162830</v>
      </c>
    </row>
    <row r="138" spans="1:8" s="29" customFormat="1" ht="15" customHeight="1">
      <c r="A138" s="31"/>
      <c r="B138" s="31"/>
      <c r="C138" s="119" t="s">
        <v>149</v>
      </c>
      <c r="D138" s="119"/>
      <c r="E138" s="119"/>
      <c r="F138" s="119"/>
      <c r="G138" s="119"/>
      <c r="H138" s="119"/>
    </row>
    <row r="139" spans="1:8" s="29" customFormat="1" ht="27" customHeight="1">
      <c r="A139" s="31"/>
      <c r="B139" s="31"/>
      <c r="C139" s="118" t="s">
        <v>170</v>
      </c>
      <c r="D139" s="118"/>
      <c r="E139" s="118"/>
      <c r="F139" s="118"/>
      <c r="G139" s="118"/>
      <c r="H139" s="118"/>
    </row>
    <row r="140" spans="1:8" s="29" customFormat="1" ht="13.5" customHeight="1">
      <c r="A140" s="31"/>
      <c r="B140" s="31"/>
      <c r="C140" s="118" t="s">
        <v>150</v>
      </c>
      <c r="D140" s="118"/>
      <c r="E140" s="118"/>
      <c r="F140" s="118"/>
      <c r="G140" s="118"/>
      <c r="H140" s="118"/>
    </row>
    <row r="141" spans="1:8" s="28" customFormat="1" ht="13.5" customHeight="1">
      <c r="A141" s="27"/>
      <c r="B141" s="51"/>
      <c r="C141" s="118" t="s">
        <v>151</v>
      </c>
      <c r="D141" s="118"/>
      <c r="E141" s="118"/>
      <c r="F141" s="118"/>
      <c r="G141" s="118"/>
      <c r="H141" s="118"/>
    </row>
    <row r="142" spans="1:8" s="28" customFormat="1" ht="14.25" customHeight="1">
      <c r="A142" s="27"/>
      <c r="B142" s="51"/>
      <c r="C142" s="118" t="s">
        <v>154</v>
      </c>
      <c r="D142" s="118"/>
      <c r="E142" s="118"/>
      <c r="F142" s="118"/>
      <c r="G142" s="118"/>
      <c r="H142" s="118"/>
    </row>
    <row r="143" spans="1:8" s="29" customFormat="1" ht="13.5" customHeight="1">
      <c r="A143" s="31"/>
      <c r="B143" s="31"/>
      <c r="C143" s="118" t="s">
        <v>152</v>
      </c>
      <c r="D143" s="118"/>
      <c r="E143" s="118"/>
      <c r="F143" s="118"/>
      <c r="G143" s="118"/>
      <c r="H143" s="118"/>
    </row>
    <row r="144" spans="1:8" s="28" customFormat="1" ht="13.5" customHeight="1">
      <c r="A144" s="27"/>
      <c r="B144" s="51"/>
      <c r="C144" s="118" t="s">
        <v>153</v>
      </c>
      <c r="D144" s="118"/>
      <c r="E144" s="118"/>
      <c r="F144" s="118"/>
      <c r="G144" s="118"/>
      <c r="H144" s="118"/>
    </row>
    <row r="145" spans="1:8" s="29" customFormat="1" ht="15" customHeight="1">
      <c r="A145" s="31"/>
      <c r="B145" s="31"/>
      <c r="C145" s="118" t="s">
        <v>338</v>
      </c>
      <c r="D145" s="118"/>
      <c r="E145" s="118"/>
      <c r="F145" s="118"/>
      <c r="G145" s="118"/>
      <c r="H145" s="118"/>
    </row>
    <row r="146" spans="1:8" s="10" customFormat="1" ht="7.5" customHeight="1">
      <c r="A146" s="8"/>
      <c r="B146" s="8"/>
      <c r="C146" s="3"/>
      <c r="D146" s="3"/>
      <c r="E146" s="3"/>
      <c r="F146" s="3"/>
      <c r="G146" s="3"/>
      <c r="H146" s="3"/>
    </row>
    <row r="147" spans="1:8" s="10" customFormat="1" ht="3.75" customHeight="1">
      <c r="A147" s="8"/>
      <c r="B147" s="8"/>
      <c r="C147" s="3"/>
      <c r="D147" s="3"/>
      <c r="E147" s="3"/>
      <c r="F147" s="3"/>
      <c r="G147" s="3"/>
      <c r="H147" s="3"/>
    </row>
    <row r="148" spans="1:8" s="14" customFormat="1" ht="16.5" customHeight="1">
      <c r="A148" s="11" t="s">
        <v>18</v>
      </c>
      <c r="B148" s="11"/>
      <c r="C148" s="12" t="s">
        <v>19</v>
      </c>
      <c r="D148" s="13"/>
      <c r="E148" s="13"/>
      <c r="F148" s="13"/>
      <c r="G148" s="13"/>
      <c r="H148" s="13"/>
    </row>
    <row r="149" spans="1:8" s="34" customFormat="1" ht="4.5" customHeight="1">
      <c r="A149" s="32"/>
      <c r="B149" s="32"/>
      <c r="C149" s="36"/>
      <c r="D149" s="36"/>
      <c r="E149" s="36"/>
      <c r="F149" s="36"/>
      <c r="G149" s="36"/>
      <c r="H149" s="36"/>
    </row>
    <row r="150" spans="1:8" s="26" customFormat="1" ht="22.5" customHeight="1">
      <c r="A150" s="55"/>
      <c r="B150" s="55"/>
      <c r="C150" s="56" t="s">
        <v>14</v>
      </c>
      <c r="D150" s="104">
        <v>2081663747.38</v>
      </c>
      <c r="E150" s="104">
        <f>E160+E281+E322+E223+E233+E303+E330+E339+E364+E377+E419+E436+E156+E152+E216+E229+E270+E277</f>
        <v>164681378.14</v>
      </c>
      <c r="F150" s="104">
        <f>F160+F281+F322+F223+F233+F303+F330+F339+F364+F377+F419+F436+F156+F152+F216+F229+F270+F277</f>
        <v>131728584</v>
      </c>
      <c r="G150" s="104">
        <f>G160+G281+G322+G223+G233+G303+G330+G339+G364+G377+G419+G436+G156+G152+G216+G229+G270+G277</f>
        <v>9184742.333</v>
      </c>
      <c r="H150" s="104">
        <f>D150+E150-F150</f>
        <v>2114616541.52</v>
      </c>
    </row>
    <row r="151" spans="1:17" s="29" customFormat="1" ht="6" customHeight="1">
      <c r="A151" s="31"/>
      <c r="B151" s="31"/>
      <c r="C151" s="25"/>
      <c r="D151" s="25"/>
      <c r="E151" s="25"/>
      <c r="F151" s="25"/>
      <c r="G151" s="25"/>
      <c r="H151" s="25"/>
      <c r="K151" s="50"/>
      <c r="L151" s="50"/>
      <c r="P151" s="50"/>
      <c r="Q151" s="50"/>
    </row>
    <row r="152" spans="1:8" s="26" customFormat="1" ht="21.75" customHeight="1">
      <c r="A152" s="55"/>
      <c r="B152" s="87" t="s">
        <v>79</v>
      </c>
      <c r="C152" s="56" t="s">
        <v>80</v>
      </c>
      <c r="D152" s="57">
        <v>23845802.4</v>
      </c>
      <c r="E152" s="57">
        <f>E153</f>
        <v>550000</v>
      </c>
      <c r="F152" s="57">
        <f>F153</f>
        <v>0</v>
      </c>
      <c r="G152" s="57">
        <f>G153</f>
        <v>0</v>
      </c>
      <c r="H152" s="57">
        <f>D152+E152-F152</f>
        <v>24395802.4</v>
      </c>
    </row>
    <row r="153" spans="1:8" s="29" customFormat="1" ht="16.5" customHeight="1">
      <c r="A153" s="31"/>
      <c r="B153" s="64" t="s">
        <v>112</v>
      </c>
      <c r="C153" s="52" t="s">
        <v>56</v>
      </c>
      <c r="D153" s="30">
        <v>1970802.4</v>
      </c>
      <c r="E153" s="30">
        <v>550000</v>
      </c>
      <c r="F153" s="30">
        <v>0</v>
      </c>
      <c r="G153" s="30">
        <v>0</v>
      </c>
      <c r="H153" s="30">
        <f>D153+E153-F153</f>
        <v>2520802.4</v>
      </c>
    </row>
    <row r="154" spans="1:8" s="29" customFormat="1" ht="42.75" customHeight="1">
      <c r="A154" s="31"/>
      <c r="B154" s="64"/>
      <c r="C154" s="118" t="s">
        <v>371</v>
      </c>
      <c r="D154" s="118"/>
      <c r="E154" s="118"/>
      <c r="F154" s="118"/>
      <c r="G154" s="118"/>
      <c r="H154" s="118"/>
    </row>
    <row r="155" spans="1:216" s="91" customFormat="1" ht="6" customHeight="1">
      <c r="A155" s="88"/>
      <c r="B155" s="89"/>
      <c r="C155" s="25"/>
      <c r="D155" s="25"/>
      <c r="E155" s="25"/>
      <c r="F155" s="25"/>
      <c r="G155" s="25"/>
      <c r="H155" s="25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90"/>
      <c r="EM155" s="90"/>
      <c r="EN155" s="90"/>
      <c r="EO155" s="90"/>
      <c r="EP155" s="90"/>
      <c r="EQ155" s="90"/>
      <c r="ER155" s="90"/>
      <c r="ES155" s="90"/>
      <c r="ET155" s="90"/>
      <c r="EU155" s="90"/>
      <c r="EV155" s="90"/>
      <c r="EW155" s="90"/>
      <c r="EX155" s="90"/>
      <c r="EY155" s="90"/>
      <c r="EZ155" s="90"/>
      <c r="FA155" s="90"/>
      <c r="FB155" s="90"/>
      <c r="FC155" s="90"/>
      <c r="FD155" s="90"/>
      <c r="FE155" s="90"/>
      <c r="FF155" s="90"/>
      <c r="FG155" s="90"/>
      <c r="FH155" s="90"/>
      <c r="FI155" s="90"/>
      <c r="FJ155" s="90"/>
      <c r="FK155" s="90"/>
      <c r="FL155" s="90"/>
      <c r="FM155" s="90"/>
      <c r="FN155" s="90"/>
      <c r="FO155" s="90"/>
      <c r="FP155" s="90"/>
      <c r="FQ155" s="90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90"/>
      <c r="GX155" s="90"/>
      <c r="GY155" s="90"/>
      <c r="GZ155" s="90"/>
      <c r="HA155" s="90"/>
      <c r="HB155" s="90"/>
      <c r="HC155" s="90"/>
      <c r="HD155" s="90"/>
      <c r="HE155" s="90"/>
      <c r="HF155" s="90"/>
      <c r="HG155" s="90"/>
      <c r="HH155" s="90"/>
    </row>
    <row r="156" spans="1:8" s="26" customFormat="1" ht="21.75" customHeight="1">
      <c r="A156" s="55"/>
      <c r="B156" s="55">
        <v>150</v>
      </c>
      <c r="C156" s="56" t="s">
        <v>111</v>
      </c>
      <c r="D156" s="57">
        <v>2060638</v>
      </c>
      <c r="E156" s="57">
        <f>E157</f>
        <v>0</v>
      </c>
      <c r="F156" s="57">
        <f>F157</f>
        <v>3678</v>
      </c>
      <c r="G156" s="57">
        <f>G157</f>
        <v>0</v>
      </c>
      <c r="H156" s="57">
        <f>D156+E156-F156</f>
        <v>2056960</v>
      </c>
    </row>
    <row r="157" spans="1:8" s="29" customFormat="1" ht="18" customHeight="1">
      <c r="A157" s="31"/>
      <c r="B157" s="31">
        <v>15095</v>
      </c>
      <c r="C157" s="52" t="s">
        <v>56</v>
      </c>
      <c r="D157" s="30">
        <v>28229</v>
      </c>
      <c r="E157" s="30">
        <v>0</v>
      </c>
      <c r="F157" s="30">
        <v>3678</v>
      </c>
      <c r="G157" s="30">
        <v>0</v>
      </c>
      <c r="H157" s="30">
        <f>D157+E157-F157</f>
        <v>24551</v>
      </c>
    </row>
    <row r="158" spans="1:8" s="29" customFormat="1" ht="30.75" customHeight="1">
      <c r="A158" s="31"/>
      <c r="B158" s="31"/>
      <c r="C158" s="122" t="s">
        <v>195</v>
      </c>
      <c r="D158" s="122"/>
      <c r="E158" s="122"/>
      <c r="F158" s="122"/>
      <c r="G158" s="122"/>
      <c r="H158" s="122"/>
    </row>
    <row r="159" spans="1:8" s="29" customFormat="1" ht="5.25" customHeight="1">
      <c r="A159" s="31"/>
      <c r="B159" s="31"/>
      <c r="C159" s="118"/>
      <c r="D159" s="118"/>
      <c r="E159" s="118"/>
      <c r="F159" s="118"/>
      <c r="G159" s="118"/>
      <c r="H159" s="118"/>
    </row>
    <row r="160" spans="1:8" s="26" customFormat="1" ht="23.25" customHeight="1">
      <c r="A160" s="55"/>
      <c r="B160" s="55">
        <v>600</v>
      </c>
      <c r="C160" s="56" t="s">
        <v>15</v>
      </c>
      <c r="D160" s="57">
        <v>905206596.36</v>
      </c>
      <c r="E160" s="57">
        <f>E161+E211+E213</f>
        <v>41792244</v>
      </c>
      <c r="F160" s="57">
        <f>F161+F211+F213</f>
        <v>66616533</v>
      </c>
      <c r="G160" s="57">
        <f>G161+G211+G213</f>
        <v>7465876</v>
      </c>
      <c r="H160" s="57">
        <f>D160+E160-F160</f>
        <v>880382307.36</v>
      </c>
    </row>
    <row r="161" spans="1:8" s="29" customFormat="1" ht="18" customHeight="1">
      <c r="A161" s="31"/>
      <c r="B161" s="31">
        <v>60013</v>
      </c>
      <c r="C161" s="52" t="s">
        <v>38</v>
      </c>
      <c r="D161" s="30">
        <v>590601061</v>
      </c>
      <c r="E161" s="30">
        <v>39666244</v>
      </c>
      <c r="F161" s="30">
        <v>66616533</v>
      </c>
      <c r="G161" s="30">
        <v>7465876</v>
      </c>
      <c r="H161" s="30">
        <f>D161+E161-F161</f>
        <v>563650772</v>
      </c>
    </row>
    <row r="162" spans="1:8" s="29" customFormat="1" ht="69.75" customHeight="1">
      <c r="A162" s="31"/>
      <c r="B162" s="31"/>
      <c r="C162" s="118" t="s">
        <v>372</v>
      </c>
      <c r="D162" s="118"/>
      <c r="E162" s="118"/>
      <c r="F162" s="118"/>
      <c r="G162" s="118"/>
      <c r="H162" s="118"/>
    </row>
    <row r="163" spans="1:8" s="29" customFormat="1" ht="13.5" customHeight="1">
      <c r="A163" s="31"/>
      <c r="B163" s="31"/>
      <c r="C163" s="119" t="s">
        <v>120</v>
      </c>
      <c r="D163" s="119"/>
      <c r="E163" s="119"/>
      <c r="F163" s="119"/>
      <c r="G163" s="119"/>
      <c r="H163" s="119"/>
    </row>
    <row r="164" spans="1:8" s="29" customFormat="1" ht="13.5" customHeight="1">
      <c r="A164" s="31"/>
      <c r="B164" s="31"/>
      <c r="C164" s="119" t="s">
        <v>373</v>
      </c>
      <c r="D164" s="119"/>
      <c r="E164" s="119"/>
      <c r="F164" s="119"/>
      <c r="G164" s="119"/>
      <c r="H164" s="119"/>
    </row>
    <row r="165" spans="1:8" s="29" customFormat="1" ht="53.25" customHeight="1">
      <c r="A165" s="31"/>
      <c r="B165" s="31"/>
      <c r="C165" s="118" t="s">
        <v>374</v>
      </c>
      <c r="D165" s="118"/>
      <c r="E165" s="118"/>
      <c r="F165" s="118"/>
      <c r="G165" s="118"/>
      <c r="H165" s="118"/>
    </row>
    <row r="166" spans="1:8" s="29" customFormat="1" ht="78.75" customHeight="1">
      <c r="A166" s="31"/>
      <c r="B166" s="31"/>
      <c r="C166" s="118" t="s">
        <v>272</v>
      </c>
      <c r="D166" s="118"/>
      <c r="E166" s="118"/>
      <c r="F166" s="118"/>
      <c r="G166" s="118"/>
      <c r="H166" s="118"/>
    </row>
    <row r="167" spans="1:8" s="29" customFormat="1" ht="13.5" customHeight="1">
      <c r="A167" s="31"/>
      <c r="B167" s="31"/>
      <c r="C167" s="119" t="s">
        <v>114</v>
      </c>
      <c r="D167" s="119"/>
      <c r="E167" s="119"/>
      <c r="F167" s="119"/>
      <c r="G167" s="119"/>
      <c r="H167" s="119"/>
    </row>
    <row r="168" spans="1:8" s="29" customFormat="1" ht="14.25" customHeight="1">
      <c r="A168" s="31"/>
      <c r="B168" s="31"/>
      <c r="C168" s="118" t="s">
        <v>115</v>
      </c>
      <c r="D168" s="118"/>
      <c r="E168" s="118"/>
      <c r="F168" s="118"/>
      <c r="G168" s="118"/>
      <c r="H168" s="118"/>
    </row>
    <row r="169" spans="1:8" s="29" customFormat="1" ht="25.5" customHeight="1">
      <c r="A169" s="31"/>
      <c r="B169" s="31"/>
      <c r="C169" s="118" t="s">
        <v>268</v>
      </c>
      <c r="D169" s="118"/>
      <c r="E169" s="118"/>
      <c r="F169" s="118"/>
      <c r="G169" s="118"/>
      <c r="H169" s="118"/>
    </row>
    <row r="170" spans="1:8" s="29" customFormat="1" ht="25.5" customHeight="1">
      <c r="A170" s="31"/>
      <c r="B170" s="31"/>
      <c r="C170" s="118" t="s">
        <v>269</v>
      </c>
      <c r="D170" s="118"/>
      <c r="E170" s="118"/>
      <c r="F170" s="118"/>
      <c r="G170" s="118"/>
      <c r="H170" s="118"/>
    </row>
    <row r="171" spans="1:8" s="29" customFormat="1" ht="27.75" customHeight="1">
      <c r="A171" s="31"/>
      <c r="B171" s="31"/>
      <c r="C171" s="118" t="s">
        <v>270</v>
      </c>
      <c r="D171" s="118"/>
      <c r="E171" s="118"/>
      <c r="F171" s="118"/>
      <c r="G171" s="118"/>
      <c r="H171" s="118"/>
    </row>
    <row r="172" spans="1:8" s="29" customFormat="1" ht="66" customHeight="1">
      <c r="A172" s="31"/>
      <c r="B172" s="31"/>
      <c r="C172" s="118" t="s">
        <v>271</v>
      </c>
      <c r="D172" s="118"/>
      <c r="E172" s="118"/>
      <c r="F172" s="118"/>
      <c r="G172" s="118"/>
      <c r="H172" s="118"/>
    </row>
    <row r="173" spans="1:8" s="29" customFormat="1" ht="14.25" customHeight="1">
      <c r="A173" s="31"/>
      <c r="B173" s="31"/>
      <c r="C173" s="118" t="s">
        <v>116</v>
      </c>
      <c r="D173" s="118"/>
      <c r="E173" s="118"/>
      <c r="F173" s="118"/>
      <c r="G173" s="118"/>
      <c r="H173" s="118"/>
    </row>
    <row r="174" spans="1:8" s="29" customFormat="1" ht="91.5" customHeight="1">
      <c r="A174" s="31"/>
      <c r="B174" s="31"/>
      <c r="C174" s="118" t="s">
        <v>452</v>
      </c>
      <c r="D174" s="118"/>
      <c r="E174" s="118"/>
      <c r="F174" s="118"/>
      <c r="G174" s="118"/>
      <c r="H174" s="118"/>
    </row>
    <row r="175" spans="1:8" s="29" customFormat="1" ht="91.5" customHeight="1">
      <c r="A175" s="31"/>
      <c r="B175" s="31"/>
      <c r="C175" s="118" t="s">
        <v>375</v>
      </c>
      <c r="D175" s="118"/>
      <c r="E175" s="118"/>
      <c r="F175" s="118"/>
      <c r="G175" s="118"/>
      <c r="H175" s="118"/>
    </row>
    <row r="176" spans="1:8" s="29" customFormat="1" ht="51.75" customHeight="1">
      <c r="A176" s="31"/>
      <c r="B176" s="31"/>
      <c r="C176" s="118" t="s">
        <v>376</v>
      </c>
      <c r="D176" s="118"/>
      <c r="E176" s="118"/>
      <c r="F176" s="118"/>
      <c r="G176" s="118"/>
      <c r="H176" s="118"/>
    </row>
    <row r="177" spans="1:8" s="29" customFormat="1" ht="66.75" customHeight="1">
      <c r="A177" s="31"/>
      <c r="B177" s="31"/>
      <c r="C177" s="118" t="s">
        <v>377</v>
      </c>
      <c r="D177" s="118"/>
      <c r="E177" s="118"/>
      <c r="F177" s="118"/>
      <c r="G177" s="118"/>
      <c r="H177" s="118"/>
    </row>
    <row r="178" spans="1:8" s="29" customFormat="1" ht="13.5" customHeight="1">
      <c r="A178" s="31"/>
      <c r="B178" s="31"/>
      <c r="C178" s="119" t="s">
        <v>139</v>
      </c>
      <c r="D178" s="119"/>
      <c r="E178" s="119"/>
      <c r="F178" s="119"/>
      <c r="G178" s="119"/>
      <c r="H178" s="119"/>
    </row>
    <row r="179" spans="1:8" s="29" customFormat="1" ht="40.5" customHeight="1">
      <c r="A179" s="31"/>
      <c r="B179" s="31"/>
      <c r="C179" s="138" t="s">
        <v>273</v>
      </c>
      <c r="D179" s="138"/>
      <c r="E179" s="138"/>
      <c r="F179" s="138"/>
      <c r="G179" s="138"/>
      <c r="H179" s="138"/>
    </row>
    <row r="180" spans="1:8" s="29" customFormat="1" ht="63.75" customHeight="1">
      <c r="A180" s="31"/>
      <c r="B180" s="31"/>
      <c r="C180" s="138" t="s">
        <v>378</v>
      </c>
      <c r="D180" s="138"/>
      <c r="E180" s="138"/>
      <c r="F180" s="138"/>
      <c r="G180" s="138"/>
      <c r="H180" s="138"/>
    </row>
    <row r="181" spans="1:8" s="29" customFormat="1" ht="16.5" customHeight="1">
      <c r="A181" s="31"/>
      <c r="B181" s="31"/>
      <c r="C181" s="125" t="s">
        <v>117</v>
      </c>
      <c r="D181" s="125"/>
      <c r="E181" s="125"/>
      <c r="F181" s="125"/>
      <c r="G181" s="125"/>
      <c r="H181" s="125"/>
    </row>
    <row r="182" spans="1:8" s="29" customFormat="1" ht="13.5" customHeight="1">
      <c r="A182" s="31"/>
      <c r="B182" s="31"/>
      <c r="C182" s="125" t="s">
        <v>118</v>
      </c>
      <c r="D182" s="125"/>
      <c r="E182" s="125"/>
      <c r="F182" s="125"/>
      <c r="G182" s="125"/>
      <c r="H182" s="125"/>
    </row>
    <row r="183" spans="1:8" s="29" customFormat="1" ht="37.5" customHeight="1">
      <c r="A183" s="31"/>
      <c r="B183" s="31"/>
      <c r="C183" s="122" t="s">
        <v>131</v>
      </c>
      <c r="D183" s="122"/>
      <c r="E183" s="122"/>
      <c r="F183" s="122"/>
      <c r="G183" s="122"/>
      <c r="H183" s="122"/>
    </row>
    <row r="184" spans="1:8" s="29" customFormat="1" ht="65.25" customHeight="1">
      <c r="A184" s="31"/>
      <c r="B184" s="31"/>
      <c r="C184" s="122" t="s">
        <v>274</v>
      </c>
      <c r="D184" s="122"/>
      <c r="E184" s="122"/>
      <c r="F184" s="122"/>
      <c r="G184" s="122"/>
      <c r="H184" s="122"/>
    </row>
    <row r="185" spans="1:8" s="29" customFormat="1" ht="16.5" customHeight="1">
      <c r="A185" s="31"/>
      <c r="B185" s="31"/>
      <c r="C185" s="122" t="s">
        <v>262</v>
      </c>
      <c r="D185" s="122"/>
      <c r="E185" s="122"/>
      <c r="F185" s="122"/>
      <c r="G185" s="122"/>
      <c r="H185" s="122"/>
    </row>
    <row r="186" spans="1:8" s="29" customFormat="1" ht="26.25" customHeight="1">
      <c r="A186" s="31"/>
      <c r="B186" s="31"/>
      <c r="C186" s="122" t="s">
        <v>435</v>
      </c>
      <c r="D186" s="122"/>
      <c r="E186" s="122"/>
      <c r="F186" s="122"/>
      <c r="G186" s="122"/>
      <c r="H186" s="122"/>
    </row>
    <row r="187" spans="1:8" s="29" customFormat="1" ht="15" customHeight="1">
      <c r="A187" s="31"/>
      <c r="B187" s="31"/>
      <c r="C187" s="122" t="s">
        <v>453</v>
      </c>
      <c r="D187" s="122"/>
      <c r="E187" s="122"/>
      <c r="F187" s="122"/>
      <c r="G187" s="122"/>
      <c r="H187" s="122"/>
    </row>
    <row r="188" spans="1:8" s="29" customFormat="1" ht="15" customHeight="1">
      <c r="A188" s="31"/>
      <c r="B188" s="31"/>
      <c r="C188" s="122" t="s">
        <v>454</v>
      </c>
      <c r="D188" s="122"/>
      <c r="E188" s="122"/>
      <c r="F188" s="122"/>
      <c r="G188" s="122"/>
      <c r="H188" s="122"/>
    </row>
    <row r="189" spans="1:8" s="29" customFormat="1" ht="77.25" customHeight="1">
      <c r="A189" s="31"/>
      <c r="B189" s="31"/>
      <c r="C189" s="122" t="s">
        <v>379</v>
      </c>
      <c r="D189" s="122"/>
      <c r="E189" s="122"/>
      <c r="F189" s="122"/>
      <c r="G189" s="122"/>
      <c r="H189" s="122"/>
    </row>
    <row r="190" spans="1:8" s="29" customFormat="1" ht="56.25" customHeight="1">
      <c r="A190" s="31"/>
      <c r="B190" s="31"/>
      <c r="C190" s="122" t="s">
        <v>380</v>
      </c>
      <c r="D190" s="122"/>
      <c r="E190" s="122"/>
      <c r="F190" s="122"/>
      <c r="G190" s="122"/>
      <c r="H190" s="122"/>
    </row>
    <row r="191" spans="1:8" s="29" customFormat="1" ht="41.25" customHeight="1">
      <c r="A191" s="31"/>
      <c r="B191" s="31"/>
      <c r="C191" s="122" t="s">
        <v>381</v>
      </c>
      <c r="D191" s="122"/>
      <c r="E191" s="122"/>
      <c r="F191" s="122"/>
      <c r="G191" s="122"/>
      <c r="H191" s="122"/>
    </row>
    <row r="192" spans="1:8" s="29" customFormat="1" ht="27.75" customHeight="1">
      <c r="A192" s="31"/>
      <c r="B192" s="31"/>
      <c r="C192" s="122" t="s">
        <v>267</v>
      </c>
      <c r="D192" s="122"/>
      <c r="E192" s="122"/>
      <c r="F192" s="122"/>
      <c r="G192" s="122"/>
      <c r="H192" s="122"/>
    </row>
    <row r="193" spans="1:8" s="29" customFormat="1" ht="13.5" customHeight="1">
      <c r="A193" s="31"/>
      <c r="B193" s="31"/>
      <c r="C193" s="119" t="s">
        <v>119</v>
      </c>
      <c r="D193" s="119"/>
      <c r="E193" s="119"/>
      <c r="F193" s="119"/>
      <c r="G193" s="119"/>
      <c r="H193" s="119"/>
    </row>
    <row r="194" spans="1:8" s="29" customFormat="1" ht="69" customHeight="1">
      <c r="A194" s="31"/>
      <c r="B194" s="31"/>
      <c r="C194" s="122" t="s">
        <v>382</v>
      </c>
      <c r="D194" s="122"/>
      <c r="E194" s="122"/>
      <c r="F194" s="122"/>
      <c r="G194" s="122"/>
      <c r="H194" s="122"/>
    </row>
    <row r="195" spans="1:8" s="29" customFormat="1" ht="27" customHeight="1">
      <c r="A195" s="31"/>
      <c r="B195" s="31"/>
      <c r="C195" s="122" t="s">
        <v>263</v>
      </c>
      <c r="D195" s="122"/>
      <c r="E195" s="122"/>
      <c r="F195" s="122"/>
      <c r="G195" s="122"/>
      <c r="H195" s="122"/>
    </row>
    <row r="196" spans="1:8" s="29" customFormat="1" ht="15" customHeight="1">
      <c r="A196" s="31"/>
      <c r="B196" s="31"/>
      <c r="C196" s="122" t="s">
        <v>383</v>
      </c>
      <c r="D196" s="122"/>
      <c r="E196" s="122"/>
      <c r="F196" s="122"/>
      <c r="G196" s="122"/>
      <c r="H196" s="122"/>
    </row>
    <row r="197" spans="1:8" s="29" customFormat="1" ht="15" customHeight="1">
      <c r="A197" s="31"/>
      <c r="B197" s="31"/>
      <c r="C197" s="122" t="s">
        <v>384</v>
      </c>
      <c r="D197" s="122"/>
      <c r="E197" s="122"/>
      <c r="F197" s="122"/>
      <c r="G197" s="122"/>
      <c r="H197" s="122"/>
    </row>
    <row r="198" spans="1:8" s="29" customFormat="1" ht="40.5" customHeight="1">
      <c r="A198" s="31"/>
      <c r="B198" s="31"/>
      <c r="C198" s="122" t="s">
        <v>385</v>
      </c>
      <c r="D198" s="122"/>
      <c r="E198" s="122"/>
      <c r="F198" s="122"/>
      <c r="G198" s="122"/>
      <c r="H198" s="122"/>
    </row>
    <row r="199" spans="1:8" s="29" customFormat="1" ht="27" customHeight="1">
      <c r="A199" s="31"/>
      <c r="B199" s="31"/>
      <c r="C199" s="122" t="s">
        <v>264</v>
      </c>
      <c r="D199" s="122"/>
      <c r="E199" s="122"/>
      <c r="F199" s="122"/>
      <c r="G199" s="122"/>
      <c r="H199" s="122"/>
    </row>
    <row r="200" spans="1:8" s="29" customFormat="1" ht="39.75" customHeight="1">
      <c r="A200" s="31"/>
      <c r="B200" s="31"/>
      <c r="C200" s="122" t="s">
        <v>386</v>
      </c>
      <c r="D200" s="122"/>
      <c r="E200" s="122"/>
      <c r="F200" s="122"/>
      <c r="G200" s="122"/>
      <c r="H200" s="122"/>
    </row>
    <row r="201" spans="1:8" s="29" customFormat="1" ht="27.75" customHeight="1">
      <c r="A201" s="31"/>
      <c r="B201" s="31"/>
      <c r="C201" s="122" t="s">
        <v>436</v>
      </c>
      <c r="D201" s="122"/>
      <c r="E201" s="122"/>
      <c r="F201" s="122"/>
      <c r="G201" s="122"/>
      <c r="H201" s="122"/>
    </row>
    <row r="202" spans="1:8" s="29" customFormat="1" ht="15.75" customHeight="1">
      <c r="A202" s="31"/>
      <c r="B202" s="31"/>
      <c r="C202" s="122" t="s">
        <v>387</v>
      </c>
      <c r="D202" s="122"/>
      <c r="E202" s="122"/>
      <c r="F202" s="122"/>
      <c r="G202" s="122"/>
      <c r="H202" s="122"/>
    </row>
    <row r="203" spans="1:8" s="29" customFormat="1" ht="42" customHeight="1">
      <c r="A203" s="31"/>
      <c r="B203" s="31"/>
      <c r="C203" s="122" t="s">
        <v>427</v>
      </c>
      <c r="D203" s="122"/>
      <c r="E203" s="122"/>
      <c r="F203" s="122"/>
      <c r="G203" s="122"/>
      <c r="H203" s="122"/>
    </row>
    <row r="204" spans="1:8" s="29" customFormat="1" ht="27" customHeight="1">
      <c r="A204" s="31"/>
      <c r="B204" s="31"/>
      <c r="C204" s="122" t="s">
        <v>266</v>
      </c>
      <c r="D204" s="122"/>
      <c r="E204" s="122"/>
      <c r="F204" s="122"/>
      <c r="G204" s="122"/>
      <c r="H204" s="122"/>
    </row>
    <row r="205" spans="1:8" s="29" customFormat="1" ht="27" customHeight="1">
      <c r="A205" s="31"/>
      <c r="B205" s="31"/>
      <c r="C205" s="122" t="s">
        <v>388</v>
      </c>
      <c r="D205" s="122"/>
      <c r="E205" s="122"/>
      <c r="F205" s="122"/>
      <c r="G205" s="122"/>
      <c r="H205" s="122"/>
    </row>
    <row r="206" spans="1:8" s="29" customFormat="1" ht="15" customHeight="1">
      <c r="A206" s="31"/>
      <c r="B206" s="31"/>
      <c r="C206" s="122" t="s">
        <v>389</v>
      </c>
      <c r="D206" s="122"/>
      <c r="E206" s="122"/>
      <c r="F206" s="122"/>
      <c r="G206" s="122"/>
      <c r="H206" s="122"/>
    </row>
    <row r="207" spans="1:8" s="29" customFormat="1" ht="29.25" customHeight="1">
      <c r="A207" s="31"/>
      <c r="B207" s="31"/>
      <c r="C207" s="122" t="s">
        <v>265</v>
      </c>
      <c r="D207" s="122"/>
      <c r="E207" s="122"/>
      <c r="F207" s="122"/>
      <c r="G207" s="122"/>
      <c r="H207" s="122"/>
    </row>
    <row r="208" spans="1:8" s="29" customFormat="1" ht="27.75" customHeight="1">
      <c r="A208" s="31"/>
      <c r="B208" s="31"/>
      <c r="C208" s="122" t="s">
        <v>390</v>
      </c>
      <c r="D208" s="122"/>
      <c r="E208" s="122"/>
      <c r="F208" s="122"/>
      <c r="G208" s="122"/>
      <c r="H208" s="122"/>
    </row>
    <row r="209" spans="1:8" s="29" customFormat="1" ht="15.75" customHeight="1">
      <c r="A209" s="31"/>
      <c r="B209" s="31"/>
      <c r="C209" s="122" t="s">
        <v>391</v>
      </c>
      <c r="D209" s="122"/>
      <c r="E209" s="122"/>
      <c r="F209" s="122"/>
      <c r="G209" s="122"/>
      <c r="H209" s="122"/>
    </row>
    <row r="210" spans="1:8" s="29" customFormat="1" ht="56.25" customHeight="1">
      <c r="A210" s="31"/>
      <c r="B210" s="31"/>
      <c r="C210" s="122" t="s">
        <v>275</v>
      </c>
      <c r="D210" s="122"/>
      <c r="E210" s="122"/>
      <c r="F210" s="122"/>
      <c r="G210" s="122"/>
      <c r="H210" s="122"/>
    </row>
    <row r="211" spans="1:8" s="29" customFormat="1" ht="18" customHeight="1">
      <c r="A211" s="31"/>
      <c r="B211" s="31">
        <v>60014</v>
      </c>
      <c r="C211" s="52" t="s">
        <v>121</v>
      </c>
      <c r="D211" s="30">
        <v>8657901</v>
      </c>
      <c r="E211" s="30">
        <v>1250000</v>
      </c>
      <c r="F211" s="30">
        <v>0</v>
      </c>
      <c r="G211" s="30">
        <v>0</v>
      </c>
      <c r="H211" s="30">
        <f>D211+E211-F211</f>
        <v>9907901</v>
      </c>
    </row>
    <row r="212" spans="1:8" s="29" customFormat="1" ht="45.75" customHeight="1">
      <c r="A212" s="31"/>
      <c r="B212" s="31"/>
      <c r="C212" s="122" t="s">
        <v>276</v>
      </c>
      <c r="D212" s="122"/>
      <c r="E212" s="122"/>
      <c r="F212" s="122"/>
      <c r="G212" s="122"/>
      <c r="H212" s="122"/>
    </row>
    <row r="213" spans="1:8" s="29" customFormat="1" ht="18" customHeight="1">
      <c r="A213" s="31"/>
      <c r="B213" s="31">
        <v>60016</v>
      </c>
      <c r="C213" s="52" t="s">
        <v>261</v>
      </c>
      <c r="D213" s="30">
        <v>186000</v>
      </c>
      <c r="E213" s="30">
        <v>876000</v>
      </c>
      <c r="F213" s="30">
        <v>0</v>
      </c>
      <c r="G213" s="30">
        <v>0</v>
      </c>
      <c r="H213" s="30">
        <f>D213+E213-F213</f>
        <v>1062000</v>
      </c>
    </row>
    <row r="214" spans="1:8" s="29" customFormat="1" ht="42.75" customHeight="1">
      <c r="A214" s="31"/>
      <c r="B214" s="31"/>
      <c r="C214" s="122" t="s">
        <v>437</v>
      </c>
      <c r="D214" s="122"/>
      <c r="E214" s="122"/>
      <c r="F214" s="122"/>
      <c r="G214" s="122"/>
      <c r="H214" s="122"/>
    </row>
    <row r="215" spans="1:8" s="29" customFormat="1" ht="4.5" customHeight="1">
      <c r="A215" s="31"/>
      <c r="B215" s="31"/>
      <c r="C215" s="25"/>
      <c r="D215" s="25"/>
      <c r="E215" s="25"/>
      <c r="F215" s="25"/>
      <c r="G215" s="25"/>
      <c r="H215" s="25"/>
    </row>
    <row r="216" spans="1:8" s="26" customFormat="1" ht="23.25" customHeight="1">
      <c r="A216" s="55"/>
      <c r="B216" s="55">
        <v>700</v>
      </c>
      <c r="C216" s="56" t="s">
        <v>193</v>
      </c>
      <c r="D216" s="57">
        <v>2264956</v>
      </c>
      <c r="E216" s="57">
        <f>E217</f>
        <v>2415000</v>
      </c>
      <c r="F216" s="57">
        <f>F217</f>
        <v>0</v>
      </c>
      <c r="G216" s="57">
        <f>G217</f>
        <v>0</v>
      </c>
      <c r="H216" s="57">
        <f>D216+E216-F216</f>
        <v>4679956</v>
      </c>
    </row>
    <row r="217" spans="1:8" s="29" customFormat="1" ht="18" customHeight="1">
      <c r="A217" s="31"/>
      <c r="B217" s="31">
        <v>70005</v>
      </c>
      <c r="C217" s="52" t="s">
        <v>194</v>
      </c>
      <c r="D217" s="30">
        <v>1929956</v>
      </c>
      <c r="E217" s="30">
        <v>2415000</v>
      </c>
      <c r="F217" s="30">
        <v>0</v>
      </c>
      <c r="G217" s="30">
        <v>0</v>
      </c>
      <c r="H217" s="30">
        <f>D217+E217-F217</f>
        <v>4344956</v>
      </c>
    </row>
    <row r="218" spans="1:8" s="29" customFormat="1" ht="15" customHeight="1">
      <c r="A218" s="31"/>
      <c r="B218" s="31"/>
      <c r="C218" s="119" t="s">
        <v>122</v>
      </c>
      <c r="D218" s="119"/>
      <c r="E218" s="119"/>
      <c r="F218" s="119"/>
      <c r="G218" s="119"/>
      <c r="H218" s="119"/>
    </row>
    <row r="219" spans="1:8" s="29" customFormat="1" ht="66.75" customHeight="1">
      <c r="A219" s="31"/>
      <c r="B219" s="31"/>
      <c r="C219" s="118" t="s">
        <v>260</v>
      </c>
      <c r="D219" s="118"/>
      <c r="E219" s="118"/>
      <c r="F219" s="118"/>
      <c r="G219" s="118"/>
      <c r="H219" s="118"/>
    </row>
    <row r="220" spans="1:8" s="29" customFormat="1" ht="54" customHeight="1">
      <c r="A220" s="31"/>
      <c r="B220" s="31"/>
      <c r="C220" s="118" t="s">
        <v>392</v>
      </c>
      <c r="D220" s="118"/>
      <c r="E220" s="118"/>
      <c r="F220" s="118"/>
      <c r="G220" s="118"/>
      <c r="H220" s="118"/>
    </row>
    <row r="221" spans="1:8" s="29" customFormat="1" ht="54.75" customHeight="1">
      <c r="A221" s="31"/>
      <c r="B221" s="31"/>
      <c r="C221" s="118" t="s">
        <v>393</v>
      </c>
      <c r="D221" s="118"/>
      <c r="E221" s="118"/>
      <c r="F221" s="118"/>
      <c r="G221" s="118"/>
      <c r="H221" s="118"/>
    </row>
    <row r="222" spans="1:8" s="28" customFormat="1" ht="3" customHeight="1">
      <c r="A222" s="27"/>
      <c r="B222" s="27"/>
      <c r="C222" s="25"/>
      <c r="D222" s="25"/>
      <c r="E222" s="25"/>
      <c r="F222" s="25"/>
      <c r="G222" s="25"/>
      <c r="H222" s="25"/>
    </row>
    <row r="223" spans="1:8" s="26" customFormat="1" ht="23.25" customHeight="1">
      <c r="A223" s="55"/>
      <c r="B223" s="55">
        <v>720</v>
      </c>
      <c r="C223" s="56" t="s">
        <v>68</v>
      </c>
      <c r="D223" s="57">
        <v>82694049</v>
      </c>
      <c r="E223" s="57">
        <f>E224</f>
        <v>20706</v>
      </c>
      <c r="F223" s="57">
        <f>F224</f>
        <v>384437</v>
      </c>
      <c r="G223" s="57">
        <f>G224</f>
        <v>0</v>
      </c>
      <c r="H223" s="57">
        <f>D223+E223-F223</f>
        <v>82330318</v>
      </c>
    </row>
    <row r="224" spans="1:8" s="29" customFormat="1" ht="18" customHeight="1">
      <c r="A224" s="31"/>
      <c r="B224" s="31">
        <v>72095</v>
      </c>
      <c r="C224" s="52" t="s">
        <v>56</v>
      </c>
      <c r="D224" s="30">
        <v>82694049</v>
      </c>
      <c r="E224" s="30">
        <v>20706</v>
      </c>
      <c r="F224" s="30">
        <v>384437</v>
      </c>
      <c r="G224" s="30">
        <v>0</v>
      </c>
      <c r="H224" s="30">
        <f>D224+E224-F224</f>
        <v>82330318</v>
      </c>
    </row>
    <row r="225" spans="1:8" s="29" customFormat="1" ht="43.5" customHeight="1">
      <c r="A225" s="31"/>
      <c r="B225" s="31"/>
      <c r="C225" s="118" t="s">
        <v>394</v>
      </c>
      <c r="D225" s="118"/>
      <c r="E225" s="118"/>
      <c r="F225" s="118"/>
      <c r="G225" s="118"/>
      <c r="H225" s="118"/>
    </row>
    <row r="226" spans="1:8" s="29" customFormat="1" ht="57" customHeight="1">
      <c r="A226" s="31"/>
      <c r="B226" s="31"/>
      <c r="C226" s="118" t="s">
        <v>395</v>
      </c>
      <c r="D226" s="118"/>
      <c r="E226" s="118"/>
      <c r="F226" s="118"/>
      <c r="G226" s="118"/>
      <c r="H226" s="118"/>
    </row>
    <row r="227" spans="1:8" s="29" customFormat="1" ht="56.25" customHeight="1">
      <c r="A227" s="31"/>
      <c r="B227" s="69"/>
      <c r="C227" s="25"/>
      <c r="D227" s="25"/>
      <c r="E227" s="25"/>
      <c r="F227" s="25"/>
      <c r="G227" s="25"/>
      <c r="H227" s="25"/>
    </row>
    <row r="228" spans="1:8" s="29" customFormat="1" ht="4.5" customHeight="1">
      <c r="A228" s="31"/>
      <c r="B228" s="69"/>
      <c r="C228" s="25"/>
      <c r="D228" s="25"/>
      <c r="E228" s="25"/>
      <c r="F228" s="25"/>
      <c r="G228" s="25"/>
      <c r="H228" s="25"/>
    </row>
    <row r="229" spans="1:8" s="76" customFormat="1" ht="23.25" customHeight="1">
      <c r="A229" s="73"/>
      <c r="B229" s="73">
        <v>730</v>
      </c>
      <c r="C229" s="74" t="s">
        <v>216</v>
      </c>
      <c r="D229" s="75">
        <v>1300000</v>
      </c>
      <c r="E229" s="75">
        <f>E230</f>
        <v>2000000</v>
      </c>
      <c r="F229" s="75">
        <f>F230</f>
        <v>0</v>
      </c>
      <c r="G229" s="75">
        <f>G230</f>
        <v>0</v>
      </c>
      <c r="H229" s="75">
        <f>D229+E229-F229</f>
        <v>3300000</v>
      </c>
    </row>
    <row r="230" spans="1:8" s="29" customFormat="1" ht="18.75" customHeight="1">
      <c r="A230" s="31"/>
      <c r="B230" s="31">
        <v>73095</v>
      </c>
      <c r="C230" s="52" t="s">
        <v>56</v>
      </c>
      <c r="D230" s="30">
        <v>0</v>
      </c>
      <c r="E230" s="30">
        <v>2000000</v>
      </c>
      <c r="F230" s="30">
        <v>0</v>
      </c>
      <c r="G230" s="30">
        <v>0</v>
      </c>
      <c r="H230" s="30">
        <f>D230+E230-F230</f>
        <v>2000000</v>
      </c>
    </row>
    <row r="231" spans="1:8" s="26" customFormat="1" ht="39" customHeight="1">
      <c r="A231" s="66"/>
      <c r="B231" s="31"/>
      <c r="C231" s="118" t="s">
        <v>217</v>
      </c>
      <c r="D231" s="118"/>
      <c r="E231" s="118"/>
      <c r="F231" s="118"/>
      <c r="G231" s="118"/>
      <c r="H231" s="118"/>
    </row>
    <row r="232" spans="1:8" s="29" customFormat="1" ht="6" customHeight="1">
      <c r="A232" s="31"/>
      <c r="B232" s="31"/>
      <c r="C232" s="25"/>
      <c r="D232" s="25"/>
      <c r="E232" s="25"/>
      <c r="F232" s="25"/>
      <c r="G232" s="25"/>
      <c r="H232" s="25"/>
    </row>
    <row r="233" spans="1:8" s="76" customFormat="1" ht="23.25" customHeight="1">
      <c r="A233" s="73"/>
      <c r="B233" s="73">
        <v>750</v>
      </c>
      <c r="C233" s="74" t="s">
        <v>76</v>
      </c>
      <c r="D233" s="75">
        <v>263930894</v>
      </c>
      <c r="E233" s="75">
        <f>E255+E234+E262</f>
        <v>36926694.22</v>
      </c>
      <c r="F233" s="75">
        <f>F255+F234+F262</f>
        <v>28271456</v>
      </c>
      <c r="G233" s="75">
        <f>G255+G234+G262</f>
        <v>50000</v>
      </c>
      <c r="H233" s="75">
        <f>D233+E233-F233</f>
        <v>272586132.22</v>
      </c>
    </row>
    <row r="234" spans="1:8" s="29" customFormat="1" ht="21.75" customHeight="1">
      <c r="A234" s="31"/>
      <c r="B234" s="31">
        <v>75018</v>
      </c>
      <c r="C234" s="52" t="s">
        <v>81</v>
      </c>
      <c r="D234" s="30">
        <v>172963608</v>
      </c>
      <c r="E234" s="30">
        <v>12007761.22</v>
      </c>
      <c r="F234" s="30">
        <v>10065523</v>
      </c>
      <c r="G234" s="30">
        <v>50000</v>
      </c>
      <c r="H234" s="30">
        <f>D234+E234-F234</f>
        <v>174905846.22</v>
      </c>
    </row>
    <row r="235" spans="1:8" s="29" customFormat="1" ht="15" customHeight="1">
      <c r="A235" s="31"/>
      <c r="B235" s="31"/>
      <c r="C235" s="137" t="s">
        <v>122</v>
      </c>
      <c r="D235" s="137"/>
      <c r="E235" s="137"/>
      <c r="F235" s="137"/>
      <c r="G235" s="137"/>
      <c r="H235" s="137"/>
    </row>
    <row r="236" spans="1:8" s="29" customFormat="1" ht="93" customHeight="1">
      <c r="A236" s="31"/>
      <c r="B236" s="31"/>
      <c r="C236" s="138" t="s">
        <v>396</v>
      </c>
      <c r="D236" s="138"/>
      <c r="E236" s="138"/>
      <c r="F236" s="138"/>
      <c r="G236" s="138"/>
      <c r="H236" s="138"/>
    </row>
    <row r="237" spans="1:8" s="29" customFormat="1" ht="42.75" customHeight="1">
      <c r="A237" s="31"/>
      <c r="B237" s="31"/>
      <c r="C237" s="138" t="s">
        <v>277</v>
      </c>
      <c r="D237" s="138"/>
      <c r="E237" s="138"/>
      <c r="F237" s="138"/>
      <c r="G237" s="138"/>
      <c r="H237" s="138"/>
    </row>
    <row r="238" spans="1:8" s="29" customFormat="1" ht="28.5" customHeight="1">
      <c r="A238" s="31"/>
      <c r="B238" s="31"/>
      <c r="C238" s="137" t="s">
        <v>126</v>
      </c>
      <c r="D238" s="137"/>
      <c r="E238" s="137"/>
      <c r="F238" s="137"/>
      <c r="G238" s="137"/>
      <c r="H238" s="137"/>
    </row>
    <row r="239" spans="1:8" s="29" customFormat="1" ht="13.5" customHeight="1">
      <c r="A239" s="31"/>
      <c r="B239" s="31"/>
      <c r="C239" s="138" t="s">
        <v>127</v>
      </c>
      <c r="D239" s="138"/>
      <c r="E239" s="138"/>
      <c r="F239" s="138"/>
      <c r="G239" s="138"/>
      <c r="H239" s="138"/>
    </row>
    <row r="240" spans="1:8" s="29" customFormat="1" ht="13.5" customHeight="1">
      <c r="A240" s="31"/>
      <c r="B240" s="31"/>
      <c r="C240" s="138" t="s">
        <v>221</v>
      </c>
      <c r="D240" s="138"/>
      <c r="E240" s="138"/>
      <c r="F240" s="138"/>
      <c r="G240" s="138"/>
      <c r="H240" s="138"/>
    </row>
    <row r="241" spans="1:8" s="29" customFormat="1" ht="13.5" customHeight="1">
      <c r="A241" s="31"/>
      <c r="B241" s="31"/>
      <c r="C241" s="138" t="s">
        <v>223</v>
      </c>
      <c r="D241" s="138"/>
      <c r="E241" s="138"/>
      <c r="F241" s="138"/>
      <c r="G241" s="138"/>
      <c r="H241" s="138"/>
    </row>
    <row r="242" spans="1:8" s="29" customFormat="1" ht="13.5" customHeight="1">
      <c r="A242" s="31"/>
      <c r="B242" s="31"/>
      <c r="C242" s="138" t="s">
        <v>222</v>
      </c>
      <c r="D242" s="138"/>
      <c r="E242" s="138"/>
      <c r="F242" s="138"/>
      <c r="G242" s="138"/>
      <c r="H242" s="138"/>
    </row>
    <row r="243" spans="1:8" s="29" customFormat="1" ht="13.5" customHeight="1">
      <c r="A243" s="31"/>
      <c r="B243" s="31"/>
      <c r="C243" s="138" t="s">
        <v>224</v>
      </c>
      <c r="D243" s="138"/>
      <c r="E243" s="138"/>
      <c r="F243" s="138"/>
      <c r="G243" s="138"/>
      <c r="H243" s="138"/>
    </row>
    <row r="244" spans="1:8" s="29" customFormat="1" ht="13.5" customHeight="1">
      <c r="A244" s="31"/>
      <c r="B244" s="31"/>
      <c r="C244" s="138" t="s">
        <v>218</v>
      </c>
      <c r="D244" s="138"/>
      <c r="E244" s="138"/>
      <c r="F244" s="138"/>
      <c r="G244" s="138"/>
      <c r="H244" s="138"/>
    </row>
    <row r="245" spans="1:8" s="29" customFormat="1" ht="13.5" customHeight="1">
      <c r="A245" s="31"/>
      <c r="B245" s="31"/>
      <c r="C245" s="138" t="s">
        <v>219</v>
      </c>
      <c r="D245" s="138"/>
      <c r="E245" s="138"/>
      <c r="F245" s="138"/>
      <c r="G245" s="138"/>
      <c r="H245" s="138"/>
    </row>
    <row r="246" spans="1:8" s="29" customFormat="1" ht="13.5" customHeight="1">
      <c r="A246" s="31"/>
      <c r="B246" s="31"/>
      <c r="C246" s="138" t="s">
        <v>220</v>
      </c>
      <c r="D246" s="138"/>
      <c r="E246" s="138"/>
      <c r="F246" s="138"/>
      <c r="G246" s="138"/>
      <c r="H246" s="138"/>
    </row>
    <row r="247" spans="1:8" s="29" customFormat="1" ht="41.25" customHeight="1">
      <c r="A247" s="31"/>
      <c r="B247" s="31"/>
      <c r="C247" s="118" t="s">
        <v>129</v>
      </c>
      <c r="D247" s="118"/>
      <c r="E247" s="118"/>
      <c r="F247" s="118"/>
      <c r="G247" s="118"/>
      <c r="H247" s="118"/>
    </row>
    <row r="248" spans="1:8" s="29" customFormat="1" ht="13.5" customHeight="1">
      <c r="A248" s="31"/>
      <c r="B248" s="31"/>
      <c r="C248" s="138" t="s">
        <v>128</v>
      </c>
      <c r="D248" s="138"/>
      <c r="E248" s="138"/>
      <c r="F248" s="138"/>
      <c r="G248" s="138"/>
      <c r="H248" s="138"/>
    </row>
    <row r="249" spans="1:8" s="29" customFormat="1" ht="14.25" customHeight="1">
      <c r="A249" s="31"/>
      <c r="B249" s="31"/>
      <c r="C249" s="138" t="s">
        <v>225</v>
      </c>
      <c r="D249" s="138"/>
      <c r="E249" s="138"/>
      <c r="F249" s="138"/>
      <c r="G249" s="138"/>
      <c r="H249" s="138"/>
    </row>
    <row r="250" spans="1:8" s="29" customFormat="1" ht="26.25" customHeight="1">
      <c r="A250" s="31"/>
      <c r="B250" s="31"/>
      <c r="C250" s="138" t="s">
        <v>278</v>
      </c>
      <c r="D250" s="138"/>
      <c r="E250" s="138"/>
      <c r="F250" s="138"/>
      <c r="G250" s="138"/>
      <c r="H250" s="138"/>
    </row>
    <row r="251" spans="1:8" s="29" customFormat="1" ht="26.25" customHeight="1">
      <c r="A251" s="31"/>
      <c r="B251" s="31"/>
      <c r="C251" s="138" t="s">
        <v>397</v>
      </c>
      <c r="D251" s="138"/>
      <c r="E251" s="138"/>
      <c r="F251" s="138"/>
      <c r="G251" s="138"/>
      <c r="H251" s="138"/>
    </row>
    <row r="252" spans="1:8" s="29" customFormat="1" ht="16.5" customHeight="1">
      <c r="A252" s="31"/>
      <c r="B252" s="31"/>
      <c r="C252" s="137" t="s">
        <v>113</v>
      </c>
      <c r="D252" s="137"/>
      <c r="E252" s="137"/>
      <c r="F252" s="137"/>
      <c r="G252" s="137"/>
      <c r="H252" s="137"/>
    </row>
    <row r="253" spans="1:8" s="29" customFormat="1" ht="40.5" customHeight="1">
      <c r="A253" s="31"/>
      <c r="B253" s="31"/>
      <c r="C253" s="138" t="s">
        <v>398</v>
      </c>
      <c r="D253" s="138"/>
      <c r="E253" s="138"/>
      <c r="F253" s="138"/>
      <c r="G253" s="138"/>
      <c r="H253" s="138"/>
    </row>
    <row r="254" spans="1:8" s="29" customFormat="1" ht="40.5" customHeight="1">
      <c r="A254" s="31"/>
      <c r="B254" s="31"/>
      <c r="C254" s="138" t="s">
        <v>255</v>
      </c>
      <c r="D254" s="138"/>
      <c r="E254" s="138"/>
      <c r="F254" s="138"/>
      <c r="G254" s="138"/>
      <c r="H254" s="138"/>
    </row>
    <row r="255" spans="1:8" s="29" customFormat="1" ht="19.5" customHeight="1">
      <c r="A255" s="31"/>
      <c r="B255" s="31">
        <v>75075</v>
      </c>
      <c r="C255" s="52" t="s">
        <v>75</v>
      </c>
      <c r="D255" s="30">
        <v>76312368</v>
      </c>
      <c r="E255" s="30">
        <v>21313933</v>
      </c>
      <c r="F255" s="30">
        <v>18205933</v>
      </c>
      <c r="G255" s="30">
        <v>0</v>
      </c>
      <c r="H255" s="30">
        <f>D255+E255-F255</f>
        <v>79420368</v>
      </c>
    </row>
    <row r="256" spans="1:8" s="29" customFormat="1" ht="16.5" customHeight="1">
      <c r="A256" s="31"/>
      <c r="B256" s="31"/>
      <c r="C256" s="125" t="s">
        <v>61</v>
      </c>
      <c r="D256" s="125"/>
      <c r="E256" s="125"/>
      <c r="F256" s="125"/>
      <c r="G256" s="125"/>
      <c r="H256" s="125"/>
    </row>
    <row r="257" spans="1:8" s="29" customFormat="1" ht="27.75" customHeight="1">
      <c r="A257" s="31"/>
      <c r="B257" s="31"/>
      <c r="C257" s="122" t="s">
        <v>248</v>
      </c>
      <c r="D257" s="122"/>
      <c r="E257" s="122"/>
      <c r="F257" s="122"/>
      <c r="G257" s="122"/>
      <c r="H257" s="122"/>
    </row>
    <row r="258" spans="1:8" s="29" customFormat="1" ht="65.25" customHeight="1">
      <c r="A258" s="31"/>
      <c r="B258" s="31"/>
      <c r="C258" s="122" t="s">
        <v>399</v>
      </c>
      <c r="D258" s="122"/>
      <c r="E258" s="122"/>
      <c r="F258" s="122"/>
      <c r="G258" s="122"/>
      <c r="H258" s="122"/>
    </row>
    <row r="259" spans="1:8" s="29" customFormat="1" ht="28.5" customHeight="1">
      <c r="A259" s="31"/>
      <c r="B259" s="31"/>
      <c r="C259" s="138" t="s">
        <v>400</v>
      </c>
      <c r="D259" s="138"/>
      <c r="E259" s="138"/>
      <c r="F259" s="138"/>
      <c r="G259" s="138"/>
      <c r="H259" s="138"/>
    </row>
    <row r="260" spans="1:8" s="29" customFormat="1" ht="56.25" customHeight="1">
      <c r="A260" s="31"/>
      <c r="B260" s="31"/>
      <c r="C260" s="118" t="s">
        <v>279</v>
      </c>
      <c r="D260" s="118"/>
      <c r="E260" s="118"/>
      <c r="F260" s="118"/>
      <c r="G260" s="118"/>
      <c r="H260" s="118"/>
    </row>
    <row r="261" spans="1:8" s="29" customFormat="1" ht="13.5" customHeight="1">
      <c r="A261" s="31"/>
      <c r="B261" s="31"/>
      <c r="C261" s="25"/>
      <c r="D261" s="25"/>
      <c r="E261" s="25"/>
      <c r="F261" s="25"/>
      <c r="G261" s="25"/>
      <c r="H261" s="25"/>
    </row>
    <row r="262" spans="1:8" s="29" customFormat="1" ht="18.75" customHeight="1">
      <c r="A262" s="31"/>
      <c r="B262" s="31">
        <v>75095</v>
      </c>
      <c r="C262" s="52" t="s">
        <v>56</v>
      </c>
      <c r="D262" s="30">
        <v>11445518</v>
      </c>
      <c r="E262" s="30">
        <v>3605000</v>
      </c>
      <c r="F262" s="30">
        <v>0</v>
      </c>
      <c r="G262" s="30">
        <v>0</v>
      </c>
      <c r="H262" s="30">
        <f>D262+E262-F262</f>
        <v>15050518</v>
      </c>
    </row>
    <row r="263" spans="1:8" s="29" customFormat="1" ht="15" customHeight="1">
      <c r="A263" s="31"/>
      <c r="B263" s="31"/>
      <c r="C263" s="125" t="s">
        <v>61</v>
      </c>
      <c r="D263" s="125"/>
      <c r="E263" s="125"/>
      <c r="F263" s="125"/>
      <c r="G263" s="125"/>
      <c r="H263" s="125"/>
    </row>
    <row r="264" spans="1:8" s="29" customFormat="1" ht="30" customHeight="1">
      <c r="A264" s="31"/>
      <c r="B264" s="31"/>
      <c r="C264" s="122" t="s">
        <v>428</v>
      </c>
      <c r="D264" s="122"/>
      <c r="E264" s="122"/>
      <c r="F264" s="122"/>
      <c r="G264" s="122"/>
      <c r="H264" s="122"/>
    </row>
    <row r="265" spans="1:8" s="29" customFormat="1" ht="41.25" customHeight="1">
      <c r="A265" s="31"/>
      <c r="B265" s="31"/>
      <c r="C265" s="122" t="s">
        <v>280</v>
      </c>
      <c r="D265" s="122"/>
      <c r="E265" s="122"/>
      <c r="F265" s="122"/>
      <c r="G265" s="122"/>
      <c r="H265" s="122"/>
    </row>
    <row r="266" spans="1:8" s="29" customFormat="1" ht="30" customHeight="1">
      <c r="A266" s="31"/>
      <c r="B266" s="31"/>
      <c r="C266" s="122" t="s">
        <v>249</v>
      </c>
      <c r="D266" s="122"/>
      <c r="E266" s="122"/>
      <c r="F266" s="122"/>
      <c r="G266" s="122"/>
      <c r="H266" s="122"/>
    </row>
    <row r="267" spans="1:8" s="29" customFormat="1" ht="28.5" customHeight="1">
      <c r="A267" s="31"/>
      <c r="B267" s="31"/>
      <c r="C267" s="122" t="s">
        <v>202</v>
      </c>
      <c r="D267" s="122"/>
      <c r="E267" s="122"/>
      <c r="F267" s="122"/>
      <c r="G267" s="122"/>
      <c r="H267" s="122"/>
    </row>
    <row r="268" spans="1:8" s="29" customFormat="1" ht="96" customHeight="1">
      <c r="A268" s="31"/>
      <c r="B268" s="31"/>
      <c r="C268" s="118" t="s">
        <v>401</v>
      </c>
      <c r="D268" s="118"/>
      <c r="E268" s="118"/>
      <c r="F268" s="118"/>
      <c r="G268" s="118"/>
      <c r="H268" s="118"/>
    </row>
    <row r="269" spans="1:8" s="29" customFormat="1" ht="2.25" customHeight="1">
      <c r="A269" s="31"/>
      <c r="B269" s="31"/>
      <c r="C269" s="25"/>
      <c r="D269" s="25"/>
      <c r="E269" s="25"/>
      <c r="F269" s="25"/>
      <c r="G269" s="25"/>
      <c r="H269" s="25"/>
    </row>
    <row r="270" spans="1:8" s="26" customFormat="1" ht="23.25" customHeight="1">
      <c r="A270" s="55"/>
      <c r="B270" s="55">
        <v>757</v>
      </c>
      <c r="C270" s="56" t="s">
        <v>204</v>
      </c>
      <c r="D270" s="57">
        <v>87900646</v>
      </c>
      <c r="E270" s="57">
        <f>E271</f>
        <v>0</v>
      </c>
      <c r="F270" s="57">
        <f>F271</f>
        <v>25741001</v>
      </c>
      <c r="G270" s="57">
        <f>G271</f>
        <v>0</v>
      </c>
      <c r="H270" s="57">
        <f>D270+E270-F270</f>
        <v>62159645</v>
      </c>
    </row>
    <row r="271" spans="1:8" s="29" customFormat="1" ht="25.5" customHeight="1">
      <c r="A271" s="31"/>
      <c r="B271" s="53">
        <v>75704</v>
      </c>
      <c r="C271" s="52" t="s">
        <v>205</v>
      </c>
      <c r="D271" s="54">
        <v>65486972</v>
      </c>
      <c r="E271" s="54">
        <v>0</v>
      </c>
      <c r="F271" s="54">
        <v>25741001</v>
      </c>
      <c r="G271" s="54">
        <v>0</v>
      </c>
      <c r="H271" s="54">
        <f>D271+E271-F271</f>
        <v>39745971</v>
      </c>
    </row>
    <row r="272" spans="1:8" s="29" customFormat="1" ht="14.25" customHeight="1">
      <c r="A272" s="31"/>
      <c r="B272" s="53"/>
      <c r="C272" s="119" t="s">
        <v>206</v>
      </c>
      <c r="D272" s="119"/>
      <c r="E272" s="119"/>
      <c r="F272" s="119"/>
      <c r="G272" s="119"/>
      <c r="H272" s="119"/>
    </row>
    <row r="273" spans="1:8" s="29" customFormat="1" ht="29.25" customHeight="1">
      <c r="A273" s="31"/>
      <c r="B273" s="53"/>
      <c r="C273" s="118" t="s">
        <v>440</v>
      </c>
      <c r="D273" s="118"/>
      <c r="E273" s="118"/>
      <c r="F273" s="118"/>
      <c r="G273" s="118"/>
      <c r="H273" s="118"/>
    </row>
    <row r="274" spans="1:8" s="29" customFormat="1" ht="30" customHeight="1">
      <c r="A274" s="31"/>
      <c r="B274" s="53"/>
      <c r="C274" s="118" t="s">
        <v>208</v>
      </c>
      <c r="D274" s="118"/>
      <c r="E274" s="118"/>
      <c r="F274" s="118"/>
      <c r="G274" s="118"/>
      <c r="H274" s="118"/>
    </row>
    <row r="275" spans="1:8" s="29" customFormat="1" ht="12.75" customHeight="1">
      <c r="A275" s="31"/>
      <c r="B275" s="31"/>
      <c r="C275" s="118" t="s">
        <v>207</v>
      </c>
      <c r="D275" s="118"/>
      <c r="E275" s="118"/>
      <c r="F275" s="118"/>
      <c r="G275" s="118"/>
      <c r="H275" s="118"/>
    </row>
    <row r="276" spans="1:8" s="29" customFormat="1" ht="4.5" customHeight="1">
      <c r="A276" s="31"/>
      <c r="B276" s="31"/>
      <c r="C276" s="25"/>
      <c r="D276" s="25"/>
      <c r="E276" s="25"/>
      <c r="F276" s="25"/>
      <c r="G276" s="25"/>
      <c r="H276" s="25"/>
    </row>
    <row r="277" spans="1:8" s="26" customFormat="1" ht="23.25" customHeight="1">
      <c r="A277" s="55"/>
      <c r="B277" s="55">
        <v>758</v>
      </c>
      <c r="C277" s="56" t="s">
        <v>250</v>
      </c>
      <c r="D277" s="57">
        <v>50038541</v>
      </c>
      <c r="E277" s="57">
        <f>E278</f>
        <v>0</v>
      </c>
      <c r="F277" s="57">
        <f>F278</f>
        <v>5000000</v>
      </c>
      <c r="G277" s="57">
        <f>G278</f>
        <v>0</v>
      </c>
      <c r="H277" s="57">
        <f>D277+E277-F277</f>
        <v>45038541</v>
      </c>
    </row>
    <row r="278" spans="1:8" s="29" customFormat="1" ht="22.5" customHeight="1">
      <c r="A278" s="31"/>
      <c r="B278" s="31">
        <v>75818</v>
      </c>
      <c r="C278" s="52" t="s">
        <v>251</v>
      </c>
      <c r="D278" s="30">
        <v>50038541</v>
      </c>
      <c r="E278" s="30">
        <v>0</v>
      </c>
      <c r="F278" s="30">
        <v>5000000</v>
      </c>
      <c r="G278" s="30">
        <v>0</v>
      </c>
      <c r="H278" s="30">
        <f>D278+E278-F278</f>
        <v>45038541</v>
      </c>
    </row>
    <row r="279" spans="1:8" s="29" customFormat="1" ht="27" customHeight="1">
      <c r="A279" s="31"/>
      <c r="B279" s="31"/>
      <c r="C279" s="118" t="s">
        <v>402</v>
      </c>
      <c r="D279" s="118"/>
      <c r="E279" s="118"/>
      <c r="F279" s="118"/>
      <c r="G279" s="118"/>
      <c r="H279" s="118"/>
    </row>
    <row r="280" spans="1:8" s="94" customFormat="1" ht="4.5" customHeight="1">
      <c r="A280" s="92"/>
      <c r="B280" s="93"/>
      <c r="C280" s="25"/>
      <c r="D280" s="25"/>
      <c r="E280" s="25"/>
      <c r="F280" s="25"/>
      <c r="G280" s="25"/>
      <c r="H280" s="25"/>
    </row>
    <row r="281" spans="1:8" s="99" customFormat="1" ht="23.25" customHeight="1">
      <c r="A281" s="96"/>
      <c r="B281" s="96">
        <v>801</v>
      </c>
      <c r="C281" s="97" t="s">
        <v>37</v>
      </c>
      <c r="D281" s="98">
        <v>102349823</v>
      </c>
      <c r="E281" s="98">
        <f>E300+E295+E286+E282+E293+E297</f>
        <v>918119</v>
      </c>
      <c r="F281" s="98">
        <f>F300+F295+F286+F282+F293+F297</f>
        <v>27060</v>
      </c>
      <c r="G281" s="98">
        <f>G300+G295+G286+G282+G293+G297</f>
        <v>0</v>
      </c>
      <c r="H281" s="98">
        <f>D281+E281-F281</f>
        <v>103240882</v>
      </c>
    </row>
    <row r="282" spans="1:8" s="29" customFormat="1" ht="18.75" customHeight="1">
      <c r="A282" s="31"/>
      <c r="B282" s="31">
        <v>80102</v>
      </c>
      <c r="C282" s="52" t="s">
        <v>186</v>
      </c>
      <c r="D282" s="30">
        <v>25794221</v>
      </c>
      <c r="E282" s="30">
        <v>75551</v>
      </c>
      <c r="F282" s="30">
        <v>0</v>
      </c>
      <c r="G282" s="30">
        <v>0</v>
      </c>
      <c r="H282" s="30">
        <f>D282+E282-F282</f>
        <v>25869772</v>
      </c>
    </row>
    <row r="283" spans="1:8" s="29" customFormat="1" ht="13.5" customHeight="1">
      <c r="A283" s="31"/>
      <c r="B283" s="31"/>
      <c r="C283" s="125" t="s">
        <v>61</v>
      </c>
      <c r="D283" s="125"/>
      <c r="E283" s="125"/>
      <c r="F283" s="125"/>
      <c r="G283" s="125"/>
      <c r="H283" s="125"/>
    </row>
    <row r="284" spans="1:8" s="29" customFormat="1" ht="41.25" customHeight="1">
      <c r="A284" s="31"/>
      <c r="B284" s="53"/>
      <c r="C284" s="118" t="s">
        <v>281</v>
      </c>
      <c r="D284" s="118"/>
      <c r="E284" s="118"/>
      <c r="F284" s="118"/>
      <c r="G284" s="118"/>
      <c r="H284" s="118"/>
    </row>
    <row r="285" spans="1:8" s="29" customFormat="1" ht="41.25" customHeight="1">
      <c r="A285" s="31"/>
      <c r="B285" s="53"/>
      <c r="C285" s="118" t="s">
        <v>438</v>
      </c>
      <c r="D285" s="118"/>
      <c r="E285" s="118"/>
      <c r="F285" s="118"/>
      <c r="G285" s="118"/>
      <c r="H285" s="118"/>
    </row>
    <row r="286" spans="1:8" s="29" customFormat="1" ht="18.75" customHeight="1">
      <c r="A286" s="31"/>
      <c r="B286" s="31">
        <v>80116</v>
      </c>
      <c r="C286" s="52" t="s">
        <v>74</v>
      </c>
      <c r="D286" s="30">
        <v>9555497</v>
      </c>
      <c r="E286" s="30">
        <v>534108</v>
      </c>
      <c r="F286" s="30">
        <v>0</v>
      </c>
      <c r="G286" s="30">
        <v>0</v>
      </c>
      <c r="H286" s="30">
        <f>D286+E286-F286</f>
        <v>10089605</v>
      </c>
    </row>
    <row r="287" spans="1:8" s="29" customFormat="1" ht="14.25" customHeight="1">
      <c r="A287" s="31"/>
      <c r="B287" s="31"/>
      <c r="C287" s="118" t="s">
        <v>61</v>
      </c>
      <c r="D287" s="118"/>
      <c r="E287" s="118"/>
      <c r="F287" s="118"/>
      <c r="G287" s="118"/>
      <c r="H287" s="118"/>
    </row>
    <row r="288" spans="1:8" s="29" customFormat="1" ht="14.25" customHeight="1">
      <c r="A288" s="31"/>
      <c r="B288" s="31"/>
      <c r="C288" s="118" t="s">
        <v>185</v>
      </c>
      <c r="D288" s="118"/>
      <c r="E288" s="118"/>
      <c r="F288" s="118"/>
      <c r="G288" s="118"/>
      <c r="H288" s="118"/>
    </row>
    <row r="289" spans="1:8" s="29" customFormat="1" ht="13.5" customHeight="1">
      <c r="A289" s="31"/>
      <c r="B289" s="69"/>
      <c r="C289" s="118" t="s">
        <v>403</v>
      </c>
      <c r="D289" s="118"/>
      <c r="E289" s="118"/>
      <c r="F289" s="118"/>
      <c r="G289" s="118"/>
      <c r="H289" s="118"/>
    </row>
    <row r="290" spans="1:8" s="29" customFormat="1" ht="13.5" customHeight="1">
      <c r="A290" s="31"/>
      <c r="B290" s="69"/>
      <c r="C290" s="118" t="s">
        <v>404</v>
      </c>
      <c r="D290" s="118"/>
      <c r="E290" s="118"/>
      <c r="F290" s="118"/>
      <c r="G290" s="118"/>
      <c r="H290" s="118"/>
    </row>
    <row r="291" spans="1:8" s="29" customFormat="1" ht="27" customHeight="1">
      <c r="A291" s="31"/>
      <c r="B291" s="69"/>
      <c r="C291" s="118" t="s">
        <v>439</v>
      </c>
      <c r="D291" s="118"/>
      <c r="E291" s="118"/>
      <c r="F291" s="118"/>
      <c r="G291" s="118"/>
      <c r="H291" s="118"/>
    </row>
    <row r="292" spans="1:8" s="29" customFormat="1" ht="28.5" customHeight="1">
      <c r="A292" s="31"/>
      <c r="B292" s="69"/>
      <c r="C292" s="118" t="s">
        <v>282</v>
      </c>
      <c r="D292" s="118"/>
      <c r="E292" s="118"/>
      <c r="F292" s="118"/>
      <c r="G292" s="118"/>
      <c r="H292" s="118"/>
    </row>
    <row r="293" spans="1:8" s="29" customFormat="1" ht="18.75" customHeight="1">
      <c r="A293" s="31"/>
      <c r="B293" s="31">
        <v>80121</v>
      </c>
      <c r="C293" s="52" t="s">
        <v>187</v>
      </c>
      <c r="D293" s="30">
        <v>4457751</v>
      </c>
      <c r="E293" s="30">
        <v>204397</v>
      </c>
      <c r="F293" s="30">
        <v>0</v>
      </c>
      <c r="G293" s="30">
        <v>0</v>
      </c>
      <c r="H293" s="30">
        <f>D293+E293-F293</f>
        <v>4662148</v>
      </c>
    </row>
    <row r="294" spans="1:8" s="29" customFormat="1" ht="39.75" customHeight="1">
      <c r="A294" s="31"/>
      <c r="B294" s="53"/>
      <c r="C294" s="118" t="s">
        <v>405</v>
      </c>
      <c r="D294" s="118"/>
      <c r="E294" s="118"/>
      <c r="F294" s="118"/>
      <c r="G294" s="118"/>
      <c r="H294" s="118"/>
    </row>
    <row r="295" spans="1:8" s="29" customFormat="1" ht="26.25" customHeight="1">
      <c r="A295" s="31"/>
      <c r="B295" s="53">
        <v>80140</v>
      </c>
      <c r="C295" s="65" t="s">
        <v>77</v>
      </c>
      <c r="D295" s="95">
        <v>6769161</v>
      </c>
      <c r="E295" s="95">
        <v>37900</v>
      </c>
      <c r="F295" s="95">
        <v>0</v>
      </c>
      <c r="G295" s="95">
        <v>0</v>
      </c>
      <c r="H295" s="95">
        <f>D295+E295-F295</f>
        <v>6807061</v>
      </c>
    </row>
    <row r="296" spans="1:8" s="29" customFormat="1" ht="42" customHeight="1">
      <c r="A296" s="31"/>
      <c r="B296" s="53"/>
      <c r="C296" s="118" t="s">
        <v>406</v>
      </c>
      <c r="D296" s="118"/>
      <c r="E296" s="118"/>
      <c r="F296" s="118"/>
      <c r="G296" s="118"/>
      <c r="H296" s="118"/>
    </row>
    <row r="297" spans="1:8" s="29" customFormat="1" ht="18.75" customHeight="1">
      <c r="A297" s="31"/>
      <c r="B297" s="31">
        <v>80146</v>
      </c>
      <c r="C297" s="52" t="s">
        <v>178</v>
      </c>
      <c r="D297" s="30">
        <v>14165315</v>
      </c>
      <c r="E297" s="30">
        <v>3200</v>
      </c>
      <c r="F297" s="30">
        <v>27060</v>
      </c>
      <c r="G297" s="30">
        <v>0</v>
      </c>
      <c r="H297" s="30">
        <f>D297+E297-F297</f>
        <v>14141455</v>
      </c>
    </row>
    <row r="298" spans="1:8" s="10" customFormat="1" ht="44.25" customHeight="1">
      <c r="A298" s="8"/>
      <c r="B298" s="8"/>
      <c r="C298" s="135" t="s">
        <v>179</v>
      </c>
      <c r="D298" s="135"/>
      <c r="E298" s="135"/>
      <c r="F298" s="135"/>
      <c r="G298" s="135"/>
      <c r="H298" s="135"/>
    </row>
    <row r="299" spans="1:8" s="10" customFormat="1" ht="27" customHeight="1">
      <c r="A299" s="8"/>
      <c r="B299" s="8"/>
      <c r="C299" s="135" t="s">
        <v>283</v>
      </c>
      <c r="D299" s="135"/>
      <c r="E299" s="135"/>
      <c r="F299" s="135"/>
      <c r="G299" s="135"/>
      <c r="H299" s="135"/>
    </row>
    <row r="300" spans="1:8" s="29" customFormat="1" ht="18.75" customHeight="1">
      <c r="A300" s="31"/>
      <c r="B300" s="31">
        <v>80195</v>
      </c>
      <c r="C300" s="71" t="s">
        <v>56</v>
      </c>
      <c r="D300" s="30">
        <v>5308336</v>
      </c>
      <c r="E300" s="30">
        <v>62963</v>
      </c>
      <c r="F300" s="30">
        <v>0</v>
      </c>
      <c r="G300" s="30">
        <v>0</v>
      </c>
      <c r="H300" s="30">
        <f>D300+E300-F300</f>
        <v>5371299</v>
      </c>
    </row>
    <row r="301" spans="1:8" s="29" customFormat="1" ht="51.75" customHeight="1">
      <c r="A301" s="31"/>
      <c r="B301" s="31"/>
      <c r="C301" s="118" t="s">
        <v>441</v>
      </c>
      <c r="D301" s="118"/>
      <c r="E301" s="118"/>
      <c r="F301" s="118"/>
      <c r="G301" s="118"/>
      <c r="H301" s="118"/>
    </row>
    <row r="302" spans="1:8" s="29" customFormat="1" ht="6" customHeight="1">
      <c r="A302" s="31"/>
      <c r="B302" s="31"/>
      <c r="C302" s="25"/>
      <c r="D302" s="25"/>
      <c r="E302" s="25"/>
      <c r="F302" s="25"/>
      <c r="G302" s="25"/>
      <c r="H302" s="25"/>
    </row>
    <row r="303" spans="1:8" s="103" customFormat="1" ht="23.25" customHeight="1">
      <c r="A303" s="100"/>
      <c r="B303" s="100">
        <v>851</v>
      </c>
      <c r="C303" s="101" t="s">
        <v>59</v>
      </c>
      <c r="D303" s="102">
        <v>141445495</v>
      </c>
      <c r="E303" s="102">
        <f>E313+E304+E307+E309+E311</f>
        <v>29782023</v>
      </c>
      <c r="F303" s="102">
        <f>F313+F304+F307+F309+F311</f>
        <v>1685398</v>
      </c>
      <c r="G303" s="102">
        <f>G313+G304+G307+G309+G311</f>
        <v>810000</v>
      </c>
      <c r="H303" s="102">
        <f>D303+E303-F303</f>
        <v>169542120</v>
      </c>
    </row>
    <row r="304" spans="1:8" s="29" customFormat="1" ht="18" customHeight="1">
      <c r="A304" s="31"/>
      <c r="B304" s="31">
        <v>85111</v>
      </c>
      <c r="C304" s="71" t="s">
        <v>60</v>
      </c>
      <c r="D304" s="30">
        <v>16955481</v>
      </c>
      <c r="E304" s="30">
        <v>7102023</v>
      </c>
      <c r="F304" s="30">
        <v>0</v>
      </c>
      <c r="G304" s="30">
        <v>0</v>
      </c>
      <c r="H304" s="30">
        <f>D304+E304-F304</f>
        <v>24057504</v>
      </c>
    </row>
    <row r="305" spans="1:8" s="29" customFormat="1" ht="57.75" customHeight="1">
      <c r="A305" s="31"/>
      <c r="B305" s="31"/>
      <c r="C305" s="118" t="s">
        <v>235</v>
      </c>
      <c r="D305" s="118"/>
      <c r="E305" s="118"/>
      <c r="F305" s="118"/>
      <c r="G305" s="118"/>
      <c r="H305" s="118"/>
    </row>
    <row r="306" spans="1:8" s="29" customFormat="1" ht="42" customHeight="1">
      <c r="A306" s="31"/>
      <c r="B306" s="31"/>
      <c r="C306" s="122" t="s">
        <v>259</v>
      </c>
      <c r="D306" s="122"/>
      <c r="E306" s="122"/>
      <c r="F306" s="122"/>
      <c r="G306" s="122"/>
      <c r="H306" s="122"/>
    </row>
    <row r="307" spans="1:8" s="10" customFormat="1" ht="18" customHeight="1">
      <c r="A307" s="8"/>
      <c r="B307" s="8">
        <v>85120</v>
      </c>
      <c r="C307" s="78" t="s">
        <v>258</v>
      </c>
      <c r="D307" s="41">
        <v>2000942</v>
      </c>
      <c r="E307" s="41">
        <v>0</v>
      </c>
      <c r="F307" s="41">
        <v>1085398</v>
      </c>
      <c r="G307" s="41">
        <v>0</v>
      </c>
      <c r="H307" s="41">
        <f>D307+E307-F307</f>
        <v>915544</v>
      </c>
    </row>
    <row r="308" spans="1:8" s="29" customFormat="1" ht="35.25" customHeight="1">
      <c r="A308" s="31"/>
      <c r="B308" s="31"/>
      <c r="C308" s="118" t="s">
        <v>407</v>
      </c>
      <c r="D308" s="118"/>
      <c r="E308" s="118"/>
      <c r="F308" s="118"/>
      <c r="G308" s="118"/>
      <c r="H308" s="118"/>
    </row>
    <row r="309" spans="1:8" s="10" customFormat="1" ht="18" customHeight="1">
      <c r="A309" s="8"/>
      <c r="B309" s="8">
        <v>85148</v>
      </c>
      <c r="C309" s="78" t="s">
        <v>233</v>
      </c>
      <c r="D309" s="41">
        <v>6135690</v>
      </c>
      <c r="E309" s="41">
        <v>500000</v>
      </c>
      <c r="F309" s="41">
        <v>0</v>
      </c>
      <c r="G309" s="41">
        <v>0</v>
      </c>
      <c r="H309" s="41">
        <f>D309+E309-F309</f>
        <v>6635690</v>
      </c>
    </row>
    <row r="310" spans="1:8" s="29" customFormat="1" ht="27" customHeight="1">
      <c r="A310" s="31"/>
      <c r="B310" s="31"/>
      <c r="C310" s="118" t="s">
        <v>234</v>
      </c>
      <c r="D310" s="118"/>
      <c r="E310" s="118"/>
      <c r="F310" s="118"/>
      <c r="G310" s="118"/>
      <c r="H310" s="118"/>
    </row>
    <row r="311" spans="1:8" s="29" customFormat="1" ht="18" customHeight="1">
      <c r="A311" s="31"/>
      <c r="B311" s="31">
        <v>85179</v>
      </c>
      <c r="C311" s="71" t="s">
        <v>236</v>
      </c>
      <c r="D311" s="30">
        <v>0</v>
      </c>
      <c r="E311" s="30">
        <v>1000000</v>
      </c>
      <c r="F311" s="30">
        <v>0</v>
      </c>
      <c r="G311" s="30">
        <v>0</v>
      </c>
      <c r="H311" s="30">
        <f>D311+E311-F311</f>
        <v>1000000</v>
      </c>
    </row>
    <row r="312" spans="1:8" s="29" customFormat="1" ht="41.25" customHeight="1">
      <c r="A312" s="31"/>
      <c r="B312" s="31"/>
      <c r="C312" s="122" t="s">
        <v>447</v>
      </c>
      <c r="D312" s="122"/>
      <c r="E312" s="122"/>
      <c r="F312" s="122"/>
      <c r="G312" s="122"/>
      <c r="H312" s="122"/>
    </row>
    <row r="313" spans="1:8" s="29" customFormat="1" ht="18" customHeight="1">
      <c r="A313" s="31"/>
      <c r="B313" s="31">
        <v>85195</v>
      </c>
      <c r="C313" s="71" t="s">
        <v>56</v>
      </c>
      <c r="D313" s="30">
        <v>98078856</v>
      </c>
      <c r="E313" s="30">
        <v>21180000</v>
      </c>
      <c r="F313" s="30">
        <v>600000</v>
      </c>
      <c r="G313" s="30">
        <v>810000</v>
      </c>
      <c r="H313" s="30">
        <f>D313+E313-F313</f>
        <v>118658856</v>
      </c>
    </row>
    <row r="314" spans="1:8" s="28" customFormat="1" ht="30.75" customHeight="1">
      <c r="A314" s="27"/>
      <c r="B314" s="27"/>
      <c r="C314" s="118" t="s">
        <v>229</v>
      </c>
      <c r="D314" s="118"/>
      <c r="E314" s="118"/>
      <c r="F314" s="118"/>
      <c r="G314" s="118"/>
      <c r="H314" s="118"/>
    </row>
    <row r="315" spans="1:8" s="29" customFormat="1" ht="29.25" customHeight="1">
      <c r="A315" s="31"/>
      <c r="B315" s="31"/>
      <c r="C315" s="119" t="s">
        <v>442</v>
      </c>
      <c r="D315" s="119"/>
      <c r="E315" s="119"/>
      <c r="F315" s="119"/>
      <c r="G315" s="119"/>
      <c r="H315" s="119"/>
    </row>
    <row r="316" spans="1:8" s="29" customFormat="1" ht="15" customHeight="1">
      <c r="A316" s="31"/>
      <c r="B316" s="31"/>
      <c r="C316" s="118" t="s">
        <v>444</v>
      </c>
      <c r="D316" s="118"/>
      <c r="E316" s="118"/>
      <c r="F316" s="118"/>
      <c r="G316" s="118"/>
      <c r="H316" s="118"/>
    </row>
    <row r="317" spans="1:8" s="29" customFormat="1" ht="41.25" customHeight="1">
      <c r="A317" s="31"/>
      <c r="B317" s="31"/>
      <c r="C317" s="118" t="s">
        <v>443</v>
      </c>
      <c r="D317" s="118"/>
      <c r="E317" s="118"/>
      <c r="F317" s="118"/>
      <c r="G317" s="118"/>
      <c r="H317" s="118"/>
    </row>
    <row r="318" spans="1:8" s="29" customFormat="1" ht="13.5" customHeight="1">
      <c r="A318" s="31"/>
      <c r="B318" s="31"/>
      <c r="C318" s="118" t="s">
        <v>445</v>
      </c>
      <c r="D318" s="118"/>
      <c r="E318" s="118"/>
      <c r="F318" s="118"/>
      <c r="G318" s="118"/>
      <c r="H318" s="118"/>
    </row>
    <row r="319" spans="1:8" s="29" customFormat="1" ht="15" customHeight="1">
      <c r="A319" s="31"/>
      <c r="B319" s="64"/>
      <c r="C319" s="118" t="s">
        <v>284</v>
      </c>
      <c r="D319" s="118"/>
      <c r="E319" s="118"/>
      <c r="F319" s="118"/>
      <c r="G319" s="118"/>
      <c r="H319" s="118"/>
    </row>
    <row r="320" spans="1:8" s="29" customFormat="1" ht="68.25" customHeight="1">
      <c r="A320" s="27"/>
      <c r="B320" s="31"/>
      <c r="C320" s="118" t="s">
        <v>446</v>
      </c>
      <c r="D320" s="118"/>
      <c r="E320" s="118"/>
      <c r="F320" s="118"/>
      <c r="G320" s="118"/>
      <c r="H320" s="118"/>
    </row>
    <row r="321" spans="1:8" s="29" customFormat="1" ht="4.5" customHeight="1">
      <c r="A321" s="31"/>
      <c r="B321" s="64"/>
      <c r="C321" s="25"/>
      <c r="D321" s="25"/>
      <c r="E321" s="25"/>
      <c r="F321" s="25"/>
      <c r="G321" s="25"/>
      <c r="H321" s="25"/>
    </row>
    <row r="322" spans="1:8" s="99" customFormat="1" ht="23.25" customHeight="1">
      <c r="A322" s="96"/>
      <c r="B322" s="96">
        <v>852</v>
      </c>
      <c r="C322" s="56" t="s">
        <v>17</v>
      </c>
      <c r="D322" s="98">
        <v>41226185</v>
      </c>
      <c r="E322" s="98">
        <f>E325+E323</f>
        <v>884724</v>
      </c>
      <c r="F322" s="98">
        <f>F325+F323</f>
        <v>600000</v>
      </c>
      <c r="G322" s="98">
        <f>G325+G323</f>
        <v>8151</v>
      </c>
      <c r="H322" s="98">
        <f>D322+E322-F322</f>
        <v>41510909</v>
      </c>
    </row>
    <row r="323" spans="1:8" s="29" customFormat="1" ht="18" customHeight="1">
      <c r="A323" s="31"/>
      <c r="B323" s="31">
        <v>85231</v>
      </c>
      <c r="C323" s="52" t="s">
        <v>200</v>
      </c>
      <c r="D323" s="30">
        <v>2400000</v>
      </c>
      <c r="E323" s="30">
        <v>0</v>
      </c>
      <c r="F323" s="30">
        <v>600000</v>
      </c>
      <c r="G323" s="30">
        <v>0</v>
      </c>
      <c r="H323" s="30">
        <f>D323+E323-F323</f>
        <v>1800000</v>
      </c>
    </row>
    <row r="324" spans="1:8" s="29" customFormat="1" ht="31.5" customHeight="1">
      <c r="A324" s="31"/>
      <c r="B324" s="31"/>
      <c r="C324" s="118" t="s">
        <v>201</v>
      </c>
      <c r="D324" s="118"/>
      <c r="E324" s="118"/>
      <c r="F324" s="118"/>
      <c r="G324" s="118"/>
      <c r="H324" s="118"/>
    </row>
    <row r="325" spans="1:8" s="29" customFormat="1" ht="18" customHeight="1">
      <c r="A325" s="31"/>
      <c r="B325" s="31">
        <v>85295</v>
      </c>
      <c r="C325" s="52" t="s">
        <v>56</v>
      </c>
      <c r="D325" s="30">
        <v>32974856</v>
      </c>
      <c r="E325" s="30">
        <v>884724</v>
      </c>
      <c r="F325" s="30">
        <v>0</v>
      </c>
      <c r="G325" s="30">
        <v>8151</v>
      </c>
      <c r="H325" s="30">
        <f>D325+E325-F325</f>
        <v>33859580</v>
      </c>
    </row>
    <row r="326" spans="1:8" s="29" customFormat="1" ht="47.25" customHeight="1">
      <c r="A326" s="31"/>
      <c r="B326" s="31"/>
      <c r="C326" s="118" t="s">
        <v>257</v>
      </c>
      <c r="D326" s="118"/>
      <c r="E326" s="118"/>
      <c r="F326" s="118"/>
      <c r="G326" s="118"/>
      <c r="H326" s="118"/>
    </row>
    <row r="327" spans="1:8" s="29" customFormat="1" ht="39" customHeight="1">
      <c r="A327" s="31"/>
      <c r="B327" s="31"/>
      <c r="C327" s="122" t="s">
        <v>256</v>
      </c>
      <c r="D327" s="122"/>
      <c r="E327" s="122"/>
      <c r="F327" s="122"/>
      <c r="G327" s="122"/>
      <c r="H327" s="122"/>
    </row>
    <row r="328" spans="1:8" s="28" customFormat="1" ht="7.5" customHeight="1">
      <c r="A328" s="27"/>
      <c r="B328" s="27"/>
      <c r="C328" s="86"/>
      <c r="D328" s="86"/>
      <c r="E328" s="86"/>
      <c r="F328" s="86"/>
      <c r="G328" s="86"/>
      <c r="H328" s="86"/>
    </row>
    <row r="329" spans="1:8" s="28" customFormat="1" ht="6" customHeight="1">
      <c r="A329" s="27"/>
      <c r="B329" s="27"/>
      <c r="C329" s="86"/>
      <c r="D329" s="86"/>
      <c r="E329" s="86"/>
      <c r="F329" s="86"/>
      <c r="G329" s="86"/>
      <c r="H329" s="86"/>
    </row>
    <row r="330" spans="1:8" s="58" customFormat="1" ht="21.75" customHeight="1">
      <c r="A330" s="55"/>
      <c r="B330" s="55">
        <v>853</v>
      </c>
      <c r="C330" s="56" t="s">
        <v>67</v>
      </c>
      <c r="D330" s="57">
        <v>32198742</v>
      </c>
      <c r="E330" s="57">
        <f>E335+E331+E333</f>
        <v>888042.53</v>
      </c>
      <c r="F330" s="57">
        <f>F335+F331+F333</f>
        <v>0</v>
      </c>
      <c r="G330" s="57">
        <f>G335+G331+G333</f>
        <v>0</v>
      </c>
      <c r="H330" s="57">
        <f>D330+E330-F330</f>
        <v>33086784.53</v>
      </c>
    </row>
    <row r="331" spans="1:8" s="29" customFormat="1" ht="18" customHeight="1">
      <c r="A331" s="31"/>
      <c r="B331" s="31">
        <v>85325</v>
      </c>
      <c r="C331" s="52" t="s">
        <v>110</v>
      </c>
      <c r="D331" s="30">
        <v>1634200</v>
      </c>
      <c r="E331" s="30">
        <v>693188.53</v>
      </c>
      <c r="F331" s="30">
        <v>0</v>
      </c>
      <c r="G331" s="30">
        <v>0</v>
      </c>
      <c r="H331" s="30">
        <f>D331+E331-F331</f>
        <v>2327388.5300000003</v>
      </c>
    </row>
    <row r="332" spans="1:8" s="28" customFormat="1" ht="66.75" customHeight="1">
      <c r="A332" s="27"/>
      <c r="B332" s="27"/>
      <c r="C332" s="118" t="s">
        <v>408</v>
      </c>
      <c r="D332" s="118"/>
      <c r="E332" s="118"/>
      <c r="F332" s="118"/>
      <c r="G332" s="118"/>
      <c r="H332" s="118"/>
    </row>
    <row r="333" spans="1:8" s="29" customFormat="1" ht="20.25" customHeight="1">
      <c r="A333" s="31"/>
      <c r="B333" s="31">
        <v>85332</v>
      </c>
      <c r="C333" s="52" t="s">
        <v>130</v>
      </c>
      <c r="D333" s="30">
        <v>17649158</v>
      </c>
      <c r="E333" s="30">
        <v>100000</v>
      </c>
      <c r="F333" s="30">
        <v>0</v>
      </c>
      <c r="G333" s="30">
        <v>0</v>
      </c>
      <c r="H333" s="30">
        <f>D333+E333-F333</f>
        <v>17749158</v>
      </c>
    </row>
    <row r="334" spans="1:8" s="29" customFormat="1" ht="59.25" customHeight="1">
      <c r="A334" s="31"/>
      <c r="B334" s="31"/>
      <c r="C334" s="138" t="s">
        <v>228</v>
      </c>
      <c r="D334" s="138"/>
      <c r="E334" s="138"/>
      <c r="F334" s="138"/>
      <c r="G334" s="138"/>
      <c r="H334" s="138"/>
    </row>
    <row r="335" spans="1:8" s="29" customFormat="1" ht="18.75" customHeight="1">
      <c r="A335" s="31"/>
      <c r="B335" s="31">
        <v>85395</v>
      </c>
      <c r="C335" s="52" t="s">
        <v>56</v>
      </c>
      <c r="D335" s="30">
        <v>11962696</v>
      </c>
      <c r="E335" s="30">
        <v>94854</v>
      </c>
      <c r="F335" s="30">
        <v>0</v>
      </c>
      <c r="G335" s="30">
        <v>0</v>
      </c>
      <c r="H335" s="30">
        <f>D335+E335-F335</f>
        <v>12057550</v>
      </c>
    </row>
    <row r="336" spans="1:8" s="29" customFormat="1" ht="55.5" customHeight="1">
      <c r="A336" s="31"/>
      <c r="B336" s="31"/>
      <c r="C336" s="138" t="s">
        <v>409</v>
      </c>
      <c r="D336" s="138"/>
      <c r="E336" s="138"/>
      <c r="F336" s="138"/>
      <c r="G336" s="138"/>
      <c r="H336" s="138"/>
    </row>
    <row r="337" spans="1:8" s="29" customFormat="1" ht="46.5" customHeight="1">
      <c r="A337" s="31"/>
      <c r="B337" s="69"/>
      <c r="C337" s="118" t="s">
        <v>231</v>
      </c>
      <c r="D337" s="118"/>
      <c r="E337" s="118"/>
      <c r="F337" s="118"/>
      <c r="G337" s="118"/>
      <c r="H337" s="118"/>
    </row>
    <row r="338" spans="1:8" s="29" customFormat="1" ht="4.5" customHeight="1">
      <c r="A338" s="31"/>
      <c r="B338" s="31"/>
      <c r="C338" s="86"/>
      <c r="D338" s="86"/>
      <c r="E338" s="86"/>
      <c r="F338" s="86"/>
      <c r="G338" s="86"/>
      <c r="H338" s="86"/>
    </row>
    <row r="339" spans="1:8" s="26" customFormat="1" ht="23.25" customHeight="1">
      <c r="A339" s="55"/>
      <c r="B339" s="55">
        <v>854</v>
      </c>
      <c r="C339" s="56" t="s">
        <v>69</v>
      </c>
      <c r="D339" s="57">
        <v>53212014</v>
      </c>
      <c r="E339" s="57">
        <f>E360+E340+E354+E347+E349+E358</f>
        <v>5852360</v>
      </c>
      <c r="F339" s="57">
        <f>F360+F340+F354+F347+F349+F358</f>
        <v>3200</v>
      </c>
      <c r="G339" s="57">
        <f>G360+G340+G354+G347+G349+G358</f>
        <v>0</v>
      </c>
      <c r="H339" s="57">
        <f>D339+E339-F339</f>
        <v>59061174</v>
      </c>
    </row>
    <row r="340" spans="1:8" s="29" customFormat="1" ht="18" customHeight="1">
      <c r="A340" s="31"/>
      <c r="B340" s="31">
        <v>85403</v>
      </c>
      <c r="C340" s="52" t="s">
        <v>78</v>
      </c>
      <c r="D340" s="30">
        <v>38605412</v>
      </c>
      <c r="E340" s="30">
        <v>2850565</v>
      </c>
      <c r="F340" s="30">
        <v>0</v>
      </c>
      <c r="G340" s="30">
        <v>0</v>
      </c>
      <c r="H340" s="30">
        <f>D340+E340-F340</f>
        <v>41455977</v>
      </c>
    </row>
    <row r="341" spans="1:8" s="29" customFormat="1" ht="14.25" customHeight="1">
      <c r="A341" s="31"/>
      <c r="B341" s="31"/>
      <c r="C341" s="119" t="s">
        <v>285</v>
      </c>
      <c r="D341" s="119"/>
      <c r="E341" s="119"/>
      <c r="F341" s="119"/>
      <c r="G341" s="119"/>
      <c r="H341" s="119"/>
    </row>
    <row r="342" spans="1:8" s="29" customFormat="1" ht="39.75" customHeight="1">
      <c r="A342" s="31"/>
      <c r="B342" s="31"/>
      <c r="C342" s="118" t="s">
        <v>184</v>
      </c>
      <c r="D342" s="118"/>
      <c r="E342" s="118"/>
      <c r="F342" s="118"/>
      <c r="G342" s="118"/>
      <c r="H342" s="118"/>
    </row>
    <row r="343" spans="1:8" s="29" customFormat="1" ht="78" customHeight="1">
      <c r="A343" s="31"/>
      <c r="B343" s="69"/>
      <c r="C343" s="118" t="s">
        <v>450</v>
      </c>
      <c r="D343" s="118"/>
      <c r="E343" s="118"/>
      <c r="F343" s="118"/>
      <c r="G343" s="118"/>
      <c r="H343" s="118"/>
    </row>
    <row r="344" spans="1:8" s="29" customFormat="1" ht="66.75" customHeight="1">
      <c r="A344" s="31"/>
      <c r="B344" s="31"/>
      <c r="C344" s="122" t="s">
        <v>410</v>
      </c>
      <c r="D344" s="122"/>
      <c r="E344" s="122"/>
      <c r="F344" s="122"/>
      <c r="G344" s="122"/>
      <c r="H344" s="122"/>
    </row>
    <row r="345" spans="1:8" s="29" customFormat="1" ht="79.5" customHeight="1">
      <c r="A345" s="31"/>
      <c r="B345" s="69"/>
      <c r="C345" s="118" t="s">
        <v>411</v>
      </c>
      <c r="D345" s="118"/>
      <c r="E345" s="118"/>
      <c r="F345" s="118"/>
      <c r="G345" s="118"/>
      <c r="H345" s="118"/>
    </row>
    <row r="346" spans="1:8" s="29" customFormat="1" ht="69" customHeight="1">
      <c r="A346" s="31"/>
      <c r="B346" s="31"/>
      <c r="C346" s="118" t="s">
        <v>177</v>
      </c>
      <c r="D346" s="118"/>
      <c r="E346" s="118"/>
      <c r="F346" s="118"/>
      <c r="G346" s="118"/>
      <c r="H346" s="118"/>
    </row>
    <row r="347" spans="1:8" s="29" customFormat="1" ht="15.75" customHeight="1">
      <c r="A347" s="31"/>
      <c r="B347" s="31">
        <v>85407</v>
      </c>
      <c r="C347" s="52" t="s">
        <v>188</v>
      </c>
      <c r="D347" s="30">
        <v>4111198</v>
      </c>
      <c r="E347" s="30">
        <v>165680</v>
      </c>
      <c r="F347" s="30">
        <v>0</v>
      </c>
      <c r="G347" s="30">
        <v>0</v>
      </c>
      <c r="H347" s="30">
        <f>D347+E347-F347</f>
        <v>4276878</v>
      </c>
    </row>
    <row r="348" spans="1:8" s="29" customFormat="1" ht="42" customHeight="1">
      <c r="A348" s="31"/>
      <c r="B348" s="53"/>
      <c r="C348" s="118" t="s">
        <v>286</v>
      </c>
      <c r="D348" s="118"/>
      <c r="E348" s="118"/>
      <c r="F348" s="118"/>
      <c r="G348" s="118"/>
      <c r="H348" s="118"/>
    </row>
    <row r="349" spans="1:8" s="29" customFormat="1" ht="17.25" customHeight="1">
      <c r="A349" s="31"/>
      <c r="B349" s="31">
        <v>85410</v>
      </c>
      <c r="C349" s="52" t="s">
        <v>189</v>
      </c>
      <c r="D349" s="30">
        <v>1914934</v>
      </c>
      <c r="E349" s="30">
        <v>112195</v>
      </c>
      <c r="F349" s="30">
        <v>0</v>
      </c>
      <c r="G349" s="30">
        <v>0</v>
      </c>
      <c r="H349" s="30">
        <f>D349+E349-F349</f>
        <v>2027129</v>
      </c>
    </row>
    <row r="350" spans="1:8" s="29" customFormat="1" ht="15.75" customHeight="1">
      <c r="A350" s="31"/>
      <c r="B350" s="31"/>
      <c r="C350" s="119" t="s">
        <v>287</v>
      </c>
      <c r="D350" s="119"/>
      <c r="E350" s="119"/>
      <c r="F350" s="119"/>
      <c r="G350" s="119"/>
      <c r="H350" s="119"/>
    </row>
    <row r="351" spans="1:8" s="29" customFormat="1" ht="26.25" customHeight="1">
      <c r="A351" s="31"/>
      <c r="B351" s="31"/>
      <c r="C351" s="118" t="s">
        <v>190</v>
      </c>
      <c r="D351" s="118"/>
      <c r="E351" s="118"/>
      <c r="F351" s="118"/>
      <c r="G351" s="118"/>
      <c r="H351" s="118"/>
    </row>
    <row r="352" spans="1:8" s="29" customFormat="1" ht="29.25" customHeight="1">
      <c r="A352" s="31"/>
      <c r="B352" s="31"/>
      <c r="C352" s="118" t="s">
        <v>412</v>
      </c>
      <c r="D352" s="118"/>
      <c r="E352" s="118"/>
      <c r="F352" s="118"/>
      <c r="G352" s="118"/>
      <c r="H352" s="118"/>
    </row>
    <row r="353" spans="1:8" s="29" customFormat="1" ht="13.5" customHeight="1">
      <c r="A353" s="31"/>
      <c r="B353" s="31"/>
      <c r="C353" s="25"/>
      <c r="D353" s="25"/>
      <c r="E353" s="25"/>
      <c r="F353" s="25"/>
      <c r="G353" s="25"/>
      <c r="H353" s="25"/>
    </row>
    <row r="354" spans="1:8" s="29" customFormat="1" ht="24.75" customHeight="1">
      <c r="A354" s="31"/>
      <c r="B354" s="53">
        <v>85416</v>
      </c>
      <c r="C354" s="65" t="s">
        <v>124</v>
      </c>
      <c r="D354" s="54">
        <v>4626312</v>
      </c>
      <c r="E354" s="54">
        <v>163020</v>
      </c>
      <c r="F354" s="54">
        <v>0</v>
      </c>
      <c r="G354" s="54">
        <v>0</v>
      </c>
      <c r="H354" s="54">
        <f>D354+E354-F354</f>
        <v>4789332</v>
      </c>
    </row>
    <row r="355" spans="1:8" s="29" customFormat="1" ht="15.75" customHeight="1">
      <c r="A355" s="31"/>
      <c r="B355" s="53"/>
      <c r="C355" s="119" t="s">
        <v>288</v>
      </c>
      <c r="D355" s="119"/>
      <c r="E355" s="119"/>
      <c r="F355" s="119"/>
      <c r="G355" s="119"/>
      <c r="H355" s="119"/>
    </row>
    <row r="356" spans="1:8" s="29" customFormat="1" ht="65.25" customHeight="1">
      <c r="A356" s="31"/>
      <c r="B356" s="69"/>
      <c r="C356" s="118" t="s">
        <v>413</v>
      </c>
      <c r="D356" s="118"/>
      <c r="E356" s="118"/>
      <c r="F356" s="118"/>
      <c r="G356" s="118"/>
      <c r="H356" s="118"/>
    </row>
    <row r="357" spans="1:8" s="29" customFormat="1" ht="78.75" customHeight="1">
      <c r="A357" s="31"/>
      <c r="B357" s="69"/>
      <c r="C357" s="118" t="s">
        <v>289</v>
      </c>
      <c r="D357" s="118"/>
      <c r="E357" s="118"/>
      <c r="F357" s="118"/>
      <c r="G357" s="118"/>
      <c r="H357" s="118"/>
    </row>
    <row r="358" spans="1:8" s="29" customFormat="1" ht="18.75" customHeight="1">
      <c r="A358" s="31"/>
      <c r="B358" s="31">
        <v>85446</v>
      </c>
      <c r="C358" s="52" t="s">
        <v>178</v>
      </c>
      <c r="D358" s="30">
        <v>122605</v>
      </c>
      <c r="E358" s="30">
        <v>0</v>
      </c>
      <c r="F358" s="30">
        <v>3200</v>
      </c>
      <c r="G358" s="30">
        <v>0</v>
      </c>
      <c r="H358" s="30">
        <f>D358+E358-F358</f>
        <v>119405</v>
      </c>
    </row>
    <row r="359" spans="1:8" s="10" customFormat="1" ht="41.25" customHeight="1">
      <c r="A359" s="8"/>
      <c r="B359" s="8"/>
      <c r="C359" s="135" t="s">
        <v>180</v>
      </c>
      <c r="D359" s="135"/>
      <c r="E359" s="135"/>
      <c r="F359" s="135"/>
      <c r="G359" s="135"/>
      <c r="H359" s="135"/>
    </row>
    <row r="360" spans="1:8" s="29" customFormat="1" ht="18.75" customHeight="1">
      <c r="A360" s="31"/>
      <c r="B360" s="31">
        <v>85495</v>
      </c>
      <c r="C360" s="52" t="s">
        <v>56</v>
      </c>
      <c r="D360" s="30">
        <v>1917642</v>
      </c>
      <c r="E360" s="30">
        <v>2560900</v>
      </c>
      <c r="F360" s="30">
        <v>0</v>
      </c>
      <c r="G360" s="30">
        <v>0</v>
      </c>
      <c r="H360" s="30">
        <f>D360+E360-F360</f>
        <v>4478542</v>
      </c>
    </row>
    <row r="361" spans="1:8" s="28" customFormat="1" ht="29.25" customHeight="1">
      <c r="A361" s="27"/>
      <c r="B361" s="27"/>
      <c r="C361" s="118" t="s">
        <v>290</v>
      </c>
      <c r="D361" s="118"/>
      <c r="E361" s="118"/>
      <c r="F361" s="118"/>
      <c r="G361" s="118"/>
      <c r="H361" s="118"/>
    </row>
    <row r="362" spans="1:8" s="28" customFormat="1" ht="54.75" customHeight="1">
      <c r="A362" s="27"/>
      <c r="B362" s="27"/>
      <c r="C362" s="118" t="s">
        <v>414</v>
      </c>
      <c r="D362" s="118"/>
      <c r="E362" s="118"/>
      <c r="F362" s="118"/>
      <c r="G362" s="118"/>
      <c r="H362" s="118"/>
    </row>
    <row r="363" spans="1:8" s="29" customFormat="1" ht="5.25" customHeight="1">
      <c r="A363" s="31"/>
      <c r="B363" s="31"/>
      <c r="C363" s="25"/>
      <c r="D363" s="25"/>
      <c r="E363" s="25"/>
      <c r="F363" s="25"/>
      <c r="G363" s="25"/>
      <c r="H363" s="25"/>
    </row>
    <row r="364" spans="1:8" s="58" customFormat="1" ht="24.75" customHeight="1">
      <c r="A364" s="55"/>
      <c r="B364" s="55">
        <v>900</v>
      </c>
      <c r="C364" s="56" t="s">
        <v>66</v>
      </c>
      <c r="D364" s="57">
        <v>11824941.62</v>
      </c>
      <c r="E364" s="57">
        <f>E373+E365+E369+E371</f>
        <v>159436.39</v>
      </c>
      <c r="F364" s="57">
        <f>F373+F365+F369+F371</f>
        <v>53000</v>
      </c>
      <c r="G364" s="57">
        <f>G373+G365+G369+G371</f>
        <v>427333.333</v>
      </c>
      <c r="H364" s="57">
        <f>D364+E364-F364</f>
        <v>11931378.01</v>
      </c>
    </row>
    <row r="365" spans="1:8" s="29" customFormat="1" ht="18" customHeight="1">
      <c r="A365" s="31"/>
      <c r="B365" s="31">
        <v>90007</v>
      </c>
      <c r="C365" s="52" t="s">
        <v>196</v>
      </c>
      <c r="D365" s="30">
        <v>427333.33</v>
      </c>
      <c r="E365" s="30">
        <v>155000</v>
      </c>
      <c r="F365" s="30">
        <v>0</v>
      </c>
      <c r="G365" s="30">
        <v>427333.333</v>
      </c>
      <c r="H365" s="30">
        <f>D365+E365-F365</f>
        <v>582333.3300000001</v>
      </c>
    </row>
    <row r="366" spans="1:8" s="29" customFormat="1" ht="26.25" customHeight="1">
      <c r="A366" s="31"/>
      <c r="B366" s="31"/>
      <c r="C366" s="119" t="s">
        <v>198</v>
      </c>
      <c r="D366" s="119"/>
      <c r="E366" s="119"/>
      <c r="F366" s="119"/>
      <c r="G366" s="119"/>
      <c r="H366" s="119"/>
    </row>
    <row r="367" spans="1:8" s="28" customFormat="1" ht="28.5" customHeight="1">
      <c r="A367" s="27"/>
      <c r="B367" s="27"/>
      <c r="C367" s="118" t="s">
        <v>448</v>
      </c>
      <c r="D367" s="118"/>
      <c r="E367" s="118"/>
      <c r="F367" s="118"/>
      <c r="G367" s="118"/>
      <c r="H367" s="118"/>
    </row>
    <row r="368" spans="1:8" s="29" customFormat="1" ht="42" customHeight="1">
      <c r="A368" s="31"/>
      <c r="B368" s="31"/>
      <c r="C368" s="118" t="s">
        <v>291</v>
      </c>
      <c r="D368" s="118"/>
      <c r="E368" s="118"/>
      <c r="F368" s="118"/>
      <c r="G368" s="118"/>
      <c r="H368" s="118"/>
    </row>
    <row r="369" spans="1:8" s="29" customFormat="1" ht="26.25" customHeight="1">
      <c r="A369" s="31"/>
      <c r="B369" s="53">
        <v>90020</v>
      </c>
      <c r="C369" s="65" t="s">
        <v>165</v>
      </c>
      <c r="D369" s="54">
        <v>47500</v>
      </c>
      <c r="E369" s="54">
        <v>1623.61</v>
      </c>
      <c r="F369" s="54">
        <v>0</v>
      </c>
      <c r="G369" s="54">
        <v>0</v>
      </c>
      <c r="H369" s="54">
        <f>D369+E369-F369</f>
        <v>49123.61</v>
      </c>
    </row>
    <row r="370" spans="1:8" s="29" customFormat="1" ht="67.5" customHeight="1">
      <c r="A370" s="31"/>
      <c r="B370" s="31"/>
      <c r="C370" s="118" t="s">
        <v>169</v>
      </c>
      <c r="D370" s="118"/>
      <c r="E370" s="118"/>
      <c r="F370" s="118"/>
      <c r="G370" s="118"/>
      <c r="H370" s="118"/>
    </row>
    <row r="371" spans="1:8" s="29" customFormat="1" ht="18" customHeight="1">
      <c r="A371" s="31"/>
      <c r="B371" s="64" t="s">
        <v>161</v>
      </c>
      <c r="C371" s="52" t="s">
        <v>162</v>
      </c>
      <c r="D371" s="30">
        <v>1572642</v>
      </c>
      <c r="E371" s="30">
        <v>113.39</v>
      </c>
      <c r="F371" s="30">
        <v>0</v>
      </c>
      <c r="G371" s="30">
        <v>0</v>
      </c>
      <c r="H371" s="30">
        <f>D371+E371-F371</f>
        <v>1572755.39</v>
      </c>
    </row>
    <row r="372" spans="1:8" s="28" customFormat="1" ht="55.5" customHeight="1">
      <c r="A372" s="27"/>
      <c r="B372" s="27"/>
      <c r="C372" s="118" t="s">
        <v>166</v>
      </c>
      <c r="D372" s="118"/>
      <c r="E372" s="118"/>
      <c r="F372" s="118"/>
      <c r="G372" s="118"/>
      <c r="H372" s="118"/>
    </row>
    <row r="373" spans="1:8" s="29" customFormat="1" ht="18" customHeight="1">
      <c r="A373" s="31"/>
      <c r="B373" s="64" t="s">
        <v>123</v>
      </c>
      <c r="C373" s="52" t="s">
        <v>56</v>
      </c>
      <c r="D373" s="30">
        <v>7694700</v>
      </c>
      <c r="E373" s="30">
        <v>2699.39</v>
      </c>
      <c r="F373" s="30">
        <v>53000</v>
      </c>
      <c r="G373" s="30">
        <v>0</v>
      </c>
      <c r="H373" s="30">
        <f>D373+E373-F373</f>
        <v>7644399.39</v>
      </c>
    </row>
    <row r="374" spans="1:8" s="28" customFormat="1" ht="51.75" customHeight="1">
      <c r="A374" s="27"/>
      <c r="B374" s="27"/>
      <c r="C374" s="118" t="s">
        <v>160</v>
      </c>
      <c r="D374" s="118"/>
      <c r="E374" s="118"/>
      <c r="F374" s="118"/>
      <c r="G374" s="118"/>
      <c r="H374" s="118"/>
    </row>
    <row r="375" spans="1:8" s="29" customFormat="1" ht="43.5" customHeight="1">
      <c r="A375" s="31"/>
      <c r="B375" s="31"/>
      <c r="C375" s="118" t="s">
        <v>415</v>
      </c>
      <c r="D375" s="118"/>
      <c r="E375" s="118"/>
      <c r="F375" s="118"/>
      <c r="G375" s="118"/>
      <c r="H375" s="118"/>
    </row>
    <row r="376" spans="1:8" s="29" customFormat="1" ht="5.25" customHeight="1">
      <c r="A376" s="31"/>
      <c r="B376" s="31"/>
      <c r="C376" s="25"/>
      <c r="D376" s="25"/>
      <c r="E376" s="25"/>
      <c r="F376" s="25"/>
      <c r="G376" s="25"/>
      <c r="H376" s="25"/>
    </row>
    <row r="377" spans="1:8" s="58" customFormat="1" ht="22.5" customHeight="1">
      <c r="A377" s="83"/>
      <c r="B377" s="83">
        <v>921</v>
      </c>
      <c r="C377" s="84" t="s">
        <v>65</v>
      </c>
      <c r="D377" s="85">
        <v>211725378</v>
      </c>
      <c r="E377" s="85">
        <f>E378+E390+E406+E411+E414+E402</f>
        <v>37372251</v>
      </c>
      <c r="F377" s="85">
        <f>F378+F390+F406+F411+F414+F402</f>
        <v>742496</v>
      </c>
      <c r="G377" s="85">
        <f>G378+G390+G406+G411+G414+G402</f>
        <v>400205</v>
      </c>
      <c r="H377" s="85">
        <f>D377+E377-F377</f>
        <v>248355133</v>
      </c>
    </row>
    <row r="378" spans="1:8" s="29" customFormat="1" ht="18" customHeight="1">
      <c r="A378" s="31"/>
      <c r="B378" s="31">
        <v>92106</v>
      </c>
      <c r="C378" s="52" t="s">
        <v>70</v>
      </c>
      <c r="D378" s="30">
        <v>102339913</v>
      </c>
      <c r="E378" s="30">
        <v>2560883</v>
      </c>
      <c r="F378" s="30">
        <v>261144</v>
      </c>
      <c r="G378" s="30">
        <v>38856</v>
      </c>
      <c r="H378" s="30">
        <f>D378+E378-F378</f>
        <v>104639652</v>
      </c>
    </row>
    <row r="379" spans="1:8" s="28" customFormat="1" ht="64.5" customHeight="1">
      <c r="A379" s="27"/>
      <c r="B379" s="27"/>
      <c r="C379" s="118" t="s">
        <v>241</v>
      </c>
      <c r="D379" s="118"/>
      <c r="E379" s="118"/>
      <c r="F379" s="118"/>
      <c r="G379" s="118"/>
      <c r="H379" s="118"/>
    </row>
    <row r="380" spans="1:8" s="28" customFormat="1" ht="15" customHeight="1">
      <c r="A380" s="27"/>
      <c r="B380" s="27"/>
      <c r="C380" s="119" t="s">
        <v>244</v>
      </c>
      <c r="D380" s="119"/>
      <c r="E380" s="119"/>
      <c r="F380" s="119"/>
      <c r="G380" s="119"/>
      <c r="H380" s="119"/>
    </row>
    <row r="381" spans="1:8" s="28" customFormat="1" ht="42.75" customHeight="1">
      <c r="A381" s="27"/>
      <c r="B381" s="27"/>
      <c r="C381" s="118" t="s">
        <v>292</v>
      </c>
      <c r="D381" s="118"/>
      <c r="E381" s="118"/>
      <c r="F381" s="118"/>
      <c r="G381" s="118"/>
      <c r="H381" s="118"/>
    </row>
    <row r="382" spans="1:8" s="28" customFormat="1" ht="26.25" customHeight="1">
      <c r="A382" s="27"/>
      <c r="B382" s="27"/>
      <c r="C382" s="118" t="s">
        <v>245</v>
      </c>
      <c r="D382" s="118"/>
      <c r="E382" s="118"/>
      <c r="F382" s="118"/>
      <c r="G382" s="118"/>
      <c r="H382" s="118"/>
    </row>
    <row r="383" spans="1:8" s="29" customFormat="1" ht="13.5" customHeight="1">
      <c r="A383" s="31"/>
      <c r="B383" s="31"/>
      <c r="C383" s="119" t="s">
        <v>242</v>
      </c>
      <c r="D383" s="119"/>
      <c r="E383" s="119"/>
      <c r="F383" s="119"/>
      <c r="G383" s="119"/>
      <c r="H383" s="119"/>
    </row>
    <row r="384" spans="1:8" s="29" customFormat="1" ht="42" customHeight="1">
      <c r="A384" s="31"/>
      <c r="B384" s="31"/>
      <c r="C384" s="118" t="s">
        <v>416</v>
      </c>
      <c r="D384" s="118"/>
      <c r="E384" s="118"/>
      <c r="F384" s="118"/>
      <c r="G384" s="118"/>
      <c r="H384" s="118"/>
    </row>
    <row r="385" spans="1:8" s="28" customFormat="1" ht="41.25" customHeight="1">
      <c r="A385" s="27"/>
      <c r="B385" s="27"/>
      <c r="C385" s="118" t="s">
        <v>243</v>
      </c>
      <c r="D385" s="118"/>
      <c r="E385" s="118"/>
      <c r="F385" s="118"/>
      <c r="G385" s="118"/>
      <c r="H385" s="118"/>
    </row>
    <row r="386" spans="1:8" s="29" customFormat="1" ht="13.5" customHeight="1">
      <c r="A386" s="31"/>
      <c r="B386" s="31"/>
      <c r="C386" s="119" t="s">
        <v>246</v>
      </c>
      <c r="D386" s="119"/>
      <c r="E386" s="119"/>
      <c r="F386" s="119"/>
      <c r="G386" s="119"/>
      <c r="H386" s="119"/>
    </row>
    <row r="387" spans="1:8" s="28" customFormat="1" ht="27" customHeight="1">
      <c r="A387" s="27"/>
      <c r="B387" s="27"/>
      <c r="C387" s="118" t="s">
        <v>247</v>
      </c>
      <c r="D387" s="118"/>
      <c r="E387" s="118"/>
      <c r="F387" s="118"/>
      <c r="G387" s="118"/>
      <c r="H387" s="118"/>
    </row>
    <row r="388" spans="1:8" s="28" customFormat="1" ht="51.75" customHeight="1">
      <c r="A388" s="27"/>
      <c r="B388" s="27"/>
      <c r="C388" s="118" t="s">
        <v>293</v>
      </c>
      <c r="D388" s="118"/>
      <c r="E388" s="118"/>
      <c r="F388" s="118"/>
      <c r="G388" s="118"/>
      <c r="H388" s="118"/>
    </row>
    <row r="389" spans="1:8" s="28" customFormat="1" ht="66" customHeight="1">
      <c r="A389" s="27"/>
      <c r="B389" s="27"/>
      <c r="C389" s="118" t="s">
        <v>417</v>
      </c>
      <c r="D389" s="118"/>
      <c r="E389" s="118"/>
      <c r="F389" s="118"/>
      <c r="G389" s="118"/>
      <c r="H389" s="118"/>
    </row>
    <row r="390" spans="1:8" s="29" customFormat="1" ht="18" customHeight="1">
      <c r="A390" s="31"/>
      <c r="B390" s="31">
        <v>92109</v>
      </c>
      <c r="C390" s="52" t="s">
        <v>71</v>
      </c>
      <c r="D390" s="30">
        <v>13909475</v>
      </c>
      <c r="E390" s="30">
        <v>627888</v>
      </c>
      <c r="F390" s="30">
        <v>0</v>
      </c>
      <c r="G390" s="30">
        <v>361349</v>
      </c>
      <c r="H390" s="30">
        <f>D390+E390-F390</f>
        <v>14537363</v>
      </c>
    </row>
    <row r="391" spans="1:8" s="29" customFormat="1" ht="15.75" customHeight="1">
      <c r="A391" s="31"/>
      <c r="B391" s="31"/>
      <c r="C391" s="119" t="s">
        <v>209</v>
      </c>
      <c r="D391" s="119"/>
      <c r="E391" s="119"/>
      <c r="F391" s="119"/>
      <c r="G391" s="119"/>
      <c r="H391" s="119"/>
    </row>
    <row r="392" spans="1:8" s="29" customFormat="1" ht="26.25" customHeight="1">
      <c r="A392" s="31"/>
      <c r="B392" s="31"/>
      <c r="C392" s="118" t="s">
        <v>211</v>
      </c>
      <c r="D392" s="118"/>
      <c r="E392" s="118"/>
      <c r="F392" s="118"/>
      <c r="G392" s="118"/>
      <c r="H392" s="118"/>
    </row>
    <row r="393" spans="1:8" s="29" customFormat="1" ht="28.5" customHeight="1">
      <c r="A393" s="31"/>
      <c r="B393" s="31"/>
      <c r="C393" s="118" t="s">
        <v>210</v>
      </c>
      <c r="D393" s="118"/>
      <c r="E393" s="118"/>
      <c r="F393" s="118"/>
      <c r="G393" s="118"/>
      <c r="H393" s="118"/>
    </row>
    <row r="394" spans="1:8" s="28" customFormat="1" ht="15" customHeight="1">
      <c r="A394" s="27"/>
      <c r="B394" s="27"/>
      <c r="C394" s="119" t="s">
        <v>212</v>
      </c>
      <c r="D394" s="119"/>
      <c r="E394" s="119"/>
      <c r="F394" s="119"/>
      <c r="G394" s="119"/>
      <c r="H394" s="119"/>
    </row>
    <row r="395" spans="1:8" s="29" customFormat="1" ht="14.25" customHeight="1">
      <c r="A395" s="31"/>
      <c r="B395" s="31"/>
      <c r="C395" s="118" t="s">
        <v>213</v>
      </c>
      <c r="D395" s="118"/>
      <c r="E395" s="118"/>
      <c r="F395" s="118"/>
      <c r="G395" s="118"/>
      <c r="H395" s="118"/>
    </row>
    <row r="396" spans="1:8" s="29" customFormat="1" ht="27" customHeight="1">
      <c r="A396" s="31"/>
      <c r="B396" s="31"/>
      <c r="C396" s="118" t="s">
        <v>215</v>
      </c>
      <c r="D396" s="118"/>
      <c r="E396" s="118"/>
      <c r="F396" s="118"/>
      <c r="G396" s="118"/>
      <c r="H396" s="118"/>
    </row>
    <row r="397" spans="1:8" s="29" customFormat="1" ht="41.25" customHeight="1">
      <c r="A397" s="31"/>
      <c r="B397" s="31"/>
      <c r="C397" s="118" t="s">
        <v>294</v>
      </c>
      <c r="D397" s="118"/>
      <c r="E397" s="118"/>
      <c r="F397" s="118"/>
      <c r="G397" s="118"/>
      <c r="H397" s="118"/>
    </row>
    <row r="398" spans="1:8" s="29" customFormat="1" ht="67.5" customHeight="1">
      <c r="A398" s="31"/>
      <c r="B398" s="31"/>
      <c r="C398" s="118" t="s">
        <v>295</v>
      </c>
      <c r="D398" s="118"/>
      <c r="E398" s="118"/>
      <c r="F398" s="118"/>
      <c r="G398" s="118"/>
      <c r="H398" s="118"/>
    </row>
    <row r="399" spans="1:8" s="82" customFormat="1" ht="66.75" customHeight="1">
      <c r="A399" s="53"/>
      <c r="B399" s="53"/>
      <c r="C399" s="118" t="s">
        <v>296</v>
      </c>
      <c r="D399" s="118"/>
      <c r="E399" s="118"/>
      <c r="F399" s="118"/>
      <c r="G399" s="118"/>
      <c r="H399" s="118"/>
    </row>
    <row r="400" spans="1:8" s="28" customFormat="1" ht="93" customHeight="1">
      <c r="A400" s="27"/>
      <c r="B400" s="27"/>
      <c r="C400" s="118" t="s">
        <v>418</v>
      </c>
      <c r="D400" s="118"/>
      <c r="E400" s="118"/>
      <c r="F400" s="118"/>
      <c r="G400" s="118"/>
      <c r="H400" s="118"/>
    </row>
    <row r="401" spans="1:8" s="28" customFormat="1" ht="54" customHeight="1">
      <c r="A401" s="27"/>
      <c r="B401" s="27"/>
      <c r="C401" s="118" t="s">
        <v>451</v>
      </c>
      <c r="D401" s="118"/>
      <c r="E401" s="118"/>
      <c r="F401" s="118"/>
      <c r="G401" s="118"/>
      <c r="H401" s="118"/>
    </row>
    <row r="402" spans="1:8" s="29" customFormat="1" ht="18" customHeight="1">
      <c r="A402" s="31"/>
      <c r="B402" s="31">
        <v>92110</v>
      </c>
      <c r="C402" s="52" t="s">
        <v>125</v>
      </c>
      <c r="D402" s="30">
        <v>3541000</v>
      </c>
      <c r="E402" s="30">
        <v>66000</v>
      </c>
      <c r="F402" s="30">
        <v>0</v>
      </c>
      <c r="G402" s="30">
        <v>0</v>
      </c>
      <c r="H402" s="30">
        <f>D402+E402-F402</f>
        <v>3607000</v>
      </c>
    </row>
    <row r="403" spans="1:8" s="29" customFormat="1" ht="13.5" customHeight="1">
      <c r="A403" s="31"/>
      <c r="B403" s="31"/>
      <c r="C403" s="119" t="s">
        <v>214</v>
      </c>
      <c r="D403" s="119"/>
      <c r="E403" s="119"/>
      <c r="F403" s="119"/>
      <c r="G403" s="119"/>
      <c r="H403" s="119"/>
    </row>
    <row r="404" spans="1:8" s="29" customFormat="1" ht="27.75" customHeight="1">
      <c r="A404" s="31"/>
      <c r="B404" s="31"/>
      <c r="C404" s="118" t="s">
        <v>297</v>
      </c>
      <c r="D404" s="118"/>
      <c r="E404" s="118"/>
      <c r="F404" s="118"/>
      <c r="G404" s="118"/>
      <c r="H404" s="118"/>
    </row>
    <row r="405" spans="1:8" s="29" customFormat="1" ht="27.75" customHeight="1">
      <c r="A405" s="31"/>
      <c r="B405" s="31"/>
      <c r="C405" s="118" t="s">
        <v>430</v>
      </c>
      <c r="D405" s="118"/>
      <c r="E405" s="118"/>
      <c r="F405" s="118"/>
      <c r="G405" s="118"/>
      <c r="H405" s="118"/>
    </row>
    <row r="406" spans="1:8" s="29" customFormat="1" ht="18.75" customHeight="1">
      <c r="A406" s="31"/>
      <c r="B406" s="31">
        <v>92116</v>
      </c>
      <c r="C406" s="52" t="s">
        <v>72</v>
      </c>
      <c r="D406" s="30">
        <v>37093217</v>
      </c>
      <c r="E406" s="30">
        <v>468000</v>
      </c>
      <c r="F406" s="30">
        <v>0</v>
      </c>
      <c r="G406" s="30">
        <v>0</v>
      </c>
      <c r="H406" s="30">
        <f>D406+E406-F406</f>
        <v>37561217</v>
      </c>
    </row>
    <row r="407" spans="1:8" s="29" customFormat="1" ht="54.75" customHeight="1">
      <c r="A407" s="31"/>
      <c r="B407" s="31"/>
      <c r="C407" s="122" t="s">
        <v>419</v>
      </c>
      <c r="D407" s="122"/>
      <c r="E407" s="122"/>
      <c r="F407" s="122"/>
      <c r="G407" s="122"/>
      <c r="H407" s="122"/>
    </row>
    <row r="408" spans="1:8" s="29" customFormat="1" ht="14.25" customHeight="1">
      <c r="A408" s="31"/>
      <c r="B408" s="31"/>
      <c r="C408" s="119" t="s">
        <v>298</v>
      </c>
      <c r="D408" s="119"/>
      <c r="E408" s="119"/>
      <c r="F408" s="119"/>
      <c r="G408" s="119"/>
      <c r="H408" s="119"/>
    </row>
    <row r="409" spans="1:8" s="29" customFormat="1" ht="66" customHeight="1">
      <c r="A409" s="31"/>
      <c r="B409" s="31"/>
      <c r="C409" s="118" t="s">
        <v>420</v>
      </c>
      <c r="D409" s="118"/>
      <c r="E409" s="118"/>
      <c r="F409" s="118"/>
      <c r="G409" s="118"/>
      <c r="H409" s="118"/>
    </row>
    <row r="410" spans="1:8" s="29" customFormat="1" ht="15.75" customHeight="1">
      <c r="A410" s="31"/>
      <c r="B410" s="31"/>
      <c r="C410" s="118" t="s">
        <v>232</v>
      </c>
      <c r="D410" s="118"/>
      <c r="E410" s="118"/>
      <c r="F410" s="118"/>
      <c r="G410" s="118"/>
      <c r="H410" s="118"/>
    </row>
    <row r="411" spans="1:8" s="29" customFormat="1" ht="18.75" customHeight="1">
      <c r="A411" s="31"/>
      <c r="B411" s="31">
        <v>92120</v>
      </c>
      <c r="C411" s="52" t="s">
        <v>73</v>
      </c>
      <c r="D411" s="30">
        <v>3972634</v>
      </c>
      <c r="E411" s="30">
        <v>31543638</v>
      </c>
      <c r="F411" s="30">
        <v>430510</v>
      </c>
      <c r="G411" s="30">
        <v>0</v>
      </c>
      <c r="H411" s="30">
        <f>D411+E411-F411</f>
        <v>35085762</v>
      </c>
    </row>
    <row r="412" spans="1:8" s="29" customFormat="1" ht="66.75" customHeight="1">
      <c r="A412" s="31"/>
      <c r="B412" s="69"/>
      <c r="C412" s="118" t="s">
        <v>191</v>
      </c>
      <c r="D412" s="118"/>
      <c r="E412" s="118"/>
      <c r="F412" s="118"/>
      <c r="G412" s="118"/>
      <c r="H412" s="118"/>
    </row>
    <row r="413" spans="1:8" s="26" customFormat="1" ht="26.25" customHeight="1">
      <c r="A413" s="66"/>
      <c r="B413" s="66"/>
      <c r="C413" s="118" t="s">
        <v>192</v>
      </c>
      <c r="D413" s="118"/>
      <c r="E413" s="118"/>
      <c r="F413" s="118"/>
      <c r="G413" s="118"/>
      <c r="H413" s="118"/>
    </row>
    <row r="414" spans="1:8" s="29" customFormat="1" ht="18.75" customHeight="1">
      <c r="A414" s="31"/>
      <c r="B414" s="31">
        <v>92195</v>
      </c>
      <c r="C414" s="52" t="s">
        <v>56</v>
      </c>
      <c r="D414" s="30">
        <v>13213636</v>
      </c>
      <c r="E414" s="30">
        <v>2105842</v>
      </c>
      <c r="F414" s="30">
        <v>50842</v>
      </c>
      <c r="G414" s="30">
        <v>0</v>
      </c>
      <c r="H414" s="30">
        <f>D414+E414-F414</f>
        <v>15268636</v>
      </c>
    </row>
    <row r="415" spans="1:8" s="10" customFormat="1" ht="41.25" customHeight="1">
      <c r="A415" s="8"/>
      <c r="B415" s="77"/>
      <c r="C415" s="135" t="s">
        <v>240</v>
      </c>
      <c r="D415" s="135"/>
      <c r="E415" s="135"/>
      <c r="F415" s="135"/>
      <c r="G415" s="135"/>
      <c r="H415" s="135"/>
    </row>
    <row r="416" spans="1:8" s="29" customFormat="1" ht="54.75" customHeight="1">
      <c r="A416" s="31"/>
      <c r="B416" s="31"/>
      <c r="C416" s="122" t="s">
        <v>299</v>
      </c>
      <c r="D416" s="122"/>
      <c r="E416" s="122"/>
      <c r="F416" s="122"/>
      <c r="G416" s="122"/>
      <c r="H416" s="122"/>
    </row>
    <row r="417" spans="1:8" s="29" customFormat="1" ht="107.25" customHeight="1">
      <c r="A417" s="31"/>
      <c r="B417" s="31"/>
      <c r="C417" s="122" t="s">
        <v>421</v>
      </c>
      <c r="D417" s="122"/>
      <c r="E417" s="122"/>
      <c r="F417" s="122"/>
      <c r="G417" s="122"/>
      <c r="H417" s="122"/>
    </row>
    <row r="418" spans="1:8" s="26" customFormat="1" ht="4.5" customHeight="1">
      <c r="A418" s="66"/>
      <c r="B418" s="66"/>
      <c r="C418" s="25"/>
      <c r="D418" s="25"/>
      <c r="E418" s="25"/>
      <c r="F418" s="25"/>
      <c r="G418" s="25"/>
      <c r="H418" s="25"/>
    </row>
    <row r="419" spans="1:8" s="26" customFormat="1" ht="30" customHeight="1">
      <c r="A419" s="55"/>
      <c r="B419" s="79">
        <v>925</v>
      </c>
      <c r="C419" s="80" t="s">
        <v>57</v>
      </c>
      <c r="D419" s="81">
        <v>15238718</v>
      </c>
      <c r="E419" s="81">
        <f>E420</f>
        <v>3819778</v>
      </c>
      <c r="F419" s="81">
        <f>F420</f>
        <v>2600325</v>
      </c>
      <c r="G419" s="81">
        <f>G420</f>
        <v>23177</v>
      </c>
      <c r="H419" s="81">
        <f>D419+E419-F419</f>
        <v>16458171</v>
      </c>
    </row>
    <row r="420" spans="1:8" s="29" customFormat="1" ht="21" customHeight="1">
      <c r="A420" s="31"/>
      <c r="B420" s="31">
        <v>92502</v>
      </c>
      <c r="C420" s="52" t="s">
        <v>62</v>
      </c>
      <c r="D420" s="30">
        <v>15238718</v>
      </c>
      <c r="E420" s="30">
        <v>3819778</v>
      </c>
      <c r="F420" s="30">
        <v>2600325</v>
      </c>
      <c r="G420" s="30">
        <v>23177</v>
      </c>
      <c r="H420" s="30">
        <f>D420+E420-F420</f>
        <v>16458171</v>
      </c>
    </row>
    <row r="421" spans="1:8" s="29" customFormat="1" ht="13.5" customHeight="1">
      <c r="A421" s="31"/>
      <c r="B421" s="31"/>
      <c r="C421" s="119" t="s">
        <v>142</v>
      </c>
      <c r="D421" s="119"/>
      <c r="E421" s="119"/>
      <c r="F421" s="119"/>
      <c r="G421" s="119"/>
      <c r="H421" s="119"/>
    </row>
    <row r="422" spans="1:8" s="28" customFormat="1" ht="12.75" customHeight="1">
      <c r="A422" s="27"/>
      <c r="B422" s="51"/>
      <c r="C422" s="118" t="s">
        <v>144</v>
      </c>
      <c r="D422" s="118"/>
      <c r="E422" s="118"/>
      <c r="F422" s="118"/>
      <c r="G422" s="118"/>
      <c r="H422" s="118"/>
    </row>
    <row r="423" spans="1:8" s="29" customFormat="1" ht="27" customHeight="1">
      <c r="A423" s="31"/>
      <c r="B423" s="31"/>
      <c r="C423" s="118" t="s">
        <v>145</v>
      </c>
      <c r="D423" s="118"/>
      <c r="E423" s="118"/>
      <c r="F423" s="118"/>
      <c r="G423" s="118"/>
      <c r="H423" s="118"/>
    </row>
    <row r="424" spans="1:8" s="29" customFormat="1" ht="43.5" customHeight="1">
      <c r="A424" s="31"/>
      <c r="B424" s="31"/>
      <c r="C424" s="118" t="s">
        <v>300</v>
      </c>
      <c r="D424" s="118"/>
      <c r="E424" s="118"/>
      <c r="F424" s="118"/>
      <c r="G424" s="118"/>
      <c r="H424" s="118"/>
    </row>
    <row r="425" spans="1:8" s="29" customFormat="1" ht="12.75" customHeight="1">
      <c r="A425" s="31"/>
      <c r="B425" s="31"/>
      <c r="C425" s="118" t="s">
        <v>143</v>
      </c>
      <c r="D425" s="118"/>
      <c r="E425" s="118"/>
      <c r="F425" s="118"/>
      <c r="G425" s="118"/>
      <c r="H425" s="118"/>
    </row>
    <row r="426" spans="1:8" s="29" customFormat="1" ht="17.25" customHeight="1">
      <c r="A426" s="31"/>
      <c r="B426" s="31"/>
      <c r="C426" s="118" t="s">
        <v>183</v>
      </c>
      <c r="D426" s="118"/>
      <c r="E426" s="118"/>
      <c r="F426" s="118"/>
      <c r="G426" s="118"/>
      <c r="H426" s="118"/>
    </row>
    <row r="427" spans="1:8" s="29" customFormat="1" ht="27" customHeight="1">
      <c r="A427" s="31"/>
      <c r="B427" s="31"/>
      <c r="C427" s="118" t="s">
        <v>455</v>
      </c>
      <c r="D427" s="118"/>
      <c r="E427" s="118"/>
      <c r="F427" s="118"/>
      <c r="G427" s="118"/>
      <c r="H427" s="118"/>
    </row>
    <row r="428" spans="1:8" s="29" customFormat="1" ht="25.5" customHeight="1">
      <c r="A428" s="31"/>
      <c r="B428" s="31"/>
      <c r="C428" s="118" t="s">
        <v>301</v>
      </c>
      <c r="D428" s="118"/>
      <c r="E428" s="118"/>
      <c r="F428" s="118"/>
      <c r="G428" s="118"/>
      <c r="H428" s="118"/>
    </row>
    <row r="429" spans="1:8" s="29" customFormat="1" ht="12.75" customHeight="1">
      <c r="A429" s="31"/>
      <c r="B429" s="31"/>
      <c r="C429" s="118" t="s">
        <v>182</v>
      </c>
      <c r="D429" s="118"/>
      <c r="E429" s="118"/>
      <c r="F429" s="118"/>
      <c r="G429" s="118"/>
      <c r="H429" s="118"/>
    </row>
    <row r="430" spans="1:8" s="29" customFormat="1" ht="70.5" customHeight="1">
      <c r="A430" s="31"/>
      <c r="B430" s="31"/>
      <c r="C430" s="118" t="s">
        <v>422</v>
      </c>
      <c r="D430" s="118"/>
      <c r="E430" s="118"/>
      <c r="F430" s="118"/>
      <c r="G430" s="118"/>
      <c r="H430" s="118"/>
    </row>
    <row r="431" spans="1:8" s="29" customFormat="1" ht="40.5" customHeight="1">
      <c r="A431" s="31"/>
      <c r="B431" s="31"/>
      <c r="C431" s="119" t="s">
        <v>237</v>
      </c>
      <c r="D431" s="119"/>
      <c r="E431" s="119"/>
      <c r="F431" s="119"/>
      <c r="G431" s="119"/>
      <c r="H431" s="119"/>
    </row>
    <row r="432" spans="1:8" s="29" customFormat="1" ht="28.5" customHeight="1">
      <c r="A432" s="31"/>
      <c r="B432" s="31"/>
      <c r="C432" s="118" t="s">
        <v>238</v>
      </c>
      <c r="D432" s="118"/>
      <c r="E432" s="118"/>
      <c r="F432" s="118"/>
      <c r="G432" s="118"/>
      <c r="H432" s="118"/>
    </row>
    <row r="433" spans="1:8" s="29" customFormat="1" ht="28.5" customHeight="1">
      <c r="A433" s="31"/>
      <c r="B433" s="31"/>
      <c r="C433" s="118" t="s">
        <v>239</v>
      </c>
      <c r="D433" s="118"/>
      <c r="E433" s="118"/>
      <c r="F433" s="118"/>
      <c r="G433" s="118"/>
      <c r="H433" s="118"/>
    </row>
    <row r="434" spans="1:8" s="29" customFormat="1" ht="28.5" customHeight="1">
      <c r="A434" s="31"/>
      <c r="B434" s="31"/>
      <c r="C434" s="118" t="s">
        <v>423</v>
      </c>
      <c r="D434" s="118"/>
      <c r="E434" s="118"/>
      <c r="F434" s="118"/>
      <c r="G434" s="118"/>
      <c r="H434" s="118"/>
    </row>
    <row r="435" spans="1:8" s="29" customFormat="1" ht="3" customHeight="1">
      <c r="A435" s="31"/>
      <c r="B435" s="31"/>
      <c r="C435" s="118"/>
      <c r="D435" s="118"/>
      <c r="E435" s="118"/>
      <c r="F435" s="118"/>
      <c r="G435" s="118"/>
      <c r="H435" s="118"/>
    </row>
    <row r="436" spans="1:8" s="58" customFormat="1" ht="23.25" customHeight="1">
      <c r="A436" s="55"/>
      <c r="B436" s="55">
        <v>926</v>
      </c>
      <c r="C436" s="56" t="s">
        <v>63</v>
      </c>
      <c r="D436" s="57">
        <v>11716000</v>
      </c>
      <c r="E436" s="57">
        <f>E437</f>
        <v>1300000</v>
      </c>
      <c r="F436" s="57">
        <f>F437</f>
        <v>0</v>
      </c>
      <c r="G436" s="57">
        <f>G437</f>
        <v>0</v>
      </c>
      <c r="H436" s="57">
        <f>D436+E436-F436</f>
        <v>13016000</v>
      </c>
    </row>
    <row r="437" spans="1:8" s="29" customFormat="1" ht="19.5" customHeight="1">
      <c r="A437" s="31"/>
      <c r="B437" s="31">
        <v>92605</v>
      </c>
      <c r="C437" s="52" t="s">
        <v>64</v>
      </c>
      <c r="D437" s="30">
        <v>11716000</v>
      </c>
      <c r="E437" s="30">
        <v>1300000</v>
      </c>
      <c r="F437" s="30">
        <v>0</v>
      </c>
      <c r="G437" s="30">
        <v>0</v>
      </c>
      <c r="H437" s="30">
        <f>D437+E437-F437</f>
        <v>13016000</v>
      </c>
    </row>
    <row r="438" spans="1:8" s="26" customFormat="1" ht="39" customHeight="1">
      <c r="A438" s="66"/>
      <c r="B438" s="66"/>
      <c r="C438" s="118" t="s">
        <v>429</v>
      </c>
      <c r="D438" s="118"/>
      <c r="E438" s="118"/>
      <c r="F438" s="118"/>
      <c r="G438" s="118"/>
      <c r="H438" s="118"/>
    </row>
    <row r="439" spans="1:8" s="26" customFormat="1" ht="30" customHeight="1">
      <c r="A439" s="66"/>
      <c r="B439" s="66"/>
      <c r="C439" s="118" t="s">
        <v>230</v>
      </c>
      <c r="D439" s="118"/>
      <c r="E439" s="118"/>
      <c r="F439" s="118"/>
      <c r="G439" s="118"/>
      <c r="H439" s="118"/>
    </row>
    <row r="440" spans="1:8" s="29" customFormat="1" ht="3.75" customHeight="1">
      <c r="A440" s="31"/>
      <c r="B440" s="31"/>
      <c r="C440" s="25"/>
      <c r="D440" s="25"/>
      <c r="E440" s="25"/>
      <c r="F440" s="25"/>
      <c r="G440" s="25"/>
      <c r="H440" s="25"/>
    </row>
    <row r="441" spans="1:8" s="2" customFormat="1" ht="21" customHeight="1">
      <c r="A441" s="132" t="s">
        <v>20</v>
      </c>
      <c r="B441" s="132"/>
      <c r="C441" s="132"/>
      <c r="D441" s="132"/>
      <c r="E441" s="132"/>
      <c r="F441" s="132"/>
      <c r="G441" s="132"/>
      <c r="H441" s="132"/>
    </row>
    <row r="442" spans="1:8" s="21" customFormat="1" ht="18.75" customHeight="1">
      <c r="A442" s="11" t="s">
        <v>12</v>
      </c>
      <c r="B442" s="141" t="s">
        <v>21</v>
      </c>
      <c r="C442" s="141"/>
      <c r="D442" s="20"/>
      <c r="E442" s="20"/>
      <c r="F442" s="20"/>
      <c r="G442" s="20"/>
      <c r="H442" s="20"/>
    </row>
    <row r="443" spans="1:8" s="63" customFormat="1" ht="27" customHeight="1">
      <c r="A443" s="60" t="s">
        <v>22</v>
      </c>
      <c r="B443" s="139" t="s">
        <v>23</v>
      </c>
      <c r="C443" s="140"/>
      <c r="D443" s="62">
        <v>1908663747.38</v>
      </c>
      <c r="E443" s="62">
        <f>E444+E445</f>
        <v>32031343.53</v>
      </c>
      <c r="F443" s="62"/>
      <c r="G443" s="62"/>
      <c r="H443" s="62">
        <f aca="true" t="shared" si="0" ref="H443:H448">D443+E443-F443</f>
        <v>1940695090.91</v>
      </c>
    </row>
    <row r="444" spans="1:8" s="63" customFormat="1" ht="27" customHeight="1">
      <c r="A444" s="60" t="s">
        <v>24</v>
      </c>
      <c r="B444" s="128" t="s">
        <v>25</v>
      </c>
      <c r="C444" s="129"/>
      <c r="D444" s="62">
        <v>1474690430.38</v>
      </c>
      <c r="E444" s="62">
        <v>22649525.53</v>
      </c>
      <c r="F444" s="62"/>
      <c r="G444" s="62"/>
      <c r="H444" s="62">
        <f t="shared" si="0"/>
        <v>1497339955.91</v>
      </c>
    </row>
    <row r="445" spans="1:8" s="63" customFormat="1" ht="27" customHeight="1">
      <c r="A445" s="60" t="s">
        <v>26</v>
      </c>
      <c r="B445" s="128" t="s">
        <v>92</v>
      </c>
      <c r="C445" s="129"/>
      <c r="D445" s="62">
        <v>433973317</v>
      </c>
      <c r="E445" s="62">
        <v>9381818</v>
      </c>
      <c r="F445" s="62"/>
      <c r="G445" s="62"/>
      <c r="H445" s="62">
        <f t="shared" si="0"/>
        <v>443355135</v>
      </c>
    </row>
    <row r="446" spans="1:8" s="63" customFormat="1" ht="27" customHeight="1">
      <c r="A446" s="60" t="s">
        <v>27</v>
      </c>
      <c r="B446" s="128" t="s">
        <v>28</v>
      </c>
      <c r="C446" s="129"/>
      <c r="D446" s="62">
        <v>2081663747.38</v>
      </c>
      <c r="E446" s="62">
        <f>E447-F448</f>
        <v>32952794.14</v>
      </c>
      <c r="F446" s="62"/>
      <c r="G446" s="62"/>
      <c r="H446" s="62">
        <f t="shared" si="0"/>
        <v>2114616541.5200002</v>
      </c>
    </row>
    <row r="447" spans="1:8" s="63" customFormat="1" ht="27" customHeight="1">
      <c r="A447" s="60" t="s">
        <v>29</v>
      </c>
      <c r="B447" s="128" t="s">
        <v>30</v>
      </c>
      <c r="C447" s="129"/>
      <c r="D447" s="62">
        <v>1169288187.38</v>
      </c>
      <c r="E447" s="62">
        <f>46911847.14-618909</f>
        <v>46292938.14</v>
      </c>
      <c r="F447" s="62"/>
      <c r="G447" s="62"/>
      <c r="H447" s="62">
        <f t="shared" si="0"/>
        <v>1215581125.5200002</v>
      </c>
    </row>
    <row r="448" spans="1:8" s="63" customFormat="1" ht="27" customHeight="1">
      <c r="A448" s="60" t="s">
        <v>31</v>
      </c>
      <c r="B448" s="128" t="s">
        <v>93</v>
      </c>
      <c r="C448" s="129"/>
      <c r="D448" s="62">
        <v>912375560</v>
      </c>
      <c r="E448" s="62"/>
      <c r="F448" s="62">
        <f>13959053-618909</f>
        <v>13340144</v>
      </c>
      <c r="G448" s="62"/>
      <c r="H448" s="62">
        <f t="shared" si="0"/>
        <v>899035416</v>
      </c>
    </row>
    <row r="449" spans="1:8" s="63" customFormat="1" ht="27" customHeight="1">
      <c r="A449" s="60" t="s">
        <v>39</v>
      </c>
      <c r="B449" s="128" t="s">
        <v>99</v>
      </c>
      <c r="C449" s="129"/>
      <c r="D449" s="62">
        <v>173000000</v>
      </c>
      <c r="E449" s="62">
        <v>921450.61</v>
      </c>
      <c r="F449" s="62"/>
      <c r="G449" s="62"/>
      <c r="H449" s="62">
        <f aca="true" t="shared" si="1" ref="H449:H460">D449+E449-F449</f>
        <v>173921450.61</v>
      </c>
    </row>
    <row r="450" spans="1:8" s="63" customFormat="1" ht="78.75" customHeight="1">
      <c r="A450" s="60" t="s">
        <v>42</v>
      </c>
      <c r="B450" s="128" t="s">
        <v>157</v>
      </c>
      <c r="C450" s="129"/>
      <c r="D450" s="62">
        <v>5000000</v>
      </c>
      <c r="E450" s="62">
        <f>389587.75+2699.39+113.39+1623.61</f>
        <v>394024.14</v>
      </c>
      <c r="F450" s="62"/>
      <c r="G450" s="62"/>
      <c r="H450" s="62">
        <f t="shared" si="1"/>
        <v>5394024.14</v>
      </c>
    </row>
    <row r="451" spans="1:8" s="63" customFormat="1" ht="80.25" customHeight="1">
      <c r="A451" s="60" t="s">
        <v>44</v>
      </c>
      <c r="B451" s="121" t="s">
        <v>156</v>
      </c>
      <c r="C451" s="121"/>
      <c r="D451" s="61">
        <v>0</v>
      </c>
      <c r="E451" s="61">
        <v>527426.47</v>
      </c>
      <c r="F451" s="61"/>
      <c r="G451" s="61"/>
      <c r="H451" s="62">
        <f t="shared" si="1"/>
        <v>527426.47</v>
      </c>
    </row>
    <row r="452" spans="1:8" s="63" customFormat="1" ht="27" customHeight="1">
      <c r="A452" s="60" t="s">
        <v>98</v>
      </c>
      <c r="B452" s="128" t="s">
        <v>100</v>
      </c>
      <c r="C452" s="129"/>
      <c r="D452" s="62">
        <v>186500000</v>
      </c>
      <c r="E452" s="62">
        <v>921450.61</v>
      </c>
      <c r="F452" s="62"/>
      <c r="G452" s="62"/>
      <c r="H452" s="62">
        <f t="shared" si="1"/>
        <v>187421450.61</v>
      </c>
    </row>
    <row r="453" spans="1:8" s="63" customFormat="1" ht="40.5" customHeight="1">
      <c r="A453" s="60" t="s">
        <v>95</v>
      </c>
      <c r="B453" s="128" t="s">
        <v>203</v>
      </c>
      <c r="C453" s="129"/>
      <c r="D453" s="62">
        <v>65486972</v>
      </c>
      <c r="E453" s="62"/>
      <c r="F453" s="62">
        <v>25741001</v>
      </c>
      <c r="G453" s="62"/>
      <c r="H453" s="62">
        <f t="shared" si="1"/>
        <v>39745971</v>
      </c>
    </row>
    <row r="454" spans="1:8" s="63" customFormat="1" ht="27.75" customHeight="1">
      <c r="A454" s="60" t="s">
        <v>101</v>
      </c>
      <c r="B454" s="128" t="s">
        <v>252</v>
      </c>
      <c r="C454" s="129"/>
      <c r="D454" s="62">
        <v>37219289</v>
      </c>
      <c r="E454" s="62"/>
      <c r="F454" s="62">
        <v>5000000</v>
      </c>
      <c r="G454" s="62"/>
      <c r="H454" s="62">
        <f t="shared" si="1"/>
        <v>32219289</v>
      </c>
    </row>
    <row r="455" spans="1:8" s="63" customFormat="1" ht="41.25" customHeight="1">
      <c r="A455" s="60" t="s">
        <v>102</v>
      </c>
      <c r="B455" s="128" t="s">
        <v>253</v>
      </c>
      <c r="C455" s="129"/>
      <c r="D455" s="62">
        <v>10200000</v>
      </c>
      <c r="E455" s="62"/>
      <c r="F455" s="62">
        <v>5000000</v>
      </c>
      <c r="G455" s="62"/>
      <c r="H455" s="62">
        <f t="shared" si="1"/>
        <v>5200000</v>
      </c>
    </row>
    <row r="456" spans="1:8" s="63" customFormat="1" ht="41.25" customHeight="1">
      <c r="A456" s="60" t="s">
        <v>103</v>
      </c>
      <c r="B456" s="128" t="s">
        <v>254</v>
      </c>
      <c r="C456" s="129"/>
      <c r="D456" s="62">
        <v>10000000</v>
      </c>
      <c r="E456" s="62"/>
      <c r="F456" s="62">
        <v>5000000</v>
      </c>
      <c r="G456" s="62"/>
      <c r="H456" s="62">
        <f t="shared" si="1"/>
        <v>5000000</v>
      </c>
    </row>
    <row r="457" spans="1:8" s="28" customFormat="1" ht="24.75" customHeight="1">
      <c r="A457" s="60" t="s">
        <v>134</v>
      </c>
      <c r="B457" s="121" t="s">
        <v>40</v>
      </c>
      <c r="C457" s="121"/>
      <c r="D457" s="62">
        <v>652996773.36</v>
      </c>
      <c r="E457" s="62">
        <f>E458+E459</f>
        <v>45457626</v>
      </c>
      <c r="F457" s="62"/>
      <c r="G457" s="62"/>
      <c r="H457" s="62">
        <f t="shared" si="1"/>
        <v>698454399.36</v>
      </c>
    </row>
    <row r="458" spans="1:8" s="28" customFormat="1" ht="24.75" customHeight="1">
      <c r="A458" s="60" t="s">
        <v>135</v>
      </c>
      <c r="B458" s="121" t="s">
        <v>94</v>
      </c>
      <c r="C458" s="121"/>
      <c r="D458" s="62">
        <v>346695883</v>
      </c>
      <c r="E458" s="62">
        <v>12845354</v>
      </c>
      <c r="F458" s="62"/>
      <c r="G458" s="62"/>
      <c r="H458" s="62">
        <f t="shared" si="1"/>
        <v>359541237</v>
      </c>
    </row>
    <row r="459" spans="1:8" s="28" customFormat="1" ht="27" customHeight="1">
      <c r="A459" s="60" t="s">
        <v>304</v>
      </c>
      <c r="B459" s="121" t="s">
        <v>41</v>
      </c>
      <c r="C459" s="121"/>
      <c r="D459" s="62">
        <v>306300890.36</v>
      </c>
      <c r="E459" s="62">
        <v>32612272</v>
      </c>
      <c r="F459" s="62"/>
      <c r="G459" s="62"/>
      <c r="H459" s="62">
        <f t="shared" si="1"/>
        <v>338913162.36</v>
      </c>
    </row>
    <row r="460" spans="1:8" s="28" customFormat="1" ht="31.5" customHeight="1">
      <c r="A460" s="60" t="s">
        <v>305</v>
      </c>
      <c r="B460" s="121" t="s">
        <v>369</v>
      </c>
      <c r="C460" s="121"/>
      <c r="D460" s="61">
        <v>0</v>
      </c>
      <c r="E460" s="61">
        <v>389587.75</v>
      </c>
      <c r="F460" s="61"/>
      <c r="G460" s="61"/>
      <c r="H460" s="61">
        <f t="shared" si="1"/>
        <v>389587.75</v>
      </c>
    </row>
    <row r="461" spans="1:8" s="28" customFormat="1" ht="77.25" customHeight="1">
      <c r="A461" s="60" t="s">
        <v>306</v>
      </c>
      <c r="B461" s="121" t="s">
        <v>167</v>
      </c>
      <c r="C461" s="121"/>
      <c r="D461" s="61">
        <v>45000</v>
      </c>
      <c r="E461" s="61">
        <v>1623.61</v>
      </c>
      <c r="F461" s="61"/>
      <c r="G461" s="61"/>
      <c r="H461" s="61">
        <f aca="true" t="shared" si="2" ref="H461:H466">D461+E461-F461</f>
        <v>46623.61</v>
      </c>
    </row>
    <row r="462" spans="1:8" s="28" customFormat="1" ht="31.5" customHeight="1">
      <c r="A462" s="60" t="s">
        <v>307</v>
      </c>
      <c r="B462" s="121" t="s">
        <v>168</v>
      </c>
      <c r="C462" s="121"/>
      <c r="D462" s="61">
        <v>0</v>
      </c>
      <c r="E462" s="61">
        <v>1623.61</v>
      </c>
      <c r="F462" s="61"/>
      <c r="G462" s="61"/>
      <c r="H462" s="61">
        <f t="shared" si="2"/>
        <v>1623.61</v>
      </c>
    </row>
    <row r="463" spans="1:8" s="28" customFormat="1" ht="54.75" customHeight="1">
      <c r="A463" s="60" t="s">
        <v>308</v>
      </c>
      <c r="B463" s="121" t="s">
        <v>163</v>
      </c>
      <c r="C463" s="121"/>
      <c r="D463" s="61">
        <v>160</v>
      </c>
      <c r="E463" s="61">
        <v>113.39</v>
      </c>
      <c r="F463" s="61"/>
      <c r="G463" s="61"/>
      <c r="H463" s="61">
        <f t="shared" si="2"/>
        <v>273.39</v>
      </c>
    </row>
    <row r="464" spans="1:8" s="28" customFormat="1" ht="37.5" customHeight="1">
      <c r="A464" s="60" t="s">
        <v>309</v>
      </c>
      <c r="B464" s="121" t="s">
        <v>164</v>
      </c>
      <c r="C464" s="121"/>
      <c r="D464" s="61">
        <v>0</v>
      </c>
      <c r="E464" s="61">
        <v>113.39</v>
      </c>
      <c r="F464" s="61"/>
      <c r="G464" s="61"/>
      <c r="H464" s="61">
        <f t="shared" si="2"/>
        <v>113.39</v>
      </c>
    </row>
    <row r="465" spans="1:8" s="28" customFormat="1" ht="64.5" customHeight="1">
      <c r="A465" s="60" t="s">
        <v>310</v>
      </c>
      <c r="B465" s="121" t="s">
        <v>159</v>
      </c>
      <c r="C465" s="121"/>
      <c r="D465" s="61">
        <v>1900</v>
      </c>
      <c r="E465" s="61">
        <v>2699.39</v>
      </c>
      <c r="F465" s="61"/>
      <c r="G465" s="61"/>
      <c r="H465" s="61">
        <f t="shared" si="2"/>
        <v>4599.389999999999</v>
      </c>
    </row>
    <row r="466" spans="1:8" s="28" customFormat="1" ht="37.5" customHeight="1">
      <c r="A466" s="60" t="s">
        <v>370</v>
      </c>
      <c r="B466" s="121" t="s">
        <v>158</v>
      </c>
      <c r="C466" s="121"/>
      <c r="D466" s="61">
        <v>0</v>
      </c>
      <c r="E466" s="61">
        <v>2699.99</v>
      </c>
      <c r="F466" s="61"/>
      <c r="G466" s="61"/>
      <c r="H466" s="61">
        <f t="shared" si="2"/>
        <v>2699.99</v>
      </c>
    </row>
    <row r="467" spans="1:8" s="2" customFormat="1" ht="5.25" customHeight="1">
      <c r="A467" s="18"/>
      <c r="B467" s="19"/>
      <c r="C467" s="19"/>
      <c r="D467" s="22"/>
      <c r="E467" s="22"/>
      <c r="F467" s="22"/>
      <c r="G467" s="22"/>
      <c r="H467" s="22"/>
    </row>
    <row r="468" spans="1:8" s="21" customFormat="1" ht="18.75" customHeight="1">
      <c r="A468" s="11" t="s">
        <v>18</v>
      </c>
      <c r="B468" s="133" t="s">
        <v>32</v>
      </c>
      <c r="C468" s="133"/>
      <c r="D468" s="13"/>
      <c r="E468" s="13"/>
      <c r="F468" s="13"/>
      <c r="G468" s="13"/>
      <c r="H468" s="13"/>
    </row>
    <row r="469" spans="1:8" s="28" customFormat="1" ht="16.5" customHeight="1">
      <c r="A469" s="27" t="s">
        <v>22</v>
      </c>
      <c r="B469" s="118" t="s">
        <v>47</v>
      </c>
      <c r="C469" s="118"/>
      <c r="D469" s="118"/>
      <c r="E469" s="118"/>
      <c r="F469" s="118"/>
      <c r="G469" s="118"/>
      <c r="H469" s="118"/>
    </row>
    <row r="470" spans="1:8" s="28" customFormat="1" ht="16.5" customHeight="1">
      <c r="A470" s="27" t="s">
        <v>24</v>
      </c>
      <c r="B470" s="118" t="s">
        <v>48</v>
      </c>
      <c r="C470" s="118"/>
      <c r="D470" s="118"/>
      <c r="E470" s="118"/>
      <c r="F470" s="118"/>
      <c r="G470" s="118"/>
      <c r="H470" s="118"/>
    </row>
    <row r="471" spans="1:8" s="28" customFormat="1" ht="16.5" customHeight="1">
      <c r="A471" s="27" t="s">
        <v>26</v>
      </c>
      <c r="B471" s="118" t="s">
        <v>49</v>
      </c>
      <c r="C471" s="118"/>
      <c r="D471" s="118"/>
      <c r="E471" s="118"/>
      <c r="F471" s="118"/>
      <c r="G471" s="118"/>
      <c r="H471" s="118"/>
    </row>
    <row r="472" spans="1:8" s="28" customFormat="1" ht="16.5" customHeight="1">
      <c r="A472" s="27" t="s">
        <v>27</v>
      </c>
      <c r="B472" s="118" t="s">
        <v>50</v>
      </c>
      <c r="C472" s="118"/>
      <c r="D472" s="118"/>
      <c r="E472" s="118"/>
      <c r="F472" s="118"/>
      <c r="G472" s="118"/>
      <c r="H472" s="118"/>
    </row>
    <row r="473" spans="1:8" s="28" customFormat="1" ht="16.5" customHeight="1">
      <c r="A473" s="27" t="s">
        <v>29</v>
      </c>
      <c r="B473" s="118" t="s">
        <v>51</v>
      </c>
      <c r="C473" s="118"/>
      <c r="D473" s="118"/>
      <c r="E473" s="118"/>
      <c r="F473" s="118"/>
      <c r="G473" s="118"/>
      <c r="H473" s="118"/>
    </row>
    <row r="474" spans="1:36" s="38" customFormat="1" ht="26.25" customHeight="1">
      <c r="A474" s="27" t="s">
        <v>31</v>
      </c>
      <c r="B474" s="127" t="s">
        <v>96</v>
      </c>
      <c r="C474" s="127"/>
      <c r="D474" s="127"/>
      <c r="E474" s="127"/>
      <c r="F474" s="127"/>
      <c r="G474" s="127"/>
      <c r="H474" s="127"/>
      <c r="I474" s="39"/>
      <c r="L474" s="39"/>
      <c r="O474" s="39"/>
      <c r="R474" s="39"/>
      <c r="U474" s="39"/>
      <c r="X474" s="39"/>
      <c r="AA474" s="49"/>
      <c r="AD474" s="39"/>
      <c r="AG474" s="39"/>
      <c r="AJ474" s="39"/>
    </row>
    <row r="475" spans="1:36" s="38" customFormat="1" ht="17.25" customHeight="1">
      <c r="A475" s="27" t="s">
        <v>39</v>
      </c>
      <c r="B475" s="127" t="s">
        <v>132</v>
      </c>
      <c r="C475" s="127"/>
      <c r="D475" s="127"/>
      <c r="E475" s="127"/>
      <c r="F475" s="127"/>
      <c r="G475" s="127"/>
      <c r="H475" s="127"/>
      <c r="I475" s="39"/>
      <c r="L475" s="39"/>
      <c r="O475" s="39"/>
      <c r="R475" s="39"/>
      <c r="U475" s="39"/>
      <c r="X475" s="39"/>
      <c r="AA475" s="49"/>
      <c r="AD475" s="39"/>
      <c r="AG475" s="39"/>
      <c r="AJ475" s="39"/>
    </row>
    <row r="476" spans="1:36" s="47" customFormat="1" ht="17.25" customHeight="1">
      <c r="A476" s="27" t="s">
        <v>42</v>
      </c>
      <c r="B476" s="127" t="s">
        <v>108</v>
      </c>
      <c r="C476" s="127"/>
      <c r="D476" s="127"/>
      <c r="E476" s="127"/>
      <c r="F476" s="127"/>
      <c r="G476" s="127"/>
      <c r="H476" s="127"/>
      <c r="I476" s="46"/>
      <c r="L476" s="46"/>
      <c r="O476" s="46"/>
      <c r="R476" s="46"/>
      <c r="U476" s="46"/>
      <c r="X476" s="46"/>
      <c r="AA476" s="48"/>
      <c r="AD476" s="46"/>
      <c r="AG476" s="46"/>
      <c r="AJ476" s="46"/>
    </row>
    <row r="477" spans="1:36" s="38" customFormat="1" ht="17.25" customHeight="1">
      <c r="A477" s="27" t="s">
        <v>44</v>
      </c>
      <c r="B477" s="127" t="s">
        <v>97</v>
      </c>
      <c r="C477" s="127"/>
      <c r="D477" s="127"/>
      <c r="E477" s="127"/>
      <c r="F477" s="127"/>
      <c r="G477" s="127"/>
      <c r="H477" s="127"/>
      <c r="I477" s="39"/>
      <c r="L477" s="39"/>
      <c r="O477" s="39"/>
      <c r="R477" s="39"/>
      <c r="U477" s="39"/>
      <c r="X477" s="39"/>
      <c r="AA477" s="49"/>
      <c r="AD477" s="39"/>
      <c r="AG477" s="39"/>
      <c r="AJ477" s="39"/>
    </row>
    <row r="478" spans="1:8" s="28" customFormat="1" ht="15" customHeight="1">
      <c r="A478" s="27" t="s">
        <v>98</v>
      </c>
      <c r="B478" s="118" t="s">
        <v>52</v>
      </c>
      <c r="C478" s="118"/>
      <c r="D478" s="118"/>
      <c r="E478" s="118"/>
      <c r="F478" s="118"/>
      <c r="G478" s="118"/>
      <c r="H478" s="118"/>
    </row>
    <row r="479" spans="1:36" s="38" customFormat="1" ht="17.25" customHeight="1">
      <c r="A479" s="27" t="s">
        <v>95</v>
      </c>
      <c r="B479" s="127" t="s">
        <v>107</v>
      </c>
      <c r="C479" s="127"/>
      <c r="D479" s="127"/>
      <c r="E479" s="127"/>
      <c r="F479" s="127"/>
      <c r="G479" s="127"/>
      <c r="H479" s="127"/>
      <c r="I479" s="39"/>
      <c r="L479" s="39"/>
      <c r="O479" s="39"/>
      <c r="R479" s="39"/>
      <c r="U479" s="39"/>
      <c r="X479" s="39"/>
      <c r="AA479" s="49"/>
      <c r="AD479" s="39"/>
      <c r="AG479" s="39"/>
      <c r="AJ479" s="39"/>
    </row>
    <row r="480" spans="1:36" s="38" customFormat="1" ht="17.25" customHeight="1">
      <c r="A480" s="27" t="s">
        <v>101</v>
      </c>
      <c r="B480" s="127" t="s">
        <v>140</v>
      </c>
      <c r="C480" s="127"/>
      <c r="D480" s="127"/>
      <c r="E480" s="127"/>
      <c r="F480" s="127"/>
      <c r="G480" s="127"/>
      <c r="H480" s="127"/>
      <c r="I480" s="39"/>
      <c r="L480" s="39"/>
      <c r="O480" s="39"/>
      <c r="R480" s="39"/>
      <c r="U480" s="39"/>
      <c r="X480" s="39"/>
      <c r="AA480" s="49"/>
      <c r="AD480" s="39"/>
      <c r="AG480" s="39"/>
      <c r="AJ480" s="39"/>
    </row>
    <row r="481" spans="1:8" s="72" customFormat="1" ht="15" customHeight="1">
      <c r="A481" s="27" t="s">
        <v>102</v>
      </c>
      <c r="B481" s="142" t="s">
        <v>199</v>
      </c>
      <c r="C481" s="142"/>
      <c r="D481" s="142"/>
      <c r="E481" s="142"/>
      <c r="F481" s="142"/>
      <c r="G481" s="142"/>
      <c r="H481" s="142"/>
    </row>
    <row r="482" spans="1:36" s="38" customFormat="1" ht="17.25" customHeight="1">
      <c r="A482" s="27" t="s">
        <v>103</v>
      </c>
      <c r="B482" s="127" t="s">
        <v>133</v>
      </c>
      <c r="C482" s="127"/>
      <c r="D482" s="127"/>
      <c r="E482" s="127"/>
      <c r="F482" s="127"/>
      <c r="G482" s="127"/>
      <c r="H482" s="127"/>
      <c r="I482" s="39"/>
      <c r="L482" s="39"/>
      <c r="O482" s="39"/>
      <c r="R482" s="39"/>
      <c r="U482" s="39"/>
      <c r="X482" s="39"/>
      <c r="AA482" s="49"/>
      <c r="AD482" s="39"/>
      <c r="AG482" s="39"/>
      <c r="AJ482" s="39"/>
    </row>
    <row r="483" spans="1:8" s="37" customFormat="1" ht="8.25" customHeight="1">
      <c r="A483" s="27"/>
      <c r="B483" s="40"/>
      <c r="C483" s="40"/>
      <c r="D483" s="40"/>
      <c r="E483" s="40"/>
      <c r="F483" s="40"/>
      <c r="G483" s="40"/>
      <c r="H483" s="40"/>
    </row>
    <row r="484" spans="1:8" ht="16.5" customHeight="1">
      <c r="A484" s="11" t="s">
        <v>33</v>
      </c>
      <c r="B484" s="133" t="s">
        <v>46</v>
      </c>
      <c r="C484" s="133"/>
      <c r="D484" s="13"/>
      <c r="E484" s="13"/>
      <c r="F484" s="13"/>
      <c r="G484" s="13"/>
      <c r="H484" s="13"/>
    </row>
    <row r="485" spans="4:8" ht="4.5" customHeight="1">
      <c r="D485" s="23"/>
      <c r="E485" s="23"/>
      <c r="F485" s="23"/>
      <c r="G485" s="23"/>
      <c r="H485" s="23"/>
    </row>
    <row r="486" spans="1:8" s="28" customFormat="1" ht="12.75" customHeight="1">
      <c r="A486" s="32" t="s">
        <v>34</v>
      </c>
      <c r="B486" s="120" t="s">
        <v>106</v>
      </c>
      <c r="C486" s="120"/>
      <c r="D486" s="120"/>
      <c r="E486" s="120"/>
      <c r="F486" s="120"/>
      <c r="G486" s="120"/>
      <c r="H486" s="120"/>
    </row>
    <row r="487" spans="1:8" s="28" customFormat="1" ht="15" customHeight="1">
      <c r="A487" s="27"/>
      <c r="B487" s="42" t="s">
        <v>35</v>
      </c>
      <c r="C487" s="120" t="s">
        <v>311</v>
      </c>
      <c r="D487" s="120"/>
      <c r="E487" s="120"/>
      <c r="F487" s="120"/>
      <c r="G487" s="120"/>
      <c r="H487" s="120"/>
    </row>
    <row r="488" spans="1:8" s="34" customFormat="1" ht="15" customHeight="1">
      <c r="A488" s="27"/>
      <c r="B488" s="42" t="s">
        <v>36</v>
      </c>
      <c r="C488" s="120" t="s">
        <v>424</v>
      </c>
      <c r="D488" s="120"/>
      <c r="E488" s="120"/>
      <c r="F488" s="120"/>
      <c r="G488" s="120"/>
      <c r="H488" s="120"/>
    </row>
    <row r="489" spans="1:8" s="28" customFormat="1" ht="15" customHeight="1">
      <c r="A489" s="27"/>
      <c r="B489" s="43" t="s">
        <v>104</v>
      </c>
      <c r="C489" s="120" t="s">
        <v>425</v>
      </c>
      <c r="D489" s="120"/>
      <c r="E489" s="120"/>
      <c r="F489" s="120"/>
      <c r="G489" s="120"/>
      <c r="H489" s="120"/>
    </row>
    <row r="490" spans="1:8" s="28" customFormat="1" ht="39" customHeight="1">
      <c r="A490" s="27"/>
      <c r="B490" s="43"/>
      <c r="C490" s="120" t="s">
        <v>312</v>
      </c>
      <c r="D490" s="120"/>
      <c r="E490" s="120"/>
      <c r="F490" s="120"/>
      <c r="G490" s="120"/>
      <c r="H490" s="120"/>
    </row>
    <row r="491" spans="1:8" s="28" customFormat="1" ht="39" customHeight="1">
      <c r="A491" s="27"/>
      <c r="B491" s="43"/>
      <c r="C491" s="120" t="s">
        <v>313</v>
      </c>
      <c r="D491" s="120"/>
      <c r="E491" s="120"/>
      <c r="F491" s="120"/>
      <c r="G491" s="120"/>
      <c r="H491" s="120"/>
    </row>
    <row r="492" spans="1:8" s="45" customFormat="1" ht="15" customHeight="1">
      <c r="A492" s="44"/>
      <c r="B492" s="43" t="s">
        <v>105</v>
      </c>
      <c r="C492" s="126" t="s">
        <v>426</v>
      </c>
      <c r="D492" s="126"/>
      <c r="E492" s="126"/>
      <c r="F492" s="126"/>
      <c r="G492" s="126"/>
      <c r="H492" s="126"/>
    </row>
    <row r="493" spans="1:8" s="34" customFormat="1" ht="12.75">
      <c r="A493" s="32"/>
      <c r="B493" s="32"/>
      <c r="C493" s="35"/>
      <c r="D493" s="33"/>
      <c r="E493" s="33"/>
      <c r="F493" s="33"/>
      <c r="G493" s="33"/>
      <c r="H493" s="33"/>
    </row>
  </sheetData>
  <sheetProtection password="C25B" sheet="1"/>
  <mergeCells count="359">
    <mergeCell ref="C166:H166"/>
    <mergeCell ref="C164:H164"/>
    <mergeCell ref="C178:H178"/>
    <mergeCell ref="C179:H179"/>
    <mergeCell ref="C180:H180"/>
    <mergeCell ref="C208:H208"/>
    <mergeCell ref="C191:H191"/>
    <mergeCell ref="C192:H192"/>
    <mergeCell ref="C196:H196"/>
    <mergeCell ref="C197:H197"/>
    <mergeCell ref="C209:H209"/>
    <mergeCell ref="C205:H205"/>
    <mergeCell ref="C206:H206"/>
    <mergeCell ref="C204:H204"/>
    <mergeCell ref="C200:H200"/>
    <mergeCell ref="C207:H207"/>
    <mergeCell ref="C199:H199"/>
    <mergeCell ref="C198:H198"/>
    <mergeCell ref="C201:H201"/>
    <mergeCell ref="C202:H202"/>
    <mergeCell ref="C203:H203"/>
    <mergeCell ref="C408:H408"/>
    <mergeCell ref="C356:H356"/>
    <mergeCell ref="C267:H267"/>
    <mergeCell ref="C247:H247"/>
    <mergeCell ref="C256:H256"/>
    <mergeCell ref="C283:H283"/>
    <mergeCell ref="C410:H410"/>
    <mergeCell ref="C415:H415"/>
    <mergeCell ref="C417:H417"/>
    <mergeCell ref="C310:H310"/>
    <mergeCell ref="C305:H305"/>
    <mergeCell ref="C312:H312"/>
    <mergeCell ref="C345:H345"/>
    <mergeCell ref="C367:H367"/>
    <mergeCell ref="C368:H368"/>
    <mergeCell ref="C245:H245"/>
    <mergeCell ref="C257:H257"/>
    <mergeCell ref="C258:H258"/>
    <mergeCell ref="C336:H336"/>
    <mergeCell ref="C337:H337"/>
    <mergeCell ref="C284:H284"/>
    <mergeCell ref="C285:H285"/>
    <mergeCell ref="C301:H301"/>
    <mergeCell ref="C298:H298"/>
    <mergeCell ref="C294:H294"/>
    <mergeCell ref="C248:H248"/>
    <mergeCell ref="C225:H225"/>
    <mergeCell ref="C249:H249"/>
    <mergeCell ref="C250:H250"/>
    <mergeCell ref="C251:H251"/>
    <mergeCell ref="C240:H240"/>
    <mergeCell ref="C241:H241"/>
    <mergeCell ref="C242:H242"/>
    <mergeCell ref="C243:H243"/>
    <mergeCell ref="C244:H244"/>
    <mergeCell ref="C128:H128"/>
    <mergeCell ref="C130:H130"/>
    <mergeCell ref="C366:H366"/>
    <mergeCell ref="C413:H413"/>
    <mergeCell ref="C219:H219"/>
    <mergeCell ref="C246:H246"/>
    <mergeCell ref="C231:H231"/>
    <mergeCell ref="C236:H236"/>
    <mergeCell ref="C237:H237"/>
    <mergeCell ref="C238:H238"/>
    <mergeCell ref="C319:H319"/>
    <mergeCell ref="C334:H334"/>
    <mergeCell ref="C314:H314"/>
    <mergeCell ref="C352:H352"/>
    <mergeCell ref="C332:H332"/>
    <mergeCell ref="B481:H481"/>
    <mergeCell ref="C324:H324"/>
    <mergeCell ref="C348:H348"/>
    <mergeCell ref="C351:H351"/>
    <mergeCell ref="C239:H239"/>
    <mergeCell ref="C235:H235"/>
    <mergeCell ref="C344:H344"/>
    <mergeCell ref="C299:H299"/>
    <mergeCell ref="C357:H357"/>
    <mergeCell ref="C355:H355"/>
    <mergeCell ref="C346:H346"/>
    <mergeCell ref="C296:H296"/>
    <mergeCell ref="C342:H342"/>
    <mergeCell ref="C28:H28"/>
    <mergeCell ref="C37:H37"/>
    <mergeCell ref="C31:H31"/>
    <mergeCell ref="C43:H43"/>
    <mergeCell ref="C289:H289"/>
    <mergeCell ref="C290:H290"/>
    <mergeCell ref="C288:H288"/>
    <mergeCell ref="C158:H158"/>
    <mergeCell ref="C154:H154"/>
    <mergeCell ref="C129:H129"/>
    <mergeCell ref="C138:H138"/>
    <mergeCell ref="C104:H104"/>
    <mergeCell ref="C92:H92"/>
    <mergeCell ref="C89:H89"/>
    <mergeCell ref="C96:F96"/>
    <mergeCell ref="C21:H21"/>
    <mergeCell ref="C22:H22"/>
    <mergeCell ref="C23:H23"/>
    <mergeCell ref="C24:H24"/>
    <mergeCell ref="C27:H27"/>
    <mergeCell ref="C19:H19"/>
    <mergeCell ref="C20:H20"/>
    <mergeCell ref="C25:H25"/>
    <mergeCell ref="C341:H341"/>
    <mergeCell ref="C343:H343"/>
    <mergeCell ref="C134:H134"/>
    <mergeCell ref="C124:H124"/>
    <mergeCell ref="C49:H49"/>
    <mergeCell ref="C26:H26"/>
    <mergeCell ref="C120:H120"/>
    <mergeCell ref="C145:H145"/>
    <mergeCell ref="B451:C451"/>
    <mergeCell ref="B450:C450"/>
    <mergeCell ref="C226:H226"/>
    <mergeCell ref="C291:H291"/>
    <mergeCell ref="C374:H374"/>
    <mergeCell ref="C439:H439"/>
    <mergeCell ref="C431:H431"/>
    <mergeCell ref="C432:H432"/>
    <mergeCell ref="C350:H350"/>
    <mergeCell ref="B480:H480"/>
    <mergeCell ref="B475:H475"/>
    <mergeCell ref="C434:H434"/>
    <mergeCell ref="C384:H384"/>
    <mergeCell ref="C380:H380"/>
    <mergeCell ref="C412:H412"/>
    <mergeCell ref="B466:C466"/>
    <mergeCell ref="B465:C465"/>
    <mergeCell ref="B463:C463"/>
    <mergeCell ref="C381:H381"/>
    <mergeCell ref="C430:H430"/>
    <mergeCell ref="C433:H433"/>
    <mergeCell ref="C409:H409"/>
    <mergeCell ref="C359:H359"/>
    <mergeCell ref="C385:H385"/>
    <mergeCell ref="C375:H375"/>
    <mergeCell ref="C386:H386"/>
    <mergeCell ref="C362:H362"/>
    <mergeCell ref="C372:H372"/>
    <mergeCell ref="C438:H438"/>
    <mergeCell ref="C407:H407"/>
    <mergeCell ref="C287:H287"/>
    <mergeCell ref="C382:H382"/>
    <mergeCell ref="C383:H383"/>
    <mergeCell ref="C422:H422"/>
    <mergeCell ref="C306:H306"/>
    <mergeCell ref="C292:H292"/>
    <mergeCell ref="C308:H308"/>
    <mergeCell ref="C425:H425"/>
    <mergeCell ref="C139:H139"/>
    <mergeCell ref="C81:H81"/>
    <mergeCell ref="C93:F93"/>
    <mergeCell ref="C140:H140"/>
    <mergeCell ref="C97:F97"/>
    <mergeCell ref="C379:H379"/>
    <mergeCell ref="C141:H141"/>
    <mergeCell ref="C142:H142"/>
    <mergeCell ref="C143:H143"/>
    <mergeCell ref="C144:H144"/>
    <mergeCell ref="C30:H30"/>
    <mergeCell ref="C32:H32"/>
    <mergeCell ref="C99:H99"/>
    <mergeCell ref="C100:H100"/>
    <mergeCell ref="C94:F94"/>
    <mergeCell ref="C95:F95"/>
    <mergeCell ref="C47:H47"/>
    <mergeCell ref="C268:H268"/>
    <mergeCell ref="C393:H393"/>
    <mergeCell ref="C52:H52"/>
    <mergeCell ref="C370:H370"/>
    <mergeCell ref="C361:H361"/>
    <mergeCell ref="C102:H102"/>
    <mergeCell ref="C103:H103"/>
    <mergeCell ref="C218:H218"/>
    <mergeCell ref="C114:H114"/>
    <mergeCell ref="C259:H259"/>
    <mergeCell ref="B479:H479"/>
    <mergeCell ref="B474:H474"/>
    <mergeCell ref="B477:H477"/>
    <mergeCell ref="B476:H476"/>
    <mergeCell ref="B473:H473"/>
    <mergeCell ref="C163:H163"/>
    <mergeCell ref="C167:H167"/>
    <mergeCell ref="C265:H265"/>
    <mergeCell ref="C266:H266"/>
    <mergeCell ref="C401:H401"/>
    <mergeCell ref="B459:C459"/>
    <mergeCell ref="B443:C443"/>
    <mergeCell ref="C435:H435"/>
    <mergeCell ref="B442:C442"/>
    <mergeCell ref="C253:H253"/>
    <mergeCell ref="C221:H221"/>
    <mergeCell ref="C427:H427"/>
    <mergeCell ref="C387:H387"/>
    <mergeCell ref="C388:H388"/>
    <mergeCell ref="C389:H389"/>
    <mergeCell ref="B464:C464"/>
    <mergeCell ref="B462:C462"/>
    <mergeCell ref="B446:C446"/>
    <mergeCell ref="B486:H486"/>
    <mergeCell ref="C487:H487"/>
    <mergeCell ref="C252:H252"/>
    <mergeCell ref="C254:H254"/>
    <mergeCell ref="C263:H263"/>
    <mergeCell ref="C264:H264"/>
    <mergeCell ref="B469:H469"/>
    <mergeCell ref="B456:C456"/>
    <mergeCell ref="A441:H441"/>
    <mergeCell ref="B448:C448"/>
    <mergeCell ref="B444:C444"/>
    <mergeCell ref="B458:C458"/>
    <mergeCell ref="B445:C445"/>
    <mergeCell ref="A9:H9"/>
    <mergeCell ref="A7:H7"/>
    <mergeCell ref="A10:H10"/>
    <mergeCell ref="C488:H488"/>
    <mergeCell ref="B461:C461"/>
    <mergeCell ref="B447:C447"/>
    <mergeCell ref="B472:H472"/>
    <mergeCell ref="B457:C457"/>
    <mergeCell ref="B468:C468"/>
    <mergeCell ref="C115:H115"/>
    <mergeCell ref="C51:H51"/>
    <mergeCell ref="C101:H101"/>
    <mergeCell ref="C59:H59"/>
    <mergeCell ref="C111:H111"/>
    <mergeCell ref="C112:H112"/>
    <mergeCell ref="C113:H113"/>
    <mergeCell ref="C98:H98"/>
    <mergeCell ref="C58:F58"/>
    <mergeCell ref="C83:F83"/>
    <mergeCell ref="C84:F84"/>
    <mergeCell ref="C214:H214"/>
    <mergeCell ref="A1:H1"/>
    <mergeCell ref="A2:H2"/>
    <mergeCell ref="A3:H3"/>
    <mergeCell ref="A4:H4"/>
    <mergeCell ref="A5:H5"/>
    <mergeCell ref="A6:H6"/>
    <mergeCell ref="C88:F88"/>
    <mergeCell ref="C87:F87"/>
    <mergeCell ref="C54:F54"/>
    <mergeCell ref="C220:H220"/>
    <mergeCell ref="B11:C11"/>
    <mergeCell ref="A8:H8"/>
    <mergeCell ref="B471:H471"/>
    <mergeCell ref="B484:C484"/>
    <mergeCell ref="B453:C453"/>
    <mergeCell ref="B454:C454"/>
    <mergeCell ref="C315:H315"/>
    <mergeCell ref="C317:H317"/>
    <mergeCell ref="C318:H318"/>
    <mergeCell ref="C416:H416"/>
    <mergeCell ref="C492:H492"/>
    <mergeCell ref="B482:H482"/>
    <mergeCell ref="B449:C449"/>
    <mergeCell ref="B452:C452"/>
    <mergeCell ref="C421:H421"/>
    <mergeCell ref="C426:H426"/>
    <mergeCell ref="C428:H428"/>
    <mergeCell ref="C423:H423"/>
    <mergeCell ref="B455:C455"/>
    <mergeCell ref="C260:H260"/>
    <mergeCell ref="C316:H316"/>
    <mergeCell ref="C489:H489"/>
    <mergeCell ref="B470:H470"/>
    <mergeCell ref="C71:F71"/>
    <mergeCell ref="C72:H72"/>
    <mergeCell ref="C73:F73"/>
    <mergeCell ref="C74:F74"/>
    <mergeCell ref="C75:F75"/>
    <mergeCell ref="C320:H320"/>
    <mergeCell ref="C55:F55"/>
    <mergeCell ref="C67:F67"/>
    <mergeCell ref="C62:H62"/>
    <mergeCell ref="C63:F63"/>
    <mergeCell ref="C64:F64"/>
    <mergeCell ref="C70:F70"/>
    <mergeCell ref="C82:F82"/>
    <mergeCell ref="C116:H116"/>
    <mergeCell ref="C165:H165"/>
    <mergeCell ref="C168:H168"/>
    <mergeCell ref="C91:H91"/>
    <mergeCell ref="C76:H76"/>
    <mergeCell ref="C77:F77"/>
    <mergeCell ref="C85:H85"/>
    <mergeCell ref="C86:F86"/>
    <mergeCell ref="C159:H159"/>
    <mergeCell ref="C169:H169"/>
    <mergeCell ref="C170:H170"/>
    <mergeCell ref="C181:H181"/>
    <mergeCell ref="C182:H182"/>
    <mergeCell ref="C176:H176"/>
    <mergeCell ref="C177:H177"/>
    <mergeCell ref="C172:H172"/>
    <mergeCell ref="C53:F53"/>
    <mergeCell ref="C78:F78"/>
    <mergeCell ref="C79:F79"/>
    <mergeCell ref="C109:H109"/>
    <mergeCell ref="C60:F60"/>
    <mergeCell ref="C61:F61"/>
    <mergeCell ref="C65:F65"/>
    <mergeCell ref="C66:H66"/>
    <mergeCell ref="C69:F69"/>
    <mergeCell ref="C80:F80"/>
    <mergeCell ref="C491:H491"/>
    <mergeCell ref="C29:H29"/>
    <mergeCell ref="C33:H33"/>
    <mergeCell ref="C41:H41"/>
    <mergeCell ref="C107:H107"/>
    <mergeCell ref="C110:H110"/>
    <mergeCell ref="C56:F56"/>
    <mergeCell ref="C57:F57"/>
    <mergeCell ref="C173:H173"/>
    <mergeCell ref="C175:H175"/>
    <mergeCell ref="C212:H212"/>
    <mergeCell ref="C162:H162"/>
    <mergeCell ref="C187:H187"/>
    <mergeCell ref="C210:H210"/>
    <mergeCell ref="C174:H174"/>
    <mergeCell ref="C185:H185"/>
    <mergeCell ref="C188:H188"/>
    <mergeCell ref="C171:H171"/>
    <mergeCell ref="C193:H193"/>
    <mergeCell ref="C195:H195"/>
    <mergeCell ref="C391:H391"/>
    <mergeCell ref="C279:H279"/>
    <mergeCell ref="C326:H326"/>
    <mergeCell ref="C394:H394"/>
    <mergeCell ref="C183:H183"/>
    <mergeCell ref="C184:H184"/>
    <mergeCell ref="C189:H189"/>
    <mergeCell ref="C190:H190"/>
    <mergeCell ref="C194:H194"/>
    <mergeCell ref="C186:H186"/>
    <mergeCell ref="C272:H272"/>
    <mergeCell ref="C273:H273"/>
    <mergeCell ref="C274:H274"/>
    <mergeCell ref="C327:H327"/>
    <mergeCell ref="C404:H404"/>
    <mergeCell ref="C392:H392"/>
    <mergeCell ref="C395:H395"/>
    <mergeCell ref="C396:H396"/>
    <mergeCell ref="C275:H275"/>
    <mergeCell ref="C397:H397"/>
    <mergeCell ref="C398:H398"/>
    <mergeCell ref="C400:H400"/>
    <mergeCell ref="C403:H403"/>
    <mergeCell ref="C399:H399"/>
    <mergeCell ref="C490:H490"/>
    <mergeCell ref="B460:C460"/>
    <mergeCell ref="C424:H424"/>
    <mergeCell ref="C429:H429"/>
    <mergeCell ref="C405:H405"/>
    <mergeCell ref="B478:H478"/>
  </mergeCells>
  <printOptions horizontalCentered="1"/>
  <pageMargins left="0.35433070866141736" right="0.2755905511811024" top="0.984251968503937" bottom="0.8267716535433072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Mach</dc:creator>
  <cp:keywords/>
  <dc:description/>
  <cp:lastModifiedBy>Krzysztof Ryszewski</cp:lastModifiedBy>
  <cp:lastPrinted>2023-06-21T12:32:46Z</cp:lastPrinted>
  <dcterms:created xsi:type="dcterms:W3CDTF">2021-04-07T04:42:21Z</dcterms:created>
  <dcterms:modified xsi:type="dcterms:W3CDTF">2023-06-21T12:36:55Z</dcterms:modified>
  <cp:category/>
  <cp:version/>
  <cp:contentType/>
  <cp:contentStatus/>
</cp:coreProperties>
</file>