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obierajska\Desktop\sesja LXIV\"/>
    </mc:Choice>
  </mc:AlternateContent>
  <xr:revisionPtr revIDLastSave="0" documentId="8_{52E9F818-C444-402B-B0FA-41FF0AA2B8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zasadnienie" sheetId="1" r:id="rId1"/>
  </sheets>
  <definedNames>
    <definedName name="_xlnm.Print_Titles" localSheetId="0">Uzasadnienie!$11:$11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9" i="1" l="1"/>
  <c r="H588" i="1"/>
  <c r="H587" i="1"/>
  <c r="H586" i="1"/>
  <c r="H585" i="1"/>
  <c r="H584" i="1"/>
  <c r="H583" i="1"/>
  <c r="E582" i="1"/>
  <c r="H582" i="1" s="1"/>
  <c r="H581" i="1"/>
  <c r="H580" i="1"/>
  <c r="H579" i="1"/>
  <c r="F578" i="1"/>
  <c r="H578" i="1" s="1"/>
  <c r="H577" i="1"/>
  <c r="H576" i="1"/>
  <c r="F575" i="1"/>
  <c r="H575" i="1" s="1"/>
  <c r="H574" i="1"/>
  <c r="F573" i="1"/>
  <c r="H573" i="1" s="1"/>
  <c r="H572" i="1"/>
  <c r="H571" i="1"/>
  <c r="E570" i="1"/>
  <c r="H570" i="1" s="1"/>
  <c r="H569" i="1"/>
  <c r="H549" i="1"/>
  <c r="G548" i="1"/>
  <c r="F548" i="1"/>
  <c r="E548" i="1"/>
  <c r="H548" i="1" s="1"/>
  <c r="H543" i="1"/>
  <c r="H538" i="1"/>
  <c r="H532" i="1"/>
  <c r="H530" i="1"/>
  <c r="H526" i="1"/>
  <c r="H513" i="1"/>
  <c r="H511" i="1"/>
  <c r="H506" i="1"/>
  <c r="G505" i="1"/>
  <c r="F505" i="1"/>
  <c r="E505" i="1"/>
  <c r="H497" i="1"/>
  <c r="H495" i="1"/>
  <c r="H490" i="1"/>
  <c r="G489" i="1"/>
  <c r="F489" i="1"/>
  <c r="E489" i="1"/>
  <c r="H489" i="1" s="1"/>
  <c r="H486" i="1"/>
  <c r="H484" i="1"/>
  <c r="H482" i="1"/>
  <c r="H471" i="1"/>
  <c r="G470" i="1"/>
  <c r="F470" i="1"/>
  <c r="E470" i="1"/>
  <c r="H470" i="1" s="1"/>
  <c r="H462" i="1"/>
  <c r="H454" i="1"/>
  <c r="H452" i="1"/>
  <c r="H450" i="1"/>
  <c r="G449" i="1"/>
  <c r="F449" i="1"/>
  <c r="E449" i="1"/>
  <c r="H440" i="1"/>
  <c r="H438" i="1"/>
  <c r="H436" i="1"/>
  <c r="G435" i="1"/>
  <c r="F435" i="1"/>
  <c r="H435" i="1" s="1"/>
  <c r="E435" i="1"/>
  <c r="H430" i="1"/>
  <c r="H428" i="1"/>
  <c r="H425" i="1"/>
  <c r="H423" i="1"/>
  <c r="H418" i="1"/>
  <c r="G417" i="1"/>
  <c r="F417" i="1"/>
  <c r="H417" i="1" s="1"/>
  <c r="E417" i="1"/>
  <c r="H406" i="1"/>
  <c r="H399" i="1"/>
  <c r="H393" i="1"/>
  <c r="H391" i="1"/>
  <c r="H386" i="1"/>
  <c r="H378" i="1"/>
  <c r="H374" i="1"/>
  <c r="H366" i="1"/>
  <c r="H361" i="1"/>
  <c r="G360" i="1"/>
  <c r="F360" i="1"/>
  <c r="H360" i="1" s="1"/>
  <c r="E360" i="1"/>
  <c r="H356" i="1"/>
  <c r="G355" i="1"/>
  <c r="F355" i="1"/>
  <c r="E355" i="1"/>
  <c r="H350" i="1"/>
  <c r="H348" i="1"/>
  <c r="G347" i="1"/>
  <c r="F347" i="1"/>
  <c r="E347" i="1"/>
  <c r="H347" i="1" s="1"/>
  <c r="H341" i="1"/>
  <c r="H339" i="1"/>
  <c r="G338" i="1"/>
  <c r="F338" i="1"/>
  <c r="E338" i="1"/>
  <c r="H332" i="1"/>
  <c r="H330" i="1"/>
  <c r="H314" i="1"/>
  <c r="G313" i="1"/>
  <c r="F313" i="1"/>
  <c r="E313" i="1"/>
  <c r="H309" i="1"/>
  <c r="G308" i="1"/>
  <c r="F308" i="1"/>
  <c r="E308" i="1"/>
  <c r="H302" i="1"/>
  <c r="G301" i="1"/>
  <c r="F301" i="1"/>
  <c r="E301" i="1"/>
  <c r="H298" i="1"/>
  <c r="H296" i="1"/>
  <c r="G295" i="1"/>
  <c r="F295" i="1"/>
  <c r="H295" i="1" s="1"/>
  <c r="E295" i="1"/>
  <c r="H292" i="1"/>
  <c r="G291" i="1"/>
  <c r="F291" i="1"/>
  <c r="E291" i="1"/>
  <c r="H288" i="1"/>
  <c r="H276" i="1"/>
  <c r="H273" i="1"/>
  <c r="H271" i="1"/>
  <c r="H246" i="1"/>
  <c r="G245" i="1"/>
  <c r="F245" i="1"/>
  <c r="E245" i="1"/>
  <c r="H239" i="1"/>
  <c r="H238" i="1"/>
  <c r="G238" i="1"/>
  <c r="F238" i="1"/>
  <c r="E238" i="1"/>
  <c r="H233" i="1"/>
  <c r="H231" i="1"/>
  <c r="G230" i="1"/>
  <c r="F230" i="1"/>
  <c r="E230" i="1"/>
  <c r="H224" i="1"/>
  <c r="G223" i="1"/>
  <c r="F223" i="1"/>
  <c r="E223" i="1"/>
  <c r="H213" i="1"/>
  <c r="G212" i="1"/>
  <c r="F212" i="1"/>
  <c r="E212" i="1"/>
  <c r="H209" i="1"/>
  <c r="G208" i="1"/>
  <c r="F208" i="1"/>
  <c r="E208" i="1"/>
  <c r="H203" i="1"/>
  <c r="G202" i="1"/>
  <c r="F202" i="1"/>
  <c r="E202" i="1"/>
  <c r="H202" i="1" s="1"/>
  <c r="H199" i="1"/>
  <c r="H197" i="1"/>
  <c r="H195" i="1"/>
  <c r="G194" i="1"/>
  <c r="F194" i="1"/>
  <c r="E194" i="1"/>
  <c r="H194" i="1" s="1"/>
  <c r="H187" i="1"/>
  <c r="G186" i="1"/>
  <c r="F186" i="1"/>
  <c r="E186" i="1"/>
  <c r="H183" i="1"/>
  <c r="H181" i="1"/>
  <c r="H154" i="1"/>
  <c r="H138" i="1"/>
  <c r="H129" i="1"/>
  <c r="H62" i="1"/>
  <c r="H58" i="1"/>
  <c r="G57" i="1"/>
  <c r="F57" i="1"/>
  <c r="E57" i="1"/>
  <c r="H54" i="1"/>
  <c r="G53" i="1"/>
  <c r="F53" i="1"/>
  <c r="E53" i="1"/>
  <c r="H50" i="1"/>
  <c r="G49" i="1"/>
  <c r="F49" i="1"/>
  <c r="E49" i="1"/>
  <c r="H49" i="1" s="1"/>
  <c r="H46" i="1"/>
  <c r="G45" i="1"/>
  <c r="F45" i="1"/>
  <c r="E45" i="1"/>
  <c r="H27" i="1"/>
  <c r="H24" i="1"/>
  <c r="H22" i="1"/>
  <c r="G21" i="1"/>
  <c r="F21" i="1"/>
  <c r="E21" i="1"/>
  <c r="H18" i="1"/>
  <c r="G17" i="1"/>
  <c r="F17" i="1"/>
  <c r="H17" i="1" s="1"/>
  <c r="E17" i="1"/>
  <c r="H291" i="1" l="1"/>
  <c r="E15" i="1"/>
  <c r="H245" i="1"/>
  <c r="H308" i="1"/>
  <c r="H230" i="1"/>
  <c r="H338" i="1"/>
  <c r="H223" i="1"/>
  <c r="E221" i="1"/>
  <c r="H505" i="1"/>
  <c r="G15" i="1"/>
  <c r="H301" i="1"/>
  <c r="H313" i="1"/>
  <c r="H45" i="1"/>
  <c r="H53" i="1"/>
  <c r="H57" i="1"/>
  <c r="G221" i="1"/>
  <c r="H21" i="1"/>
  <c r="H186" i="1"/>
  <c r="H208" i="1"/>
  <c r="H212" i="1"/>
  <c r="H355" i="1"/>
  <c r="H449" i="1"/>
  <c r="F15" i="1"/>
  <c r="F221" i="1"/>
  <c r="H221" i="1" s="1"/>
  <c r="H15" i="1" l="1"/>
</calcChain>
</file>

<file path=xl/sharedStrings.xml><?xml version="1.0" encoding="utf-8"?>
<sst xmlns="http://schemas.openxmlformats.org/spreadsheetml/2006/main" count="701" uniqueCount="531">
  <si>
    <t>UZASADNIENIE</t>
  </si>
  <si>
    <t>1. Przedmiot regulacji</t>
  </si>
  <si>
    <t>Uchwała dotyczy zmiany budżetu Województwa Kujawsko-Pomorskiego na rok 2023, przyjętego uchwałą Nr LII/701/23 Sejmiku Województwa Kujawsko-Pomorskiego z dnia 19 grudnia 2022 r., zmienioną uchwałami: Nr 4/95/23 Zarządu Województwa Kujawsko-Pomorskiego z dnia 25 stycznia 2023 r., Nr LIII/728/23 Sejmiku Województwa Kujawsko-Pomorskiego z dnia 27 lutego 2023 r., Nr 9/328/23 Zarządu Województwa Kujawsko-Pomorskiego z dnia 1 marca 2023 r., Nr 14/575/23 Zarządu Województwa Kujawsko-Pomorskiego z dnia 5 kwietnia 2023 r., Nr LV/747/23 Sejmiku Województwa Kujawsko-Pomorskiego z dnia 24 kwietnia 2023 r., Nr 19/851/23 Zarządu Województwa Kujawsko-Pomorskiego z dnia 10 maja 2023 r., Nr 22/1033/23 Zarządu Województwa Kujawsko-Pomorskiego z dnia 31 maja 2023 r., Nr LIX/790/23 Sejmiku Województwa Kujawsko-Pomorskiego z dnia 26 czerwca 2023 r., Nr 26/1309/23 Zarządu Województwa Kujawsko-Pomorskiego z dnia 28 czerwca 2023 r., Nr 33/1783/23 Zarządu Województwa Kujawsko-Pomorskiego z dnia 16 sierpnia 2023 r., Nr 35/1858/23 Zarządu Województwa Kujawsko-Pomorskiego z dnia 30 sierpnia 2023 r., Nr LXI/854/23 Sejmiku Województwa Kujawsko-Pomorskiego z dnia 25 września 2023 r., Nr 41/2167/23 Zarządu Województwa Kujawsko-Pomorskiego z dnia 11 października 2023 r. oraz Nr 48/2558/23 Zarządu Województwa Kujawsko-Pomorskiego z dnia 28 listopada 2023 r.</t>
  </si>
  <si>
    <t>Niniejszą uchwałą dokonuje się zmian w zakresie planowanych  dochodów i wydatków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</si>
  <si>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2. Omówienie podstawy prawnej</t>
  </si>
  <si>
    <t xml:space="preserve">Zgodnie z art. 18 pkt 6 ustawy z dnia 5 czerwca 1998 r. o samorządzie województwa (Dz. U. z 2022 r. poz. 2094,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2023 r. poz. 1270, z późn. zm.). 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</si>
  <si>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</si>
  <si>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</si>
  <si>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</si>
  <si>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4. Uzasadnienie merytoryczne - uzasadnienie do zmian w uchwale budżetowej na 2023 rok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</si>
  <si>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</si>
  <si>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</si>
  <si>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</si>
  <si>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</si>
  <si>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</si>
  <si>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</si>
  <si>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</si>
  <si>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</si>
  <si>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</si>
  <si>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</si>
  <si>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010</t>
  </si>
  <si>
    <t>Rolnictwo i łowiectwo</t>
  </si>
  <si>
    <t>01095</t>
  </si>
  <si>
    <t>Pozostała działalność</t>
  </si>
  <si>
    <t>Zmniejsza się o kwotę 12.000 zł dochody zaplanowane z tytułu wpływów z opłat za członkostwo w regionalnej sieci Dziedzictwo Kulinarne Kujawy i Pomorze w związku z wystąpieniem Województwa z Europejskiej Sieci Regionalnego Dziedzictwa Kulinarnego i braku podstaw do pobierania rocznych składek.</t>
  </si>
  <si>
    <t>Transport i łączność</t>
  </si>
  <si>
    <t>Krajowe pasażerskie przewozy kolejowe</t>
  </si>
  <si>
    <t xml:space="preserve">Zwiększa się dochody z tytułu dotacji od jednostek samorządu terytorialnego o kwotę 1.342.564 zł w związku z podpisaniem z Województwem Mazowieckiem umowy na dofinansowanie realizacji wojewódzkich kolejowych przewozów pasażerskich, na odcinku linii kolejowej nr 27 Nasielsk - Toruń Wschodni od granicy województwa mazowieckiego z województwem kujawsko-pomorskim do stacji Sierp za okres od dnia 1 stycznia 2023 r. do dnia 9 grudnia 2023 r. </t>
  </si>
  <si>
    <t>Krajowe pasażerskie przewozy autobusowe</t>
  </si>
  <si>
    <t>Zwiększa się planowane dochody z tytułu dotacji celowych z budżetu państwa o kwotę 5.761.357,22 zł w związku z Decyzją Wojewody Kujawsko-Pomorskiego Nr WFB.I.3120.2.127.2023 z dnia 6 grudnia 2023 r. zwiększającą plan dotacji na pokrycie zobowiązań z tytułu wydatków związanych z finansowaniem ustawowych uprawnień do bezpłatnych lub ulgowych przejazdów w ramach krajowych pasażerskich przewozów autobusowych.</t>
  </si>
  <si>
    <t>Zwiększa się dochody własne województwa o kwotę 17.466 zł w związku z wpływem zwrotu dotacji wraz z odsetkami z tytułu dopłat do ustawowych ulg przy sprzedaży biletów w regularnym przewozie osób w krajowym transporcie drogowym, pobranych przez przewoźnika nienależnie, przeznaczonych na zwrot do budżetu państwa.</t>
  </si>
  <si>
    <t>60013</t>
  </si>
  <si>
    <t>Drogi publiczne wojewódzkie</t>
  </si>
  <si>
    <t>Urealnia się dochody uzyskiwane przez Zarząd Dróg Wojewódzkich w Bydgoszczy poprzez:</t>
  </si>
  <si>
    <t xml:space="preserve">1) zwiększenie dochodów: </t>
  </si>
  <si>
    <t xml:space="preserve">    - o kwotę 7.170 zł z tytułu odsetek od środków zgromadzonych na rachunku bankowym;</t>
  </si>
  <si>
    <t xml:space="preserve">    - o kwotę 3.722 zł z tytułu odsetek od nieterminowych wpłat z tytułu opłaty drogowej;</t>
  </si>
  <si>
    <t xml:space="preserve">    - o kwotę 870 zł z tytułu najmu i dzierżawy;</t>
  </si>
  <si>
    <t xml:space="preserve">    - o kwotę 8.340 zł z tytułu wpływów za uszkodzone mienie, zwrotu kosztów zastępstwa procesowego oraz odszkodowania za bezumowne 
      korzystanie z lokalu mieszkalnego;</t>
  </si>
  <si>
    <t xml:space="preserve">    - o kwotę 63.000 zł z tytułu opłat za zajęcie pasa drogowego oraz za przejazdy pojazdów ponadnormatywnych;</t>
  </si>
  <si>
    <t xml:space="preserve">    - o kwotę 100.820 zł z tytułu sprzedaży składników majątkowych (drewna opałowego oraz samochodów);</t>
  </si>
  <si>
    <t>2) zmniejszenie dochodów o kwotę 20.397 zł z tytułu rozliczeń z lat ubiegłych (niższe korekty z tytułu nadpłaty za energię elektryczną).</t>
  </si>
  <si>
    <t>Zmniejsza się dochody z tytułu dotacji od jednostek samorządu terytorialnego przeznaczone na projekty realizowane w ramach Regionalnego Programu Operacyjnego Województwa Kujawsko-Pomorskiego 2014-2020:</t>
  </si>
  <si>
    <r>
      <t xml:space="preserve"> - o kwotę 566.313 zł na projekt pn. </t>
    </r>
    <r>
      <rPr>
        <i/>
        <sz val="10"/>
        <rFont val="Times New Roman"/>
        <family val="1"/>
        <charset val="238"/>
      </rPr>
      <t xml:space="preserve">"Ograniczenie emisji spalin poprzez rozbudowę sieci dróg rowerowych znajdujących się w koncepcji 
    rozwoju systemu transportu Bydgosko-Toruńskiego Obszaru Funkcjonalnego dla: Części nr 2 - Złotoria - Nowa Wieś - Lubicz Górny
    w ciągu drogi wojewódzkiej nr 657" </t>
    </r>
    <r>
      <rPr>
        <sz val="10"/>
        <rFont val="Times New Roman"/>
        <family val="1"/>
        <charset val="238"/>
      </rPr>
      <t>(Działanie 3.4);</t>
    </r>
  </si>
  <si>
    <r>
      <t xml:space="preserve"> - o kwotę 97.750 zł na projekt pn. </t>
    </r>
    <r>
      <rPr>
        <i/>
        <sz val="10"/>
        <rFont val="Times New Roman"/>
        <family val="1"/>
        <charset val="238"/>
      </rPr>
      <t xml:space="preserve">"Ograniczenie emisji spalin poprzez rozbudowę sieci dróg rowerowych znajdujących się w koncepcji 
   rozwoju systemu transportu Bydgosko-Toruńskiego Obszaru Funkcjonalnego dla: Części nr 3 - Toruń - Mała Nieszawka - Wielka Nieszawka -
   Cierpice w ciągu drogi wojewódzkiej nr 273" </t>
    </r>
    <r>
      <rPr>
        <sz val="10"/>
        <rFont val="Times New Roman"/>
        <family val="1"/>
        <charset val="238"/>
      </rPr>
      <t>(Działanie 3.4);</t>
    </r>
  </si>
  <si>
    <r>
      <t xml:space="preserve"> - o kwotę 31.680 zł na projektu pn. </t>
    </r>
    <r>
      <rPr>
        <i/>
        <sz val="10"/>
        <rFont val="Times New Roman"/>
        <family val="1"/>
        <charset val="238"/>
      </rPr>
      <t xml:space="preserve">"Rozbudowa drogi wojewódzkiej Nr 548 Stolno-Wąbrzeźno od km 0+005 do km 29+619 z wyłączeniem węzła
   autostradowego w m. Lisewo od km 14+144 do km 15+146" </t>
    </r>
    <r>
      <rPr>
        <sz val="10"/>
        <rFont val="Times New Roman"/>
        <family val="1"/>
        <charset val="238"/>
      </rPr>
      <t>(Działanie 5.1);</t>
    </r>
  </si>
  <si>
    <t xml:space="preserve"> w związku z zakończeniem realizacji projektów i dostosowaniem źródeł finansowania do rzeczywistych kosztów.</t>
  </si>
  <si>
    <t>Zwiększa się planowane dochody z tytułu dotacji od jednostek samorządu terytorialnego o kwotę 220.649 zł tj. o kwotę pomocy finansowej od gminy Łubianka na wykup gruntów na potrzeby inwestycji: "Rozbudowa drogi wojewódzkiej nr 551  relacji Strzyżawa - Wąbrzeźno polegająca na budowie ścieżki rowerowej na odc. Kończewice - Bogusławki w m. Warszewice o dł. ok. 1350 m" oraz "Rozbudowa drogi wojewódzkiej Nr 244 polegająca na wykonaniu ścieżki rowerowej i chodnika na odcinku Aleksandrowo (obręb Borówno) - Strzelce Górne".</t>
  </si>
  <si>
    <t>Informatyka</t>
  </si>
  <si>
    <r>
      <t xml:space="preserve">W ramach dochodów zaplanowanych na projekt pn. </t>
    </r>
    <r>
      <rPr>
        <i/>
        <sz val="10"/>
        <rFont val="Times New Roman"/>
        <family val="1"/>
        <charset val="238"/>
      </rPr>
      <t xml:space="preserve">"Infostrada Kujaw i Pomorza 2.0" </t>
    </r>
    <r>
      <rPr>
        <sz val="10"/>
        <rFont val="Times New Roman"/>
        <family val="1"/>
        <charset val="238"/>
      </rPr>
      <t>realizowany w ramach RPO WK-P 2014-2020, Działania 2.1 zmniejsza się o kwotę 26.782 zł dotacje celowe otrzymane z gmin przy jednoczesnym zwiększeniu dotacji otrzymanych od powiatów w celu dostosowania planu dochodów od partnerów projektu do przewidywanych wpływów.</t>
    </r>
  </si>
  <si>
    <t>Administracja publiczna</t>
  </si>
  <si>
    <r>
      <t>Zmniejsza się dochody z tytułu dotacji celowej z budżetu państwa zaplanowane na zadanie pn. "</t>
    </r>
    <r>
      <rPr>
        <i/>
        <sz val="10"/>
        <rFont val="Times New Roman"/>
        <family val="1"/>
        <charset val="238"/>
      </rPr>
      <t>Punkty Informacyjne Funduszy Europejskich WK-P"</t>
    </r>
    <r>
      <rPr>
        <sz val="10"/>
        <rFont val="Times New Roman"/>
        <family val="1"/>
        <charset val="238"/>
      </rPr>
      <t xml:space="preserve"> realizowane na podstawie porozumienia z Ministrem Funduszy i Polityki Regionalnej w ramach Programu Pomoc Techniczna dla Funduszy Europejskich 2021-2027 łącznie o kwotę 20.000 zł, w tym z budżetu państwa na finansowanie części unijnej o kwotę 15.942 zł oraz na finansowanie części krajowej o kwotę 4.058 zł. Zmiana dokonywana jest w związku z akceptacją przez Ministerstwo zaktualizowanego wniosku o przyznanie dotacji celowej na 2023 r.</t>
    </r>
  </si>
  <si>
    <t>Bezpieczeństwo publiczne i ochrona przeciwpożarowa</t>
  </si>
  <si>
    <t>W związku z porozumieniem Nr 4//FP/2023 z dnia 24 lutego 2023 r. zawartym pomiędzy Samorządem Województwa Kujawsko-Pomorskiego a Wojewodą Kujawsko-Pomorskim dotyczącym środków na pokrycie kosztów zakwaterowania wraz z wyżywieniem obywateli Ukrainy, którzy przybyli na terytorium Rzeczypospolitej Polskiej w związku z działaniami wojennymi na terytorium tego państwa, zwiększa się dochody z Funduszu Pomocy o kwotę 81.060 zł, zgodnie ze złożonym wnioskiem za miesiąc listopad 2023 r.</t>
  </si>
  <si>
    <t xml:space="preserve">Różne rozliczenia </t>
  </si>
  <si>
    <t>Część oświatowa subwencji ogólnej dla jednostek samorządu terytorialnego</t>
  </si>
  <si>
    <t>Zwiększa się planowane dochody własne województwa łącznie o kwotę 98.970 zł w związku z Decyzjami Ministra Finansów:</t>
  </si>
  <si>
    <t xml:space="preserve"> - Nr ST3.4751.2.16.2023.3w z dnia 16 listopada 2023 r. o zwiększeniu części oświatowej subwencji ogólnej dla Województwa Kujawsko-Pomorskiego 
   na rok 2023 ze środków rezerwy części oświatowej subwencji ogólnej o kwotę 60.000 zł na dofinansowanie doposażenia pomieszczeń dla szkół 
   rozpoczynających kształcenie w nowych zawodach;</t>
  </si>
  <si>
    <t xml:space="preserve"> - Nr ST5.4751.2.17.2023.4w z dnia 24 listopada 2023 r. o zwiększeniu części oświatowej subwencji ogólnej dla Województwa Kujawsko-Pomorskiego
   na rok 2023 o kwotę 38.970 zł na dofinansowanie kosztów związanych z wypłatą odpraw dla  nauczycieli zwalnianych w szkołach i placówkach
   oświatowych w trybie art. 20 ustawy z dnia 26 stycznia 1982 r. Karta Nauczyciela albo przechodzących na emeryturę na podstawie art. 88 ustawy - 
   Karta Nauczyciela w związku z art. 20 ww. ustawy - Karta Nauczyciela.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</si>
  <si>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</si>
  <si>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</si>
  <si>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r>
      <t xml:space="preserve">1. określenie dochodów w ramach Działania 5.1 Infrastruktura drogowa, na projekt pn. </t>
    </r>
    <r>
      <rPr>
        <i/>
        <sz val="10"/>
        <rFont val="Times New Roman"/>
        <family val="1"/>
        <charset val="238"/>
      </rPr>
      <t>"Przebudowa i rozbudowa drogi wojewódzkiej Nr 255
    Pakość - Strzelno od km 0+005 do km 21+910. Etap I - Rozbudowa drogi wojewódzkiej Nr 255 na odc. od km 0+005 do km 2+220, dł. 2,215 km"</t>
    </r>
  </si>
  <si>
    <t xml:space="preserve">    - na zadania bieżące </t>
  </si>
  <si>
    <t>w kwocie</t>
  </si>
  <si>
    <t xml:space="preserve">    - na zadania inwestycyjne</t>
  </si>
  <si>
    <t>2. zwiększenie dochodów w ramach Działania 3.4 Zrównoważona mobilność miejska i promowanie strategii niskoemisyjnych:</t>
  </si>
  <si>
    <r>
      <t xml:space="preserve">   1) na zadania bieżące, na projekt pn. </t>
    </r>
    <r>
      <rPr>
        <i/>
        <sz val="10"/>
        <rFont val="Times New Roman"/>
        <family val="1"/>
        <charset val="238"/>
      </rPr>
      <t>"Ograniczenie emisji spalin poprzez rozbudowę sieci dróg rowerowych
       znajdujących się w koncepcji rozwoju systemu transportu Bydgosko-Toruńskiego Obszaru 
       Funkcjonalnego dla: Części nr 2 - Złotoria - Nowa Wieś - Lubicz Górny w ciągu drogi wojewódzkiej 
       nr 657"</t>
    </r>
  </si>
  <si>
    <t xml:space="preserve">o kwotę </t>
  </si>
  <si>
    <r>
      <t xml:space="preserve">   2) na zadania inwestycyjne, na projekt pn. </t>
    </r>
    <r>
      <rPr>
        <i/>
        <sz val="10"/>
        <rFont val="Times New Roman"/>
        <family val="1"/>
        <charset val="238"/>
      </rPr>
      <t>"Ograniczenie emisji spalin poprzez rozbudowę sieci dróg
       rowerowych znajdujących się w koncepcji rozwoju systemu transportu Bydgosko-Toruńskiego Obszaru
      Funkcjonalnego dla: Części nr 3 - Toruń - Mała Nieszawka - Wielka Nieszawka - Cierpice w ciągu drogi
      wojewódzkiej nr 273"</t>
    </r>
  </si>
  <si>
    <t>3. zmniejszenie dochodów:</t>
  </si>
  <si>
    <t xml:space="preserve">   1) na zadania bieżące w ramach:</t>
  </si>
  <si>
    <r>
      <t xml:space="preserve">       - Poddziałania 1.5.2 Wsparcie procesu umiędzynarodowienia przedsiębiorstw, na projekt   
         pn. "</t>
    </r>
    <r>
      <rPr>
        <i/>
        <sz val="10"/>
        <rFont val="Times New Roman"/>
        <family val="1"/>
        <charset val="238"/>
      </rPr>
      <t>Przygotowanie i rozwój pakietu usług doradczych/informacyjnych w zakresie  
         umiędzynarodowienia przedsiębiorstw z sektora MŚP oraz pozyskania działalności inwestycyjnej 
         przez Kujawsko-Pomorskie Centrum Obsługi Inwestorów i Eksporterów"</t>
    </r>
  </si>
  <si>
    <r>
      <t xml:space="preserve">       - Działania 3.4 Zrównoważona mobilność miejska i promowanie strategii niskoemisyjnych, na projekt 
         pn. </t>
    </r>
    <r>
      <rPr>
        <i/>
        <sz val="10"/>
        <rFont val="Times New Roman"/>
        <family val="1"/>
        <charset val="238"/>
      </rPr>
      <t>"Ograniczenie emisji spalin poprzez rozbudowę sieci dróg rowerowych znajdujących się 
         w koncepcji rozwoju systemu transportu Bydgosko-Toruńskiego Obszaru Funkcjonalnego dla: Części 
         nr 3 - Toruń - Mała Nieszawka - Wielka Nieszawka - Cierpice w ciągu drogi wojewódzkiej nr 273"</t>
    </r>
  </si>
  <si>
    <r>
      <t xml:space="preserve">       - Działania 4.5 Ochrona przyrody, na projekt pn.</t>
    </r>
    <r>
      <rPr>
        <i/>
        <sz val="10"/>
        <rFont val="Times New Roman"/>
        <family val="1"/>
        <charset val="238"/>
      </rPr>
      <t xml:space="preserve"> "Budowa stacji terenowo-badawczej "Podmoście"</t>
    </r>
  </si>
  <si>
    <t>o kwotę</t>
  </si>
  <si>
    <r>
      <t xml:space="preserve">       - Działania 5.1 Infrastruktura drogowa, na projekt pn. </t>
    </r>
    <r>
      <rPr>
        <i/>
        <sz val="10"/>
        <rFont val="Times New Roman"/>
        <family val="1"/>
        <charset val="238"/>
      </rPr>
      <t>"Przebudowa wraz z rozbudową drogi wojewódzkiej
         Nr 270 Brześć Kujawski-Izbica Kujawska-Koło od km 0+000 do km 29+023. Etap I od km 1+100 do
         km 7+762"</t>
    </r>
  </si>
  <si>
    <t xml:space="preserve">   2) na zadania inwestycyjne w ramach:</t>
  </si>
  <si>
    <r>
      <t xml:space="preserve">       - Poddziałania 1.5.2 Wsparcie procesu umiędzynarodowienia przedsiębiorstw, na projekt 
         pn. "</t>
    </r>
    <r>
      <rPr>
        <i/>
        <sz val="10"/>
        <rFont val="Times New Roman"/>
        <family val="1"/>
        <charset val="238"/>
      </rPr>
      <t>Przygotowanie i rozwój pakietu usług doradczych/informacyjnych w zakresie 
         umiędzynarodowienia przedsiębiorstw z sektora MŚP oraz pozyskania działalności inwestycyjnej 
         przez Kujawsko-Pomorskie Centrum Obsługi Inwestorów i Eksporterów"</t>
    </r>
  </si>
  <si>
    <r>
      <t xml:space="preserve">       - Działania 2.1 Wysoka dostępność i jakość e-usług publicznych, na projekt  pn. </t>
    </r>
    <r>
      <rPr>
        <i/>
        <sz val="10"/>
        <rFont val="Times New Roman"/>
        <family val="1"/>
        <charset val="238"/>
      </rPr>
      <t>"Budowa kujawsko-
         pomorskiego systemu udostępniania elektronicznej dokumentacji medycznej - I etap"</t>
    </r>
  </si>
  <si>
    <r>
      <t xml:space="preserve">       - Działania 3.4 Zrównoważona mobilność miejska i promowanie strategii niskoemisyjnych, na projekt 
         pn. </t>
    </r>
    <r>
      <rPr>
        <i/>
        <sz val="10"/>
        <rFont val="Times New Roman"/>
        <family val="1"/>
        <charset val="238"/>
      </rPr>
      <t>"Ograniczenie emisji spalin poprzez rozbudowę sieci dróg rowerowych znajdujących się 
         w koncepcji rozwoju systemu transportu Bydgosko-Toruńskiego Obszaru Funkcjonalnego dla: Części 
         nr 2 - Złotoria - Nowa Wieś - Lubicz Górny w ciągu drogi wojewódzkiej nr 657"</t>
    </r>
  </si>
  <si>
    <t xml:space="preserve">       - Działania 4.5 Ochrona przyrody, na projekty:</t>
  </si>
  <si>
    <r>
      <t xml:space="preserve">         pn. </t>
    </r>
    <r>
      <rPr>
        <i/>
        <sz val="10"/>
        <rFont val="Times New Roman"/>
        <family val="1"/>
        <charset val="238"/>
      </rPr>
      <t>"Modernizacja zagrody wiejskiej w Dusocinie na potrzeby ośrodka edukacji ekologicznej na 
         terenie Parku Krajobrazowego Góry Łosiowe wraz z czynną ochroną przyrody na obszarze Natura 
         2000"</t>
    </r>
  </si>
  <si>
    <r>
      <t xml:space="preserve">         pn. </t>
    </r>
    <r>
      <rPr>
        <i/>
        <sz val="10"/>
        <rFont val="Times New Roman"/>
        <family val="1"/>
        <charset val="238"/>
      </rPr>
      <t>"Budowa stacji terenowo-badawczej "Podmoście"</t>
    </r>
  </si>
  <si>
    <t xml:space="preserve">       - Działania 5.1 Infrastruktura drogowa, na projekty:</t>
  </si>
  <si>
    <r>
      <t xml:space="preserve">         pn. </t>
    </r>
    <r>
      <rPr>
        <i/>
        <sz val="10"/>
        <rFont val="Times New Roman"/>
        <family val="1"/>
        <charset val="238"/>
      </rPr>
      <t>"Przebudowa wraz z rozbudową drogi wojewódzkiej Nr 254 Brzoza-Łabiszyn-Barcin-Mogilno-
         Wylatowo (odcinek Brzoza - Barcin). Odcinek I od km 0+069 do km 13+280"</t>
    </r>
  </si>
  <si>
    <r>
      <t xml:space="preserve">         pn. </t>
    </r>
    <r>
      <rPr>
        <i/>
        <sz val="10"/>
        <rFont val="Times New Roman"/>
        <family val="1"/>
        <charset val="238"/>
      </rPr>
      <t>"Przebudowa drogi wojewódzkiej Nr 249 wraz z uruchomieniem przeprawy promowej przez Wisłę 
         na wysokości Solca Kujawskiego i Czarnowa"</t>
    </r>
  </si>
  <si>
    <r>
      <t xml:space="preserve">         pn. </t>
    </r>
    <r>
      <rPr>
        <i/>
        <sz val="10"/>
        <rFont val="Times New Roman"/>
        <family val="1"/>
        <charset val="238"/>
      </rPr>
      <t>"Przebudowa wraz z rozbudową drogi wojewódzkiej Nr 270 Brześć Kujawski-Izbica Kujawska-Koło 
         od km 0+000 do km 29+023. Etap I od km 1+100 do km 7+762"</t>
    </r>
  </si>
  <si>
    <r>
      <t xml:space="preserve">         pn. </t>
    </r>
    <r>
      <rPr>
        <i/>
        <sz val="10"/>
        <rFont val="Times New Roman"/>
        <family val="1"/>
        <charset val="238"/>
      </rPr>
      <t>"Rozbudowa drogi wojewódzkiej Nr 548 Stolno-Wąbrzeźno od km 0+005 do km 29+619 
         z wyłączeniem węzła autostradowego w m. Lisewo od km 14+144 do km 15+146"</t>
    </r>
  </si>
  <si>
    <r>
      <t xml:space="preserve">4. przeniesienie planowanych dochodów pomiędzy dotacjami przeznaczonymi na wydatki inwestycyjne
    województwa (lidera) a dotacjami na wydatki partnerów w ramach Działania 2.1 Wysoka dostępność i jakość
    e-usług publicznych, na projekt pn. </t>
    </r>
    <r>
      <rPr>
        <i/>
        <sz val="10"/>
        <rFont val="Times New Roman"/>
        <family val="1"/>
        <charset val="238"/>
      </rPr>
      <t>"Budowa kujawsko-pomorskiego systemu udostępniania elektronicznej
    dokumentacji medycznej - I etap"</t>
    </r>
  </si>
  <si>
    <t>Powyższe zmiany dokonywane są w związku z zakończeniem perspektywy finansowej 2014-2020 i dostosowaniem planu dochodów do wielkości przewidywanych wpływów.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</si>
  <si>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</si>
  <si>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1. określenie dochodów w ramach Działania 5.1 Infrastruktura drogowa:</t>
  </si>
  <si>
    <r>
      <t xml:space="preserve">    1) na zadania bieżące, na projekt pn.</t>
    </r>
    <r>
      <rPr>
        <i/>
        <sz val="10"/>
        <rFont val="Times New Roman"/>
        <family val="1"/>
        <charset val="238"/>
      </rPr>
      <t xml:space="preserve"> "Przebudowa i rozbudowa drogi wojewódzkiej Nr 255 Pakość -
        Strzelno od km 0+005 do km 21+910. Etap I - Rozbudowa drogi wojewódzkiej Nr 255 na odc. od km 
        0+005 do km 2+220, dł. 2,215 km"</t>
    </r>
  </si>
  <si>
    <t xml:space="preserve">    2) na zadania inwestycyjne, na projekty:</t>
  </si>
  <si>
    <r>
      <t xml:space="preserve">        pn.</t>
    </r>
    <r>
      <rPr>
        <i/>
        <sz val="10"/>
        <rFont val="Times New Roman"/>
        <family val="1"/>
        <charset val="238"/>
      </rPr>
      <t xml:space="preserve"> "Przebudowa i rozbudowa drogi wojewódzkiej Nr 255 Pakość -Strzelno od km 0+005 do km 
        21+910. Etap I - Rozbudowa drogi wojewódzkiej Nr 255 na odc. od km 0+005 do km 2+220, dł. 2,215 km"</t>
    </r>
  </si>
  <si>
    <r>
      <t xml:space="preserve">        pn.</t>
    </r>
    <r>
      <rPr>
        <i/>
        <sz val="10"/>
        <rFont val="Times New Roman"/>
        <family val="1"/>
        <charset val="238"/>
      </rPr>
      <t xml:space="preserve"> "Przebudowa wraz z rozbudową drogi wojewódzkiej Nr 254 Brzoza-Łabiszyn-Barcin-Mogilno-
        Wylatowo (odcinek Brzoza-Barcin). Odcinek II od km 13+280 do km 22+400"</t>
    </r>
  </si>
  <si>
    <t>2. zwiększenie dochodów:</t>
  </si>
  <si>
    <t xml:space="preserve">    1) na zadania bieżące w ramach:</t>
  </si>
  <si>
    <r>
      <t xml:space="preserve">        - Poddziałania 1.5.2 Wsparcie procesu umiędzynarodowienia przedsiębiorstw, na projekt pn. "</t>
    </r>
    <r>
      <rPr>
        <i/>
        <sz val="10"/>
        <rFont val="Times New Roman"/>
        <family val="1"/>
        <charset val="238"/>
      </rPr>
      <t>Kujawy +
          Pomorze - promocja potencjału gospodarczego regionu - edycja II"</t>
    </r>
  </si>
  <si>
    <t xml:space="preserve">        - Poddziałania 4.1.2 Wzmocnienie systemów ratownictwa chemiczno-ekologicznego i służb ratowniczych</t>
  </si>
  <si>
    <t xml:space="preserve">        - Poddziałania 6.1.1 Inwestycje w infrastrukturę zdrowotną</t>
  </si>
  <si>
    <t xml:space="preserve">        - Działania 7.1 Rozwój lokalny kierowany przez społeczność</t>
  </si>
  <si>
    <t xml:space="preserve">    2) na zadania inwestycyjne w ramach:</t>
  </si>
  <si>
    <t xml:space="preserve">        - Działania 3.4 Zrównoważona mobilność miejska i promowanie strategii niskoemisyjnych</t>
  </si>
  <si>
    <r>
      <t xml:space="preserve">        - Działania 5.1 Infrastruktura drogowa, na projekt pn. </t>
    </r>
    <r>
      <rPr>
        <i/>
        <sz val="10"/>
        <rFont val="Times New Roman"/>
        <family val="1"/>
        <charset val="238"/>
      </rPr>
      <t>"Przebudowa wraz z rozbudową drogi wojewódzkiej
          Nr 254 Brzoza-Łabiszyn-Barcin-Mogilno-Wylatowo (odcinek Brzoza - Barcin). Odcinek I od km 0+069
          do km 13+280"</t>
    </r>
  </si>
  <si>
    <t xml:space="preserve">        - Działania 6.2 Rewitalizacja obszarów miejskich i ich obszarów funkcjonalnych</t>
  </si>
  <si>
    <t xml:space="preserve">        - Poddziałania 6.4.1 Rewitalizacja obszarów miejskich i ich obszarów funkcjonalnych w ramach ZIT</t>
  </si>
  <si>
    <r>
      <t xml:space="preserve">        - Poddziałania 1.5.2 Wsparcie procesu umiędzynarodowienia przedsiębiorstw, na projekt 
          pn. "</t>
    </r>
    <r>
      <rPr>
        <i/>
        <sz val="10"/>
        <rFont val="Times New Roman"/>
        <family val="1"/>
        <charset val="238"/>
      </rPr>
      <t>Przygotowanie i rozwój pakietu usług doradczych/informacyjnych w zakresie 
          umiędzynarodowienia przedsiębiorstw z sektora MŚP oraz pozyskania działalności inwestycyjnej 
          przez Kujawsko-Pomorskie Centrum Obsługi Inwestorów i Eksporterów"</t>
    </r>
  </si>
  <si>
    <t xml:space="preserve">        - Działania 3.3 Efektywność energetyczna w sektorze publicznym i mieszkaniowym</t>
  </si>
  <si>
    <r>
      <t xml:space="preserve">        - Działania 5.1 Infrastruktura drogowa, na projekt pn. </t>
    </r>
    <r>
      <rPr>
        <i/>
        <sz val="10"/>
        <rFont val="Times New Roman"/>
        <family val="1"/>
        <charset val="238"/>
      </rPr>
      <t>"Przebudowa wraz z rozbudową drogi wojewódzkiej
          Nr 270 Brześć Kujawski-Izbica Kujawska-Koło od km 0+000 do km 29+023. Etap I od km 1+100 do
          km 7+762"</t>
    </r>
  </si>
  <si>
    <t xml:space="preserve">        - Poddziałania 6.1.1 Inwestycje w infrastrukturę zdrowotną, na projekty:</t>
  </si>
  <si>
    <r>
      <t xml:space="preserve">          pn. </t>
    </r>
    <r>
      <rPr>
        <i/>
        <sz val="10"/>
        <rFont val="Times New Roman"/>
        <family val="1"/>
        <charset val="238"/>
      </rPr>
      <t>"Doposażenie szpitali w województwie kujawsko-pomorskim związane z zapobieganiem,
          przeciwdziałaniem i zwalczaniem COVID-19"</t>
    </r>
  </si>
  <si>
    <r>
      <t xml:space="preserve">          pn. </t>
    </r>
    <r>
      <rPr>
        <i/>
        <sz val="10"/>
        <rFont val="Times New Roman"/>
        <family val="1"/>
        <charset val="238"/>
      </rPr>
      <t>"Doposażenie szpitali w województwie kujawsko-pomorskim w związku z zapobieganiem,
          przeciwdziałaniem i zwalczaniem COVID-19 - etap II"</t>
    </r>
  </si>
  <si>
    <t xml:space="preserve">        - Działania 5.1 Infrastruktura drogowa, na projekty:</t>
  </si>
  <si>
    <r>
      <t xml:space="preserve">          pn. </t>
    </r>
    <r>
      <rPr>
        <i/>
        <sz val="10"/>
        <rFont val="Times New Roman"/>
        <family val="1"/>
        <charset val="238"/>
      </rPr>
      <t>"Rozbudowa drogi wojewódzkiej Nr 270 Brześć Kujawski-Izbica Kujawska-Koło od km 0+000 do
          km 29+023-Budowa obwodnicy m. Lubraniec"</t>
    </r>
  </si>
  <si>
    <r>
      <t xml:space="preserve">          pn. </t>
    </r>
    <r>
      <rPr>
        <i/>
        <sz val="10"/>
        <rFont val="Times New Roman"/>
        <family val="1"/>
        <charset val="238"/>
      </rPr>
      <t>"Przebudowa wraz z rozbudową drogi wojewódzkiej Nr 270 Brześć Kujawski-Izbica Kujawska-
          Koło od km 0+000 do km 29+023. Etap I od km 1+100 do km 7+762"</t>
    </r>
  </si>
  <si>
    <r>
      <t xml:space="preserve">        - Poddziałania 6.1.1  Inwestycje w infrastrukturę zdrowotną, na projekt pn. </t>
    </r>
    <r>
      <rPr>
        <i/>
        <sz val="10"/>
        <rFont val="Times New Roman"/>
        <family val="1"/>
        <charset val="238"/>
      </rPr>
      <t>"Doposażenie szpitali 
          w województwie kujawsko-pomorskim związane z zapobieganiem, przeciwdziałaniem i zwalczaniem 
          COVID-19"</t>
    </r>
  </si>
  <si>
    <t>Zmiany wynikają z zaakceptowanego przez Ministerstwo Funduszy i Polityki Regionalnej zaktualizowanego Rocznego planu udzielania dotacji celowej z budżetu państwa w 2023 r. w ramach Regionalnego Programu Operacyjnego Województwa Kujawsko-Pomorskiego na lata 2014-2020.</t>
  </si>
  <si>
    <t>Regionalne Programy Operacyjne 2014-2020 finansowane z udziałem środków Europejskiego Funduszu Społecznego</t>
  </si>
  <si>
    <t>1. określenie dochodów:</t>
  </si>
  <si>
    <r>
      <t xml:space="preserve">        - Poddziałania 8.6.1 Wsparcie na rzecz wydłużania aktywności zawodowej mieszkańców, na projekt 
          pn.</t>
    </r>
    <r>
      <rPr>
        <i/>
        <sz val="10"/>
        <rFont val="Times New Roman"/>
        <family val="1"/>
        <charset val="238"/>
      </rPr>
      <t xml:space="preserve"> "Zdrowiej w pracy i po pracy"</t>
    </r>
  </si>
  <si>
    <r>
      <t xml:space="preserve">        - Poddziałania 9.2.2 Aktywne włączenie społeczne młodzieży objętej sądowym środkiem wychowawczym 
          lub poprawczym, na projekt pn. </t>
    </r>
    <r>
      <rPr>
        <i/>
        <sz val="10"/>
        <rFont val="Times New Roman"/>
        <family val="1"/>
        <charset val="238"/>
      </rPr>
      <t>"Wykluczenie - nie ma MOW-y"</t>
    </r>
  </si>
  <si>
    <r>
      <t xml:space="preserve">    2) zadania inwestycyjne w ramach Poddziałania 9.3.2 Rozwój usług społecznych, na projekt pn.</t>
    </r>
    <r>
      <rPr>
        <i/>
        <sz val="10"/>
        <rFont val="Times New Roman"/>
        <family val="1"/>
        <charset val="238"/>
      </rPr>
      <t xml:space="preserve"> "Wsparcie
        osób starszych i kadry świadczącej usługi społeczne w zakresie przeciwdziałania rozprzestrzenianiu się
        COVID-19, łagodzenia jego skutków na terenie województwa kujawsko-pomorskiego"</t>
    </r>
  </si>
  <si>
    <t>2. zwiększenie dochodów na zadania bieżące w ramach:</t>
  </si>
  <si>
    <r>
      <t xml:space="preserve">    - Poddziałania  8.6.1 Wsparcie na rzecz wydłużania aktywności zawodowej mieszkańców, na projekt 
      pn. </t>
    </r>
    <r>
      <rPr>
        <i/>
        <sz val="10"/>
        <rFont val="Times New Roman"/>
        <family val="1"/>
        <charset val="238"/>
      </rPr>
      <t>"Zdrowi i aktywni w pracy 2"</t>
    </r>
    <r>
      <rPr>
        <sz val="10"/>
        <rFont val="Times New Roman"/>
        <family val="1"/>
        <charset val="238"/>
      </rPr>
      <t xml:space="preserve"> </t>
    </r>
  </si>
  <si>
    <r>
      <t xml:space="preserve">    - Poddziałania 9.3.2 Rozwój usług społecznych, na projekt pn.</t>
    </r>
    <r>
      <rPr>
        <i/>
        <sz val="10"/>
        <rFont val="Times New Roman"/>
        <family val="1"/>
        <charset val="238"/>
      </rPr>
      <t xml:space="preserve"> "Wsparcie osób starszych i kadry świadczącej
      usługi społeczne w zakresie przeciwdziałania rozprzestrzenianiu się COVID-19, łagodzenia jego skutków
      na terenie województwa kujawsko-pomorskiego"</t>
    </r>
  </si>
  <si>
    <t>3. zmniejszenie dochodów na zadania bieżące w ramach:</t>
  </si>
  <si>
    <r>
      <t xml:space="preserve">    - Poddziałania 10.2.2 Kształcenie ogólne, na projekt pn. </t>
    </r>
    <r>
      <rPr>
        <i/>
        <sz val="10"/>
        <rFont val="Times New Roman"/>
        <family val="1"/>
        <charset val="238"/>
      </rPr>
      <t>"Niebo nad Astro bazami - rozwijamy kompetencje
      kluczowe uczniów"</t>
    </r>
  </si>
  <si>
    <r>
      <t xml:space="preserve">    - Poddziałania 10.4.1 Edukacja dorosłych w zakresie kompetencji cyfrowych i języków obcych, na projekt
      pn. </t>
    </r>
    <r>
      <rPr>
        <i/>
        <sz val="10"/>
        <rFont val="Times New Roman"/>
        <family val="1"/>
        <charset val="238"/>
      </rPr>
      <t>"W Kujawsko-Pomorskiem Mówisz - masz - certyfikowane szkolenie językowe"</t>
    </r>
  </si>
  <si>
    <t xml:space="preserve">Dokonuje się zmian w planowanych dochodach z tytułu dotacji celowych z budżetu państwa  (budżet środków krajowych) przeznaczonych na: </t>
  </si>
  <si>
    <t>I. współfinansowanie projektów w ramach Regionalnego Programu Operacyjnego Województwa Kujawsko-Pomorskiego 2014-2020, poprzez:</t>
  </si>
  <si>
    <t xml:space="preserve">  1. określenie dochodów:</t>
  </si>
  <si>
    <r>
      <t xml:space="preserve">    2) na zadania inwestycyjne w ramach Poddziałania 9.3.2 Rozwój usług społecznych, na projekt pn.</t>
    </r>
    <r>
      <rPr>
        <i/>
        <sz val="10"/>
        <rFont val="Times New Roman"/>
        <family val="1"/>
        <charset val="238"/>
      </rPr>
      <t xml:space="preserve"> "Wsparcie
        osób starszych i kadry świadczącej usługi społeczne w zakresie przeciwdziałania rozprzestrzenianiu się
        COVID-19, łagodzenia jego skutków na terenie województwa kujawsko-pomorskiego"</t>
    </r>
  </si>
  <si>
    <t xml:space="preserve">  2. zwiększenie dochodów na zadania bieżące w ramach:</t>
  </si>
  <si>
    <t xml:space="preserve">   - Poddziałania 9.3.2 Rozwój usług społecznych</t>
  </si>
  <si>
    <t xml:space="preserve">        dla beneficjentów zewnętrznych</t>
  </si>
  <si>
    <r>
      <t xml:space="preserve">        na projekt pn.</t>
    </r>
    <r>
      <rPr>
        <i/>
        <sz val="10"/>
        <rFont val="Times New Roman"/>
        <family val="1"/>
        <charset val="238"/>
      </rPr>
      <t xml:space="preserve"> "Wsparcie osób starszych i kadry świadczącej usługi społeczne w zakresie
        przeciwdziałania rozprzestrzenianiu się COVID-19, łagodzenia jego skutków na terenie województwa
        kujawsko-pomorskiego"</t>
    </r>
  </si>
  <si>
    <t xml:space="preserve">  3. zmniejszenie dochodów:</t>
  </si>
  <si>
    <t xml:space="preserve">        - Poddziałania 8.2.2 Wsparcie osób pracujących znajdujących się w niekorzystnej sytuacji na rynku pracy</t>
  </si>
  <si>
    <t xml:space="preserve">        - Poddziałania 8.6.1 Wsparcie na rzecz wydłużania aktywności zawodowej mieszkańców</t>
  </si>
  <si>
    <t xml:space="preserve">        - Poddziałania 8.6.2 Regionalne programy polityki zdrowotnej i profilaktyczne</t>
  </si>
  <si>
    <t xml:space="preserve">        - Poddziałania 9.2.1 Aktywne włączenie społeczne</t>
  </si>
  <si>
    <t xml:space="preserve">        - Poddziałania 9.3.1 Rozwój usług zdrowotnych</t>
  </si>
  <si>
    <t xml:space="preserve">            dla beneficjentów zewnętrznych</t>
  </si>
  <si>
    <r>
      <t xml:space="preserve">            na projekt pn. </t>
    </r>
    <r>
      <rPr>
        <i/>
        <sz val="10"/>
        <rFont val="Times New Roman"/>
        <family val="1"/>
        <charset val="238"/>
      </rPr>
      <t>"Organizacja ośrodków regeneracji w celu ograniczania negatywnych skutków Covid-19"</t>
    </r>
  </si>
  <si>
    <t xml:space="preserve">        - Poddziałania 9.4.1 Rozwój podmiotów sektora ekonomii społecznej</t>
  </si>
  <si>
    <t xml:space="preserve">        - Poddziałania 10.1.2 Kształcenie ogólne w ramach ZIT</t>
  </si>
  <si>
    <t xml:space="preserve">        - Poddziałania 10.1.3 Kształcenie zawodowe w ramach ZIT</t>
  </si>
  <si>
    <t xml:space="preserve">        - Poddziałania 10.2.2 Kształcenie ogólne </t>
  </si>
  <si>
    <t xml:space="preserve">        - Poddziałania 10.2.3 Kształcenie zawodowe</t>
  </si>
  <si>
    <r>
      <t xml:space="preserve">        - Poddziałania 10.4.1 Edukacja dorosłych w zakresie kompetencji cyfrowych i języków obcych, na projekt
          pn. </t>
    </r>
    <r>
      <rPr>
        <i/>
        <sz val="10"/>
        <rFont val="Times New Roman"/>
        <family val="1"/>
        <charset val="238"/>
      </rPr>
      <t>"W Kujawsko-Pomorskiem Mówisz - masz - certyfikowane szkolenie językowe"</t>
    </r>
  </si>
  <si>
    <t xml:space="preserve">        - Poddziałania 10.4.2 Edukacja dorosłych na rzecz rynku pracy</t>
  </si>
  <si>
    <t xml:space="preserve">        - Poddziałania 9.3.2 Rozwój usług społecznych</t>
  </si>
  <si>
    <t>II. Pomoc Techniczną RPO WK-P na lata 2014-2020 w ramach Działania 12.1 Wsparcie procesu zarządzania i wdrażania RPO poprzez:</t>
  </si>
  <si>
    <t xml:space="preserve">   - zwiększenie dochodów na zadania bieżące o kwotę  9.319.398 zł, </t>
  </si>
  <si>
    <t xml:space="preserve">   - zmniejszenie dochodów na zadania inwestycyjne o kwotę 599 zł, </t>
  </si>
  <si>
    <t xml:space="preserve">   - przeniesienie dochodów w kwocie 379.967 zł poprzez zmniejszenie dotacji dla instytucji pośredniczącej na wydatki związane z funkcjonowaniem
     Biura ZIT BTOF 2014-2020 przy jednoczesnym zwiększeniu dotacji na wydatki województwa - instytucji zarządzającej RPO.</t>
  </si>
  <si>
    <t>Programy regionalne 2021-2027 finansowane z udziałem środków Europejskiego Funduszu Rozwoju Regionalnego</t>
  </si>
  <si>
    <t>Określa się dochody majątkowe z tytułu dotacji celowej z budżetu państwa (budżet środków krajowych) w kwocie 129.782 zł na projekty przewidziane do realizacji w ramach Programu Fundusze Europejskie dla Kujaw i Pomorza 2021-2027, Priorytetu FEKP.05 Fundusze europejskie na wzmacnianie potencjałów endogenicznych regionu. Jednocześnie zmniejsza się o kwotę 129.782 zł dochody majątkowe z tytułu dotacji celowej z budżetu państwa zaplanowane jako pula środków na współfinansowanie krajowe przedsięwzięć realizowanych z udziałem środków z Europejskiego Funduszu Rozwoju Regionalnego.</t>
  </si>
  <si>
    <t>Programy regionalne 2021-2027 finansowane z udziałem środków Europejskiego Funduszu Społecznego Plus</t>
  </si>
  <si>
    <t>Określa się dochody bieżące z tytułu dotacji celowej z budżetu państwa (budżet środków krajowych) w kwocie 24.911 zł na projekty przewidziane do realizacji w ramach Programu Fundusze Europejskie dla Kujaw i Pomorza 2021-2027, Priorytetu FEKP.08 Fundusze europejskie na wsparcie w obszarze rynku pracy, edukacji i włączenia społecznego. Jednocześnie zmniejsza się o kwotę 24.911 zł dochody bieżące z tytułu dotacji celowej z budżetu państwa zaplanowane jako pula środków na współfinansowanie krajowe przedsięwzięć realizowanych z udziałem środków z Europejskiego Funduszu Społecznego Plus.</t>
  </si>
  <si>
    <t>Oświata i wychowanie</t>
  </si>
  <si>
    <t>Placówki kształcenia ustawicznego i centra kształcenia zawodowego</t>
  </si>
  <si>
    <t>Zmniejsza się dochody:</t>
  </si>
  <si>
    <t xml:space="preserve"> - o kwotę 241.910 zł uzyskiwane przez Kujawsko-Pomorskie Centrum Kształcenia Zawodowego w Bydgoszczy z tytułu świadczonych usług 
   w zakresie dokształcania zawodowego uczniów;</t>
  </si>
  <si>
    <t xml:space="preserve"> - o kwotę 15.140 zł stanowiące dotacje od jednostek samorządu terytorialnego z tytułu odpłatności za kształcenie uczniów w zakresie teoretycznej
    nauki zawodu w Kujawsko-Pomorskim Centrum Kształcenia Zawodowego w Bydgoszczy,</t>
  </si>
  <si>
    <t>w związku z urealnieniem planu do rzeczywistych wpływów.</t>
  </si>
  <si>
    <t>Ponadto dokonuje się przeniesienia dochodów między podziałkami klasyfikacji budżetowej w kwocie 2.960 zł  poprzez zmniejszenie dotacji uzyskiwanych od gmin przy jednoczesnym zwiększeniu dotacji od powiatów.</t>
  </si>
  <si>
    <t>Pozostałe zadania w zakresie polityki społecznej</t>
  </si>
  <si>
    <t>Państwowy Fundusz Rehabilitacji Osób Niepełnosprawnych</t>
  </si>
  <si>
    <t>Zwiększa się o kwotę 10.875 zł planowane dochody własne województwa pochodzące z tytułu 2,5 % odpisu od środków przyznanych województwu z Państwowego Funduszu Rehabilitacji Osób Niepełnosprawnych, tj. z kwoty 508.688 zł do kwoty 519.563 zł. Wstępnie przyznane zostały środki w kwocie 20.347.515 zł. Po ostatecznym podziale środków przypadającym samorządom województw przez Zarząd Państwowego Funduszu Rehabilitacji Osób Niepełnosprawnych, dla województwa kujawsko-pomorskiego określona została kwota 20.782.515 zł.</t>
  </si>
  <si>
    <t>Fundusz Gwarantowanych Świadczeń Pracowniczych</t>
  </si>
  <si>
    <t xml:space="preserve">W związku z otrzymaniem informacji od Ministra Rodziny i Polityki Społecznej o zwiększeniu łącznego limitu wydatków na 2023 r. na wykonywanie zadań w zakresie ochrony roszczeń pracowniczych (pismo DF.II.0311.2.6.2023.AW z dnia 30 października 2023 r.), zwiększa się dochody własne województwa o kwotę 18.100 zł. </t>
  </si>
  <si>
    <t>Wojewódzkie urzędy pracy</t>
  </si>
  <si>
    <t>Zwiększa się o kwotę 49.375 zł planowane dochody własne województwa osiągane przez Wojewódzki Urząd Pracy w Toruniu z tytułu zwrotu dotacji niewykorzystanych, wykorzystanych niezgodnie z przeznaczeniem, pobranych nienależnie lub w nadmiernej wysokości przez beneficjentów Priorytetu I Programu Operacyjnego Wiedza Edukacja Rozwój.</t>
  </si>
  <si>
    <t>Gospodarka komunalna i ochrona środowiska</t>
  </si>
  <si>
    <t>Zmniejszenie hałasu i wibracji</t>
  </si>
  <si>
    <r>
      <t xml:space="preserve">Zmniejsza się dochody na zadanie zlecone z zakresu administracji rządowej pn. </t>
    </r>
    <r>
      <rPr>
        <i/>
        <sz val="10"/>
        <rFont val="Times New Roman"/>
        <family val="1"/>
        <charset val="238"/>
      </rPr>
      <t>"Opracowanie Programu ochrony środowiska przed hałasem dla województwa kujawsko-pomorskiego"</t>
    </r>
    <r>
      <rPr>
        <sz val="10"/>
        <rFont val="Times New Roman"/>
        <family val="1"/>
        <charset val="238"/>
      </rPr>
      <t xml:space="preserve"> łącznie o kwotę 261.450 zł, w tym:</t>
    </r>
  </si>
  <si>
    <t xml:space="preserve"> - o kwotę 155.000 zł z tytułu dotacji z funduszy celowych w związku z korektą wniosku o udzielenie dofinansowania złożoną do Wojewódzkiego
   Funduszu Ochrony Środowiska i Gospodarki Wodnej w Toruniu;</t>
  </si>
  <si>
    <t xml:space="preserve"> - o kwotę 106.450 zł z tytułu dotacji celowej z budżetu państwa w związku z Decyzją Wojewody Kujawsko-Pomorskiego Nr WFB.I.3120.3.113.2023 
   z dnia 15 listopada 2023 r. o zmniejszeniu planu dotacji celowych w wyniku oszczędności powstałych na skutek niższych niż planowano kosztów
   opracowania dokumentu.</t>
  </si>
  <si>
    <t>Kultura i ochrona dziedzictwa narodowego</t>
  </si>
  <si>
    <t>Biblioteki</t>
  </si>
  <si>
    <t>Zwiększa się o kwotę 68.132 zł planowane dochody z tytułu dotacji od jednostek samorządu terytorialnego zgodnie z aneksem Nr 31 do Porozumienia zawartego z Miastem Bydgoszcz w sprawie wspólnego prowadzenia Wojewódzkiej i Miejskiej Biblioteki Publicznej w Bydgoszczy  przyznającym dodatkowe środki na utrzymanie sieci miejskich filii bibliotecznych w 2023 r., tj. na pokrycie kosztów zużycia energii cieplnej i gazu.</t>
  </si>
  <si>
    <t>Ogrody botaniczne i zoologiczne oraz naturalne obszary i obiekty chronionej przyrody</t>
  </si>
  <si>
    <t xml:space="preserve">Parki krajobrazowe </t>
  </si>
  <si>
    <t>Wprowadza się zmiany w dochodach własnych województwa poprzez:</t>
  </si>
  <si>
    <t xml:space="preserve"> - określenie dochodów uzyskiwanych przez Brodnicki Park Krajobrazowy z tytułu rozliczeń/zwrotów z lat ubiegłych w kwocie 1.957 zł w związku 
   z otrzymaniem faktur korygujących za zużycie energii elektrycznej w 2022 r.;</t>
  </si>
  <si>
    <t xml:space="preserve"> - zwiększenie dochodów uzyskiwanych przez Zespół Parków Krajobrazowych nad Dolną Wisłą z Agencji Restrukturyzacji i Modernizacji Rolnictwa
   o kwotę 13.227 zł z tytułu płatności w ramach systemów wsparcia bezpośredniego (12.260,22 zł) oraz płatności dla obszarów z ograniczeniami
   naturalnymi lub innymi szczególnymi ograniczeniami ONW (967,67 zł);</t>
  </si>
  <si>
    <t xml:space="preserve"> - zmniejszenie dochodów uzyskiwanych przez Gostynińsko-Włocławski Park Krajobrazowy z Agencji Restrukturyzacji i Modernizacji Rolnictwa 
   o kwotę 81.675 zł w związku z wydłużeniem przez Agencję terminu rozpatrzenia wniosku o przyznanie płatności bezpośrednich i braku
   możliwości wpływu środków w roku bieżącym.</t>
  </si>
  <si>
    <t>II.</t>
  </si>
  <si>
    <t>Wydatki</t>
  </si>
  <si>
    <t>Zmniejsza się wydatki:</t>
  </si>
  <si>
    <r>
      <t xml:space="preserve"> - o kwotę 12.000 zł na zadanie własne pn. </t>
    </r>
    <r>
      <rPr>
        <i/>
        <sz val="10"/>
        <rFont val="Times New Roman"/>
        <family val="1"/>
        <charset val="238"/>
      </rPr>
      <t>"Europejska Sieć Dziedzictwa Kulinarnego"</t>
    </r>
    <r>
      <rPr>
        <sz val="10"/>
        <rFont val="Times New Roman"/>
        <family val="1"/>
        <charset val="238"/>
      </rPr>
      <t xml:space="preserve"> w związku z wystąpieniem Województwa z Europejskiej
   Sieci Regionalnego Dziedzictwa Kulinarnego na skutek zmian formalno-organizacyjnych zrzeszenia oraz negatywnej opinii Ministerstwa Spraw
   Zagranicznych w sprawie udziału Województw RP w nowych strukturach ESRDK i braku wpływów z opłat za członkostwo w regionalnej sieci
   Dziedzictwo Kulinarne Kujawy i Pomorze;</t>
    </r>
  </si>
  <si>
    <r>
      <t xml:space="preserve"> - o kwotę 100.000 zł na zadanie własne pn. </t>
    </r>
    <r>
      <rPr>
        <i/>
        <sz val="10"/>
        <rFont val="Times New Roman"/>
        <family val="1"/>
        <charset val="238"/>
      </rPr>
      <t>"Przygotowanie dokumentacji na potrzeby realizacji projektów w ramach FEdKP 2021-2027"</t>
    </r>
    <r>
      <rPr>
        <sz val="10"/>
        <rFont val="Times New Roman"/>
        <family val="1"/>
        <charset val="238"/>
      </rPr>
      <t>. 
   Zmiana wynika z braku naboru wniosków o dofinansowanie w 2023 r. w ramach Działania 02.09 Mała retencja i adaptacja do zmian klimatu 
   w regionie i odstąpienia od przygotowania dokumentacji aplikacyjnej dla projektu pn. 'Mała retencja wodna" w roku bieżącym;</t>
    </r>
  </si>
  <si>
    <r>
      <t xml:space="preserve"> - o kwotę 163.000 zł na zadanie własne pn. </t>
    </r>
    <r>
      <rPr>
        <i/>
        <sz val="10"/>
        <rFont val="Times New Roman"/>
        <family val="1"/>
        <charset val="238"/>
      </rPr>
      <t>"Wsparcie dziedzictwa kulturowego wsi"</t>
    </r>
    <r>
      <rPr>
        <sz val="10"/>
        <rFont val="Times New Roman"/>
        <family val="1"/>
        <charset val="238"/>
      </rPr>
      <t xml:space="preserve">  w związku z mniejszymi kosztami realizowanych przedsięwzięć. </t>
    </r>
  </si>
  <si>
    <t>Przetwórstwo przemysłowe</t>
  </si>
  <si>
    <t>Rozwój przedsiębiorczości</t>
  </si>
  <si>
    <t>Określa się wydatki w kwocie 233.500 zł na podwyższenie kapitału zakładowego spółki Kujawsko-Pomorska Agencja Innowacji Sp. z o.o. z przeznaczeniem na przygotowanie Spółki do koordynacji prac w związku z realizacją zadań dotyczących nowego projektu grantowego pn. "Fundusz Badań i Wdrożeń 3.0" w ramach Funduszy Europejskich dla Kujaw i Pomorza na lata 2021-2027. Wniesienie kapitału nastąpi poprzez objęcie 2.335 nowych udziałów o wartości nominalnej 100 zł każdy.</t>
  </si>
  <si>
    <t>Rozwój kadr nowoczesnej gospodarki i przedsiębiorczości</t>
  </si>
  <si>
    <r>
      <t xml:space="preserve"> - o kwotę 5.000 zł na projekt pn. </t>
    </r>
    <r>
      <rPr>
        <i/>
        <sz val="10"/>
        <rFont val="Times New Roman"/>
        <family val="1"/>
        <charset val="238"/>
      </rPr>
      <t>"W Kujawsko-Pomorskiem Mówisz-masz - certyfikowane szkolenie językowe"</t>
    </r>
    <r>
      <rPr>
        <sz val="10"/>
        <rFont val="Times New Roman"/>
        <family val="1"/>
        <charset val="238"/>
      </rPr>
      <t xml:space="preserve"> realizowany w ramach RPO WK-P
   2014-2020, Poddziałania 10.4.1 w związku z niewydatkowaniem środków na pokrycie kosztów opieki nad dziećmi do lat 7 lub osobami zależnymi 
   w wyniku braku zainteresowania uczestników projektów oferowaną pomocą. Zmniejsza się ogólna wartość projektu;</t>
    </r>
  </si>
  <si>
    <t xml:space="preserve"> - o kwotę 1.915 zł na Poddziałanie 10.4.2 Edukacja dorosłych na rzecz rynku pracy w celu dostosowania planu wydatków do wielkości
   prognozowanego współfinansowania krajowego dla projektów przewidzianych do realizacji przez beneficjentów w 2023 r. w ramach
   rozstrzygniętych konkursów RPO WK-P 2014-2020.</t>
  </si>
  <si>
    <t>Handel</t>
  </si>
  <si>
    <t>Promocja eksportu</t>
  </si>
  <si>
    <r>
      <t xml:space="preserve">Dokonuje się zmian w projekcie pn. </t>
    </r>
    <r>
      <rPr>
        <i/>
        <sz val="10"/>
        <rFont val="Times New Roman"/>
        <family val="1"/>
        <charset val="238"/>
      </rPr>
      <t xml:space="preserve">"Przygotowanie i rozwój pakietu usług doradczych/informacyjnych w zakresie umiędzynarodowienia działalności przedsiębiorstw z sektora MŚP oraz pozyskania działalności inwestycyjnej przez Kujawsko-Pomorskie Centrum Obsługi Inwestorów i Eksporterów" </t>
    </r>
    <r>
      <rPr>
        <sz val="10"/>
        <rFont val="Times New Roman"/>
        <family val="1"/>
        <charset val="238"/>
      </rPr>
      <t>realizowanym w ramach RPO WK-P 2014-2020, Poddziałania 1.5.2:</t>
    </r>
  </si>
  <si>
    <t xml:space="preserve"> - w zakresie wydatków inwestycyjnych zwiększenie wydatków niekwalifikowalnych o kwotę 171.488 zł przy jednoczesnym zmniejszeniu wydatków
   kwalifikowalnych o kwotę 356.126 zł, </t>
  </si>
  <si>
    <t xml:space="preserve"> - w zakresie wydatków bieżących zmniejszenie o kwotę 2.159.500 zł.</t>
  </si>
  <si>
    <t>Zmiany wynikają z mniejszych kosztów zrealizowanych działań merytorycznych i decyzji Instytucji Zarządzającej RPO o zmniejszeniu dofinansowania na projekt.</t>
  </si>
  <si>
    <r>
      <t xml:space="preserve"> - o kwotę 258.438 zł na zadanie własne pn. </t>
    </r>
    <r>
      <rPr>
        <i/>
        <sz val="10"/>
        <rFont val="Times New Roman"/>
        <family val="1"/>
        <charset val="238"/>
      </rPr>
      <t xml:space="preserve">"Regionalne przewozy kolejowe - pozostałe zadania" </t>
    </r>
    <r>
      <rPr>
        <sz val="10"/>
        <rFont val="Times New Roman"/>
        <family val="1"/>
        <charset val="238"/>
      </rPr>
      <t>w związku z mniejszymi kosztami usług 
   doradczych oraz usług związanych z kontrolą umów na kolejowe przewozy pasażerskie. Jednocześnie dokonuje się przeniesienia wydatków między
   podziałkami klasyfikacji budżetowej w kwocie 2.500 zł w celu zabezpieczenia środków na pokrycie kosztów związanych z zawarciem ugody 
   z operatorem kolejowym w sprawie końcowego rozliczenia umowy;</t>
    </r>
  </si>
  <si>
    <r>
      <t xml:space="preserve"> - o kwotę 2.605.787 zł na jednoroczne zadanie inwestycyjne pn. </t>
    </r>
    <r>
      <rPr>
        <i/>
        <sz val="10"/>
        <rFont val="Times New Roman"/>
        <family val="1"/>
        <charset val="238"/>
      </rPr>
      <t xml:space="preserve">"Zakup, modernizacja oraz naprawa pojazdów kolejowych" </t>
    </r>
    <r>
      <rPr>
        <sz val="10"/>
        <rFont val="Times New Roman"/>
        <family val="1"/>
        <charset val="238"/>
      </rPr>
      <t>w związku 
   z unieważnieniem postępowania przetargowego na modernizację 4 pojazdów szynowych serii SA106 i z odstąpieniem od realizacji zadania w 2023 r.;</t>
    </r>
  </si>
  <si>
    <r>
      <t xml:space="preserve"> - o kwotę 4.605.000 zł na jednoroczne zadanie inwestycyjne pn. </t>
    </r>
    <r>
      <rPr>
        <i/>
        <sz val="10"/>
        <rFont val="Times New Roman"/>
        <family val="1"/>
        <charset val="238"/>
      </rPr>
      <t xml:space="preserve">"Zakup elektrycznych zespołów trakcyjnych do wykonywania kolejowych
   połączeń regionalnych na terenie województwa kujawsko-pomorskiego" </t>
    </r>
    <r>
      <rPr>
        <sz val="10"/>
        <rFont val="Times New Roman"/>
        <family val="1"/>
        <charset val="238"/>
      </rPr>
      <t>w części finansowanej ze środków własnych województwa w związku 
   z brakiem możliwości wydatkowania środków w wyniku ponownego ogłoszenia postępowania przetargowego na dostawę maksymalnie siedmiu
   nowych elektrycznych zespołów trakcyjnych wraz ze świadczeniem usług serwisowych.</t>
    </r>
  </si>
  <si>
    <t>W wyniku analizy kosztów wojewódzkich kolejowych przewozów pasażerskich świadczonych przez operatorów kolejowych na terenie województwa kujawsko-pomorskiego urealnia się wydatki zaplanowane na dotowanie przewozów w ramach umów zawartych na okres od 11 grudnia 2022 r. do 14 grudnia 2030 r. poprzez zmniejszenie wydatków w 2023 r. łącznie o kwotę 5.211.332 zł, w tym:</t>
  </si>
  <si>
    <t>1) o kwotę 97.091 zł na zadanie I - pakiet A obejmujący linie kolejowe: nr 18 od Kutna do Bydgoszczy, nr 131 od Bydgoszczy do Inowrocławia, 
    nr 353 od Gniezna do Jabłonowa Pomorskiego, nr 208 od Brodnicy do Jabłonowa Pomorskiego (po 2025 r.); linie komunikacyjne: Kutno- 
    Włocławek-Toruń-Bydgoszcz, Bydgoszcz-Inowrocław, Gniezno-Inowrocław-Toruń, Bydgoszcz-Toruń-Jabłonowo Pomorskie (- Brodnica po 
    2025 roku po elektryfikacji linii kolejowej nr 208);</t>
  </si>
  <si>
    <t xml:space="preserve">2) o kwotę 3.264.019 zł na zadanie II obejmujące: </t>
  </si>
  <si>
    <t xml:space="preserve">     - pakiet B1 - linie kolejowe: nr 18 od Torunia do Wyrzyska-Osieka, nr 131 od Bydgoszczy do Smętowa, nr 353 od Torunia do Jabłonowa 
       Pomorskiego; linie komunikacyjne: Bydgoszcz-Wyrzysk-Osiek, Bydgoszcz-Toruń, Toruń-Jabłonowo Pomorskie, Bydgoszcz-Smętowo;</t>
  </si>
  <si>
    <t xml:space="preserve">     - pakiet B2 - linie kolejowe: nr 18 od Bydgoszczy do granicy województwa (Wyrzysk-Osiek), nr 131 od Bydgoszczy do Inowrocławia, nr 353 
       od Gniezna do Torunia; linie komunikacyjne: Piła-Bydgoszcz, Inowrocław-Bydgoszcz, Toruń-Inowrocław-Gniezno;</t>
  </si>
  <si>
    <t xml:space="preserve">3) o kwotę 377.736 zł na zadanie III obejmujące: </t>
  </si>
  <si>
    <t xml:space="preserve">    - pakiet C - linie kolejowe: nr 131 od Bydgoszczy do Maksymilianowa, nr 201 od Bydgoszczy do Wierzchucina, nr 208 od Wierzchucina do 
      Chojnic; linia komunikacyjna Bydgoszcz-Tuchola-Chojnice; </t>
  </si>
  <si>
    <t xml:space="preserve">    - pakiet D - linie kolejowe: nr 131 od Bydgoszczy do Laskowic, nr 208 od Grudziądza do Laskowic, nr 215 od Laskowic Pomorskich do Czerska; 
      linie komunikacyjne: Bydgoszcz-Laskowice-Grudziądz, Laskowice-Czersk;</t>
  </si>
  <si>
    <t xml:space="preserve">    - pakiet H - linie kolejowe: nr 201 od Wierzchucina do Lipowej, nr 743 od Lipowej do Szlachty; linia komunikacyjna Wierzchucin-Szlachta;</t>
  </si>
  <si>
    <t xml:space="preserve">4) o kwotę 1.472.486 zł na zadanie IV obejmujące: </t>
  </si>
  <si>
    <t xml:space="preserve">    - pakiet E - linie kolejowe: nr 207 od Torunia do Chełmży, nr 208 od Brodnicy do Grudziądza, nr 209 od Chełmży do Bydgoszczy, nr 353 od 
      Torunia do Jabłonowa Pomorskiego; linie komunikacyjne: Toruń-Jabłonowo Pomorskie-Brodnica, Brodnica-Grudziądz, Bydgoszcz-Chełmża-
      Toruń;</t>
  </si>
  <si>
    <t xml:space="preserve">    - pakiet F - linie kolejowe: nr 207 od Torunia do Grudziądza, nr 353 od Torunia Głównego od Torunia Wschodniego; linia komunikacyjna Toruń-
      Grudziądz;</t>
  </si>
  <si>
    <t xml:space="preserve">    - pakiet G - linie kolejowe: nr 27 od Sierpca do Torunia, nr 353 od Torunia Głównego od Torunia Wschodniego; linia komunikacyjna Toruń-
      Sierpc.</t>
  </si>
  <si>
    <t>Zwiększa się wydatki:</t>
  </si>
  <si>
    <r>
      <t xml:space="preserve"> - o kwotę 2.626.689 zł na zadanie własne pn.</t>
    </r>
    <r>
      <rPr>
        <i/>
        <sz val="10"/>
        <rFont val="Times New Roman"/>
        <family val="1"/>
        <charset val="238"/>
      </rPr>
      <t xml:space="preserve"> "Dotowanie kolejowych przewozów pasażerskich" </t>
    </r>
    <r>
      <rPr>
        <sz val="10"/>
        <rFont val="Times New Roman"/>
        <family val="1"/>
        <charset val="238"/>
      </rPr>
      <t>w celu zabezpieczenia środków na końcowe
   rozliczenie umowy zawartej z operatorem kolejowym na świadczenie usług publicznych w zakresie publicznego transportu zbiorowego 
   w transporcie kolejowym na liniach komunikacyjnych na obszarze województwa kujawsko-pomorskiego (pozostała część rekompensaty);</t>
    </r>
  </si>
  <si>
    <t xml:space="preserve"> - o kwotę 2.900.000 zł zaplanowane na dotacje dla operatorów kolejowych na pokrycie kosztów związanych z dostępem do infrastruktury kolejowej
   oraz za dostęp do stacji pasażerskich w związku z podniesieniem przez zarządców infrastruktury kolejowej stawek jednostkowych opłaty
   podstawowej i manewrowej za korzystanie z infrastruktury kolejowej w przewozach pasażerskich od dnia 21 grudnia 2022 r. </t>
  </si>
  <si>
    <t>W związku z podpisaniem z Województwem Mazowieckiem umowy na dofinansowanie realizacji wojewódzkich kolejowych przewozów pasażerskich na odcinku linii kolejowej nr 27 Nasielsk - Toruń Wschodni od granicy województwa mazowieckiego z województwem kujawsko-pomorskim do stacji Sierp za okres od dnia 1 stycznia 2023 r. do dnia 9 grudnia 2023 r. określa się wydatki finansowane z dotacji od jednostek samorządu terytorialnego:</t>
  </si>
  <si>
    <t xml:space="preserve"> - w kwocie 1.191.019 zł z przeznaczeniem na zadanie IV pakiet G - linie kolejowe: nr 27 od Sierpca do Torunia, nr 353 od Torunia Głównego od
   Torunia Wschodniego; linia komunikacyjna Toruń-Sierpc</t>
  </si>
  <si>
    <t xml:space="preserve"> - w kwocie 151.545 zł z przeznaczeniem na pokrycie kosztów dostępu do infrastruktury.</t>
  </si>
  <si>
    <t>Infrastruktura kolejowa</t>
  </si>
  <si>
    <r>
      <t xml:space="preserve">Odstępuje się od realizacji jednorocznego zadania inwestycyjnego pn. </t>
    </r>
    <r>
      <rPr>
        <i/>
        <sz val="10"/>
        <rFont val="Times New Roman"/>
        <family val="1"/>
        <charset val="238"/>
      </rPr>
      <t xml:space="preserve">"Budowa wiaduktów i przystanków kolejowych w bydgosko-toruńskim obszarze metropolitalnym-uzyskanie certyfikatów zgodności dla podsystemów i składników interoperacyjności WE w kolejnictwie" </t>
    </r>
    <r>
      <rPr>
        <sz val="10"/>
        <rFont val="Times New Roman"/>
        <family val="1"/>
        <charset val="238"/>
      </rPr>
      <t>i zmniejsza wydatki o kwotę 200.000 zł</t>
    </r>
    <r>
      <rPr>
        <i/>
        <sz val="10"/>
        <rFont val="Times New Roman"/>
        <family val="1"/>
        <charset val="238"/>
      </rPr>
      <t xml:space="preserve">. </t>
    </r>
    <r>
      <rPr>
        <sz val="10"/>
        <rFont val="Times New Roman"/>
        <family val="1"/>
        <charset val="238"/>
      </rPr>
      <t>Zmiana wynika z dwukrotnego unieważnienia postępowania przetargowego na wybór wykonawcy robót budowlanych dostosowujących przystanek osobowy Bydgoszcz-Błonie do potrzeb osób niepełnosprawnych oraz na podjęcie czynności związanych w wystawieniem  certyfikatu zgodności WE i uzyskaniem świadectwa dopuszczenia do eksploatacji na skutek braku ofert.</t>
    </r>
  </si>
  <si>
    <r>
      <t xml:space="preserve">W związku z Decyzją Wojewody Kujawsko-Pomorskiego Nr  WFB.I.3120.2.127.2023 z dnia 6 grudnia 2023 r. zwiększającą plan dotacji na pokrycie zobowiązań z tytułu wydatków związanych z finansowaniem ustawowych uprawnień do bezpłatnych lub ulgowych przejazdów w ramach krajowych pasażerskich przewozów autobusowych, zwiększa się wydatki finansowane z dotacji celowej z budżetu państwa o kwotę 5.761.357,22 zł na zadanie zlecone z zakresu administracji rządowej pn. </t>
    </r>
    <r>
      <rPr>
        <i/>
        <sz val="10"/>
        <rFont val="Times New Roman"/>
        <family val="1"/>
        <charset val="238"/>
      </rPr>
      <t>"Dopłaty do ustawowych ulg przejazdowych w krajowych autobusowych przewozach pasażerskich"</t>
    </r>
    <r>
      <rPr>
        <sz val="10"/>
        <rFont val="Times New Roman"/>
        <family val="1"/>
        <charset val="238"/>
      </rPr>
      <t>.</t>
    </r>
  </si>
  <si>
    <r>
      <t xml:space="preserve">Zwiększa się o kwotę 17.466 zł wydatki zaplanowane na zadanie własne pn. </t>
    </r>
    <r>
      <rPr>
        <i/>
        <sz val="10"/>
        <rFont val="Times New Roman"/>
        <family val="1"/>
        <charset val="238"/>
      </rPr>
      <t>"Zwrot dotacji - zadania zlecone"</t>
    </r>
    <r>
      <rPr>
        <sz val="10"/>
        <rFont val="Times New Roman"/>
        <family val="1"/>
        <charset val="238"/>
      </rPr>
      <t xml:space="preserve"> z przeznaczeniem na zwrot do budżetu państwa dotacji wykorzystanych niezgodnie z przeznaczeniem, pobranych nienależnie lub w nadmiernej wysokości przez przewoźnika z tytułu dopłat do ustawowych ulg przy sprzedaży biletów w regularnym przewozie osób w krajowym transporcie drogowym wraz z odsetkami.</t>
    </r>
  </si>
  <si>
    <r>
      <t xml:space="preserve">Określa się wydatki w kwocie 152.552 zł  na zadanie własne pn. </t>
    </r>
    <r>
      <rPr>
        <i/>
        <sz val="10"/>
        <rFont val="Times New Roman"/>
        <family val="1"/>
        <charset val="238"/>
      </rPr>
      <t>"Remonty budynków"</t>
    </r>
    <r>
      <rPr>
        <sz val="10"/>
        <rFont val="Times New Roman"/>
        <family val="1"/>
        <charset val="238"/>
      </rPr>
      <t xml:space="preserve"> realizowane przez Zarząd Dróg Wojewódzkich w Bydgoszczy. Środki przeniesione zostają z rozdziału 75018 w związku z koniecznością właściwego sklasyfikowania kosztów remontu budynków magazynowych i garaży administrowanych przez RDW wykorzystywanych do składowania sprzętu i materiałów wykorzystywanych na potrzeby utrzymania dróg wojewódzkich.</t>
    </r>
  </si>
  <si>
    <r>
      <t xml:space="preserve">Zwiększa się o kwotę 313.173 zł wydatki zaplanowane na jednoroczne zadanie inwestycyjne pn. </t>
    </r>
    <r>
      <rPr>
        <i/>
        <sz val="10"/>
        <rFont val="Times New Roman"/>
        <family val="1"/>
        <charset val="238"/>
      </rPr>
      <t xml:space="preserve">"Odnowa nawierzchni DW 269 odcinek Chodecz-Wola Adamowa od km 40+042 do km 45+540 dł. 5,498 km" </t>
    </r>
    <r>
      <rPr>
        <sz val="10"/>
        <rFont val="Times New Roman"/>
        <family val="1"/>
        <charset val="238"/>
      </rPr>
      <t>ujęte w planie finansowym Zarządu Dróg Wojewódzkich w Bydgoszczy w celu zabezpieczenia środków w kwocie odpowiadającej najkorzystniejszej ofercie złożonej w postępowaniu przetargowym na wykonanie robót budowlanych. Jednocześnie zmniejsza się o kwotę 313.172 zł wydatki zaplanowane na jednoroczne zadanie inwestycyjne pn.</t>
    </r>
    <r>
      <rPr>
        <i/>
        <sz val="10"/>
        <rFont val="Times New Roman"/>
        <family val="1"/>
        <charset val="238"/>
      </rPr>
      <t xml:space="preserve"> "Drogi wojewódzkie - Modernizacja dróg" .</t>
    </r>
  </si>
  <si>
    <t>W związku z zakończeniem perspektywy finansowej 2014-2020 i koniecznością urealnienia planu wydatków realizowanych projektów w ramach RPO WK-P wprowadza się następujące zmiany:</t>
  </si>
  <si>
    <r>
      <t xml:space="preserve">1. projekt pn. </t>
    </r>
    <r>
      <rPr>
        <i/>
        <sz val="10"/>
        <rFont val="Times New Roman"/>
        <family val="1"/>
        <charset val="238"/>
      </rPr>
      <t xml:space="preserve">"Ograniczenie emisji spalin poprzez rozbudowę sieci dróg rowerowych znajdujących się w koncepcji rozwoju systemu transportu
    Bydgosko-Toruńskiego Obszaru Funkcjonalnego dla: Części nr 2 - Złotoria - Nowa Wieś - Lubicz Górny w ciągu drogi wojewódzkiej nr 657"
    </t>
    </r>
    <r>
      <rPr>
        <sz val="10"/>
        <rFont val="Times New Roman"/>
        <family val="1"/>
        <charset val="238"/>
      </rPr>
      <t>(Działanie 3.4) - zmniejszenie wydatków łącznie o kwotę 3.444.515 zł, w tym wydatków bieżących o kwotę 33.886 zł oraz wydatków inwestycyjnych
    o kwotę 3.410.629 zł, z tego w części finansowanej z dotacji od jednostek samorządu terytorialnego o kwotę 566.313 zł;</t>
    </r>
  </si>
  <si>
    <r>
      <t xml:space="preserve">2. projekt pn. </t>
    </r>
    <r>
      <rPr>
        <i/>
        <sz val="10"/>
        <rFont val="Times New Roman"/>
        <family val="1"/>
        <charset val="238"/>
      </rPr>
      <t xml:space="preserve">"Ograniczenie emisji spalin poprzez rozbudowę sieci dróg rowerowych znajdujących się w koncepcji rozwoju systemu transportu
    Bydgosko-Toruńskiego Obszaru Funkcjonalnego dla: Części nr 3 - Toruń - Mała Nieszawka - Wielka Nieszawka - Cierpice w ciągu drogi
    wojewódzkiej nr 273" </t>
    </r>
    <r>
      <rPr>
        <sz val="10"/>
        <rFont val="Times New Roman"/>
        <family val="1"/>
        <charset val="238"/>
      </rPr>
      <t xml:space="preserve">(Działanie 3.4) </t>
    </r>
    <r>
      <rPr>
        <i/>
        <sz val="10"/>
        <rFont val="Times New Roman"/>
        <family val="1"/>
        <charset val="238"/>
      </rPr>
      <t xml:space="preserve">- </t>
    </r>
    <r>
      <rPr>
        <sz val="10"/>
        <rFont val="Times New Roman"/>
        <family val="1"/>
        <charset val="238"/>
      </rPr>
      <t>zmniejszenie wydatków inwestycyjnych o kwotę 584.801 zł, w tym w części finansowanej z dotacji od 
    jednostek samorządu terytorialnego o kwotę 97.750 zł;</t>
    </r>
  </si>
  <si>
    <r>
      <t xml:space="preserve">3. projekt pn. </t>
    </r>
    <r>
      <rPr>
        <i/>
        <sz val="10"/>
        <rFont val="Times New Roman"/>
        <family val="1"/>
        <charset val="238"/>
      </rPr>
      <t xml:space="preserve">"Rozbudowa drogi wojewódzkiej Nr 548 Stolno-Wąbrzeźno od km 0+005 do km 29+619 z wyłączeniem węzła autostradowego 
    w m. Lisewo od km 14+144 do km 15+146" </t>
    </r>
    <r>
      <rPr>
        <sz val="10"/>
        <rFont val="Times New Roman"/>
        <family val="1"/>
        <charset val="238"/>
      </rPr>
      <t>(Działanie 5.1)</t>
    </r>
    <r>
      <rPr>
        <i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zmniejszenie wydatków inwestycyjnych łącznie o kwotę 3.737.327 zł, w tym 
    w części finansowanej z dotacji od jednostek samorządu terytorialnego o kwotę 31.680 zł;</t>
    </r>
  </si>
  <si>
    <r>
      <t xml:space="preserve">4. projekt pn. </t>
    </r>
    <r>
      <rPr>
        <i/>
        <sz val="10"/>
        <rFont val="Times New Roman"/>
        <family val="1"/>
        <charset val="238"/>
      </rPr>
      <t xml:space="preserve">"Rozbudowa drogi wojewódzkiej Nr 270 Brześć Kujawski-Izbica Kujawska-Koło od km 0+000 do km 29+023 - Budowa
    obwodnicy m. Lubraniec" </t>
    </r>
    <r>
      <rPr>
        <sz val="10"/>
        <rFont val="Times New Roman"/>
        <family val="1"/>
        <charset val="238"/>
      </rPr>
      <t>(Działanie 5.1) - zwiększenie wydatków inwestycyjnych o kwotę 26.272 zł (odbiór końcowy w ramach I fazy projektu).</t>
    </r>
  </si>
  <si>
    <r>
      <t xml:space="preserve">W ramach jednorocznego zadania inwestycyjnego pn. </t>
    </r>
    <r>
      <rPr>
        <i/>
        <sz val="10"/>
        <rFont val="Times New Roman"/>
        <family val="1"/>
        <charset val="238"/>
      </rPr>
      <t>"Wykup gruntu"</t>
    </r>
    <r>
      <rPr>
        <sz val="10"/>
        <rFont val="Times New Roman"/>
        <family val="1"/>
        <charset val="238"/>
      </rPr>
      <t xml:space="preserve"> realizowanego przez Zarząd Dróg Wojewódzkich w Bydgoszczy zmniejsza się o kwotę 220.649 zł wydatki finansowane ze środków własnych województwa przy jednoczesnym zwiększeniu wydatków finansowanych z dotacji od jednostek samorządu terytorialnego, tj. o kwotę pomocy finansowej od gminy Łubianka na wykup gruntów na potrzeby inwestycji: "Rozbudowa drogi wojewódzkiej nr 551  relacji Strzyżawa - Wąbrzeźno polegająca na budowie ścieżki rowerowej na odc. Kończewice - Bogusławki w m. Warszewice o dł. ok. 1350 m oraz "Rozbudowa drogi wojewódzkiej Nr 244 polegająca na wykonaniu ścieżki rowerowej i chodnika na odcinku Aleksandrowo (obręb Borówno) - Strzelce Górne".</t>
    </r>
  </si>
  <si>
    <r>
      <t xml:space="preserve">W projekcie pn. </t>
    </r>
    <r>
      <rPr>
        <i/>
        <sz val="10"/>
        <rFont val="Times New Roman"/>
        <family val="1"/>
        <charset val="238"/>
      </rPr>
      <t>"Przebudowa wraz z rozbudową drogi wojewódzkiej Nr 270 Brześć Kujawski-Izbica Kujawska-Koło od km 0+000 do km 29+023. Etap I od km 1+100 do km 7+762"</t>
    </r>
    <r>
      <rPr>
        <sz val="10"/>
        <rFont val="Times New Roman"/>
        <family val="1"/>
        <charset val="238"/>
      </rPr>
      <t xml:space="preserve"> realizowanym w ramach RPO WK-P 2014-2020 wprowadza się zmiany polegające na:</t>
    </r>
  </si>
  <si>
    <t xml:space="preserve"> - przeniesieniu wydatków bieżących w kwocie 1.151 zł z planu finansowego Zarządu Dróg Wojewódzkich w Bydgoszczy do planu finansowego
   Urzędu Marszałkowskiego w celu zabezpieczenia środków na pokrycie kosztów wynagrodzeń pracowników zaangażowanych przy realizacji
   projektu;</t>
  </si>
  <si>
    <t xml:space="preserve"> - zwiększeniu wydatków inwestycyjnych w części finansowanej z dotacji z budżetu państwa o kwotę 1 zł. Zmiana wynika z konieczności
   wyrównania planu wydatków do kwoty kosztów po zaokrągleniu do pełnych złotych w górę. </t>
  </si>
  <si>
    <t>Infrastruktura portowa</t>
  </si>
  <si>
    <t>Zmniejsza się o kwotę 630.012 zł wydatki zaplanowane na podwyższenie kapitału zakładowego Portu Lotniczego Bydgoszcz S.A w związku ze zmniejszeniem pomocy inwestycyjnej na zadania: "Taśmociąg - dostawa oraz montaż nowej karuzeli będącej elementem systemu transportu bagażowego w pomieszczeniu przylotów" oraz "Zakup lotniskowego pojazdu ratowniczo-gaśniczego z wyposażeniem technicznym wraz z zestawem ratunkowym, hydraulicznym dla Lotniskowej Służby Ratowniczo-Gaśniczej (LSRG)" po weryfikacji wniosków pod kątem rynkowości kosztów inwestycji.  Po zmianie wniesienie kapitału nastąpi poprzez objęcie 315.059 akcji nowej emisji o wartości nominalnej 42 zł.</t>
  </si>
  <si>
    <t>Gospodarka mieszkaniowa</t>
  </si>
  <si>
    <t>Gospodarka gruntami i nieruchomościami</t>
  </si>
  <si>
    <r>
      <t xml:space="preserve">Zwiększa się o kwotę 118.141 zł wydatki zaplanowane na jednoroczne zadanie inwestycyjne pn. </t>
    </r>
    <r>
      <rPr>
        <i/>
        <sz val="10"/>
        <rFont val="Times New Roman"/>
        <family val="1"/>
        <charset val="238"/>
      </rPr>
      <t xml:space="preserve">"Przebudowa sieci elektroenergetycznej na potrzeby realizacji projektu pn. "Młyn Energii w Grudziądzu" </t>
    </r>
    <r>
      <rPr>
        <sz val="10"/>
        <rFont val="Times New Roman"/>
        <family val="1"/>
        <charset val="238"/>
      </rPr>
      <t>w związku ze wzrostem kosztu przebudowy sieci elektroenergetycznej na działce nr 7, obręb 0050 w Grudziądzu.</t>
    </r>
  </si>
  <si>
    <t>Działalność usługowa</t>
  </si>
  <si>
    <t>Biura planowania przestrzennego</t>
  </si>
  <si>
    <r>
      <t xml:space="preserve">Określa się wydatki w kwocie 477.000 zł w planie finansowym Kujawsko-Pomorskiego Biura Planowania Przestrzennego i Regionalnego we Włocławku na podzadanie Pomocy Technicznej Regionalnego Programu Operacyjnego Województwa Kujawsko-Pomorskiego 2014-2020 </t>
    </r>
    <r>
      <rPr>
        <i/>
        <sz val="10"/>
        <rFont val="Times New Roman"/>
        <family val="1"/>
        <charset val="238"/>
      </rPr>
      <t xml:space="preserve">Koszty zatrudnienia </t>
    </r>
    <r>
      <rPr>
        <sz val="10"/>
        <rFont val="Times New Roman"/>
        <family val="1"/>
        <charset val="238"/>
      </rPr>
      <t>z przeznaczeniem na sfinansowanie kosztów wynagrodzeń kadry pracowniczej zaangażowanej w proces wdrażania RPO WK-P.</t>
    </r>
  </si>
  <si>
    <t>Określa się wydatki w kwocie 2.500.000 zł na podwyższenie kapitału zakładowego spółki Regionalny Ośrodek Edukacji Ekologicznej sp. z o.o. z przeznaczeniem na wkład własny do projektu pn. "Krótki Łańcuch Żywności - pilotaż w Toruniu" współfinansowanego w ramach PROW 2014-2020 oraz do projektu pn. "Edukacja ekologiczna i ochrona bioróżnorodności w Ośrodkach Edukacji Ekologicznej województwa kujawsko-pomorskiego" realizowanego w ramach RPO WK-P 2014-2020, Działania 4.5 w związku ze wzrostem kosztów robót dodatkowych. Wniesienie kapitału nastąpi poprzez objęcie 2.500 nowych udziałów o wartości nominalnej 1.000 zł każdy.</t>
  </si>
  <si>
    <r>
      <t xml:space="preserve">Przenosi się realizację zadania pn. </t>
    </r>
    <r>
      <rPr>
        <i/>
        <sz val="10"/>
        <rFont val="Times New Roman"/>
        <family val="1"/>
        <charset val="238"/>
      </rPr>
      <t>"Polityka cyfryzacji województwa kujawsko-pomorskiego"</t>
    </r>
    <r>
      <rPr>
        <sz val="10"/>
        <rFont val="Times New Roman"/>
        <family val="1"/>
        <charset val="238"/>
      </rPr>
      <t xml:space="preserve"> i zmniejsza wydatki o kwotę 61.500 zł. Środki na pokrycie kosztów opracowania strategicznego dokumentu wskazującego sposób prowadzenia polityki cyfryzacji dla województwa kujawsko-pomorskiego, który wynika z zapisów Planu realizacji ustaleń Strategii rozwoju województwa kujawsko-pomorskiego do 2030 r. - Strategia Przyśpieszenia 2030+ zabezpieczone zostały w budżecie województwa na 2024 r.</t>
    </r>
  </si>
  <si>
    <r>
      <t xml:space="preserve">Wprowadza się zmiany w projekcie pn. </t>
    </r>
    <r>
      <rPr>
        <i/>
        <sz val="10"/>
        <rFont val="Times New Roman"/>
        <family val="1"/>
        <charset val="238"/>
      </rPr>
      <t>"Budowa kujawsko-pomorskiego systemu udostępniania elektronicznej dokumentacji medycznej - I etap" -</t>
    </r>
    <r>
      <rPr>
        <sz val="10"/>
        <rFont val="Times New Roman"/>
        <family val="1"/>
        <charset val="238"/>
      </rPr>
      <t xml:space="preserve"> realizowanym w ramach RPO WK-P 2014-2020, Działania 2.1:</t>
    </r>
  </si>
  <si>
    <t xml:space="preserve"> - przeniesienie wydatków w kwocie 660.117 zł pomiędzy wydatkami województwa (lidera) a dotacjami na wydatki partnerów w celu zabezpieczenia
   środków na przystąpienie Centrum Onkologii w Bydgoszczy do integracji Archiwum Obrazowego VNA z Regionalnym Repozytorium
   Elektronicznej Dokumentacji Medycznej i na udział w pilotażu Multidyscyplinarnych e-konsyliów lekarskich oraz dla Kujawsko-Pomorskiego
   Centrum Pulmonologii w Bydgoszczy na modernizację systemów informatycznych i usług elektronicznych w związku ze wzrostem cen rynkowych;</t>
  </si>
  <si>
    <t xml:space="preserve"> - zmniejszenie wydatków o kwotę 116.491 zł w związku z oszczędnościami powstałymi podczas realizacji projektu i zmniejszeniem jego ogólnej
   wartości.</t>
  </si>
  <si>
    <t>Szkolnictwo wyższe i nauka</t>
  </si>
  <si>
    <t>Określa się wydatki w kwocie 500.000 zł na objęcie udziałów w kapitale zakładowym spółki Kujawsko-Pomorskie Centrum Naukowo-Technologiczne sp. z o.o. z siedzibą w Przysieku. Wniesienie kapitału nastąpi przez objęcie 5.000 nowych udziałów o wartości nominalnej 100 zł każdy. Środki przeznaczone zostaną na dokończenie realizacji inwestycji związanej z przygotowaniem i uruchomieniem laboratorium analizy żywności - dostawę i montaż instalacji gazów technicznych oraz kompletnej kompresowni.</t>
  </si>
  <si>
    <t>Urzędy marszałkowskie</t>
  </si>
  <si>
    <t>Wprowadza się zmiany w planie finansowym Zarządu Dróg Wojewódzkich w Bydgoszczy:</t>
  </si>
  <si>
    <t xml:space="preserve">1) w bieżącym utrzymaniu jednostki: </t>
  </si>
  <si>
    <t xml:space="preserve">   - w grupie wynagrodzeń i składek od nich naliczanych polegające na przeniesieniu wydatków między podziałkami klasyfikacji budżetowej 
     w kwocie 35.166 zł oraz zmniejszeniu wydatków o kwotę 2.918 zł w celu urealnienia planu do przewidywanego wykonania;</t>
  </si>
  <si>
    <t xml:space="preserve">   - w grupie pozostałych wydatków bieżących polegające na przeniesieniu wydatków między podziałkami klasyfikacji budżetowej w kwocie 10.000 zł 
     z przeznaczeniem na szkolenie pracowników w zakresie udzielania pierwszej pomocy przedmedycznej oraz zmniejszeniu wydatków o kwotę 
     92.762 zł w związku z mniejszymi opłatami telekomunikacyjnymi oraz za zużycie energii elektrycznej i cieplnej a także kosztami poniesionymi na 
     świadczenia na rzecz pracowników wynikające z przepisów bhp;</t>
  </si>
  <si>
    <r>
      <t xml:space="preserve">2) w zadaniu własnym pn. </t>
    </r>
    <r>
      <rPr>
        <i/>
        <sz val="10"/>
        <rFont val="Times New Roman"/>
        <family val="1"/>
        <charset val="238"/>
      </rPr>
      <t>"Remonty budynków"</t>
    </r>
    <r>
      <rPr>
        <sz val="10"/>
        <rFont val="Times New Roman"/>
        <family val="1"/>
        <charset val="238"/>
      </rPr>
      <t xml:space="preserve"> polegające na zmniejszeniu wydatków o kwotę 152.552 zł w związku z koniecznością właściwego 
    sklasyfikowania kosztów remontu budynków magazynowych i garaży administrowanych przez RDW wykorzystywanych do składowania 
    sprzętu i materiałów wykorzystywanych na potrzeby utrzymania dróg wojewódzkich. Środki przeniesione zostają w ramach zadania do rozdziału
    60013.</t>
    </r>
  </si>
  <si>
    <t>Dokonuje się zmian w planach podzadań Pomocy Technicznej Regionalnego Programu Operacyjnego Województwa Kujawsko-Pomorskiego 2014-2020 realizowanych przez Urząd Marszałkowski poprzez:</t>
  </si>
  <si>
    <t>1) zwiększenie wydatków o kwotę 5.800.031 zł na podzadanie Koszty zatrudnienia;</t>
  </si>
  <si>
    <t>2) zmniejszenie wydatków:</t>
  </si>
  <si>
    <t xml:space="preserve">    - o kwotę 50.000 zł na podzadanie Koszty wdrażania;</t>
  </si>
  <si>
    <t xml:space="preserve">    - o kwotę 50.000 zł na podzadanie Podnoszenie kwalifikacji zawodowych;</t>
  </si>
  <si>
    <t xml:space="preserve">    - o kwotę 30.000 zł na podzadanie Komitet Monitorujący;</t>
  </si>
  <si>
    <t xml:space="preserve">    - o kwotę 26.000 zł na podzadanie Koszty przygotowania nowego okresu programowania.</t>
  </si>
  <si>
    <t>Powyższe zmiany dokonywane są w celu dostosowania planu wydatków do projektu zmiany Wieloletniego Planu Działań "Sprawne zarządzanie i wdrażanie RPO WK-P na lata 2018-2023" dla Pomocy Technicznej Regionalnego Programu Operacyjnego Województwa Kujawsko-Pomorskiego 2014-2020.</t>
  </si>
  <si>
    <t>3) przeniesienie planowanych wydatków między podziałkami klasyfikacji budżetowej w kwocie 101.204 zł w ramach podzadania Koszty instytucji 
    w celu zabezpieczenia środków m.in. na opłaty za usługi telekomunikacyjne, pokrycie kosztów badań lekarskich z zakresu medycyny pracy, zakup
    materiałów biurowych, środków czystości i materiałów eksploatacyjnych do sprzętu biurowego.</t>
  </si>
  <si>
    <t>Jednocześnie zmniejsza się o kwotę 1.982.477 zł pulę środków określoną do dyspozycji Zarządu Województwa do wykorzystania na nowe lub istniejące projekty w ramach Pomocy Technicznej Regionalnego Programu Operacyjnego Województwa Kujawsko-Pomorskiego 2014-2020, Działania 12.1.</t>
  </si>
  <si>
    <t>Promocja jednostek samorządu terytorialnego</t>
  </si>
  <si>
    <r>
      <t xml:space="preserve">Dokonuje się przeniesienia wydatków między podziałkami klasyfikacji budżetowej w kwocie 36.600 zł oraz zwiększenia wydatków o kwotę 197.000 zł w ramach zadania pn. </t>
    </r>
    <r>
      <rPr>
        <i/>
        <sz val="10"/>
        <rFont val="Times New Roman"/>
        <family val="1"/>
        <charset val="238"/>
      </rPr>
      <t>"Promocja Województwa"</t>
    </r>
    <r>
      <rPr>
        <sz val="10"/>
        <rFont val="Times New Roman"/>
        <family val="1"/>
        <charset val="238"/>
      </rPr>
      <t xml:space="preserve">  w celu zabezpieczenia środków na organizację Warsztatów Świątecznych u Marszałka oraz  wystawy "Rytmy Natury".</t>
    </r>
  </si>
  <si>
    <r>
      <t xml:space="preserve"> - o kwotę 34.000 zł na zadanie własne pn. </t>
    </r>
    <r>
      <rPr>
        <i/>
        <sz val="10"/>
        <rFont val="Times New Roman"/>
        <family val="1"/>
        <charset val="238"/>
      </rPr>
      <t>"Obsługa Roku Mikołaja Kopernika"</t>
    </r>
    <r>
      <rPr>
        <sz val="10"/>
        <rFont val="Times New Roman"/>
        <family val="1"/>
        <charset val="238"/>
      </rPr>
      <t xml:space="preserve"> w związku oszczędnościami powstałymi po organizacji
   przedsięwzięć;</t>
    </r>
  </si>
  <si>
    <r>
      <t xml:space="preserve"> - o kwotę 20.000 zł na zadanie pn. </t>
    </r>
    <r>
      <rPr>
        <i/>
        <sz val="10"/>
        <rFont val="Times New Roman"/>
        <family val="1"/>
        <charset val="238"/>
      </rPr>
      <t>"Punkty Informacyjne Funduszy Europejskich WK-P"</t>
    </r>
    <r>
      <rPr>
        <sz val="10"/>
        <rFont val="Times New Roman"/>
        <family val="1"/>
        <charset val="238"/>
      </rPr>
      <t xml:space="preserve"> realizowane na podstawie porozumienia z Ministrem
   Funduszy i Polityki Regionalnej w ramach Programu Pomoc Techniczna dla Funduszy Europejskich 2021-2027. Zmiana wynika z aktualizacji
   wniosku o przyznanie dotacji celowej na 2023 r. </t>
    </r>
  </si>
  <si>
    <t>Zmniejsza się o kwotę 379.967 zł wydatki na Pomoc Techniczną Regionalnego Programu Operacyjnego Województwa Kujawsko-Pomorskiego 2014-2020, Działanie 12.1 Wsparcie procesu zarządzania i wdrażania RPO w związku z mniejszymi kosztami funkcjonowania biura ZIT BTOF ponoszonymi przez instytucję pośredniczącą, której powierzone zostały zadania w ramach instrumentu Zintegrowane Inwestycje Terytorialne RPO WK-P na lata 2014-2020.</t>
  </si>
  <si>
    <t>Ochotnicze straże pożarne</t>
  </si>
  <si>
    <t xml:space="preserve">W celu dostosowania planu wydatków do wielkości prognozowanego współfinansowania krajowego dla projektów przewidzianych do realizacji przez beneficjentów w 2023 r. w ramach rozstrzygniętych konkursów RPO WK-P 2014-2020 zwiększa się wydatki na Poddziałanie 4.1.2 Wzmocnienie systemów ratownictwa chemiczno-ekologicznego i służb ratowniczych łącznie o kwotę 2.232 zł, w tym wydatki bieżące o kwotę 1.002 zł oraz wydatki inwestycyjne o kwotę 1.230 zł. </t>
  </si>
  <si>
    <t>W związku z porozumieniem Nr 4/FP/2023 z dnia 24 lutego 2023 r. zawartym pomiędzy Samorządem Województwa Kujawsko-Pomorskim a Wojewodą Kujawsko-Pomorskim i przyznaniem środków na pokrycie kosztów zakwaterowania wraz z wyżywieniem obywateli Ukrainy, którzy przybyli na terytorium Rzeczypospolitej Polskiej za miesiąc listopad br., zwiększa się wydatki finansowane z Funduszu Pomocy łącznie o kwotę 81.060 zł, w tym w planie finansowym:</t>
  </si>
  <si>
    <t xml:space="preserve"> - Regionalnego Ośrodka Polityki Społecznej w Toruniu o kwotę 15.225 zł;</t>
  </si>
  <si>
    <t xml:space="preserve"> - Urzędu Marszałkowskiego o kwotę 65.835 zł.</t>
  </si>
  <si>
    <t>Obsługa długu publicznego</t>
  </si>
  <si>
    <t>Obsługa papierów wartościowych, kredytów i pożyczek oraz innych zobowiązań jednostek samorządu terytorialnego zaliczanych do tytułu dłużnego - kredyty i pożyczki</t>
  </si>
  <si>
    <t>Zmniejsza się o kwotę 5.410.493 zł wydatki zaplanowane na pokrycie kosztów odsetek od kredytów komercyjnych zaciągniętych w latach 2013-2019 i w roku 2021 w celu urealnienia planu do łącznej kwoty przypadającej do spłaty w roku 2023.</t>
  </si>
  <si>
    <t>Rozliczenia z tytułu poręczeń i gwarancji udzielonych przez Skarb Państwa lub jednostkę samorządu terytorialnego</t>
  </si>
  <si>
    <t>Zmniejsza się wydatki zaplanowane na potencjalne zobowiązania z tytułu udzielonych przez Województwo poręczeń i gwarancji:</t>
  </si>
  <si>
    <t xml:space="preserve"> - o kwotę 18.965.559 zł z tytułu poręczenia kredytów zaciągniętych w Europejskim Banku Inwestycyjnego przez Kujawsko-Pomorskie Inwestycje
   Medyczne Sp. z o.o. w związku z uregulowaniem przez Spółkę zobowiązań przypadających do spłaty w 2023 r. wobec EBI z tytułu zaciągniętych 
   kredytów;</t>
  </si>
  <si>
    <t xml:space="preserve"> - o kwotę 673.125 zł z tytułu poręczenia kredytu zaciągniętego na rynku krajowym przez Wojewódzki Szpital Specjalistyczny im. błogosławionego 
   księdza Jerzego Popiełuszki we Włocławku, tj. do wysokości ostatniej raty zobowiązania przypadającej do spłaty 29 grudnia br.</t>
  </si>
  <si>
    <t>Różne rozliczenia</t>
  </si>
  <si>
    <t>Rezerwy ogólne i celowe</t>
  </si>
  <si>
    <t>Zmniejsza się o kwotę 1.500.000 zł rezerwę ogólną w części dotyczącej wydatków bieżących oraz o kwotę 1.785.800 zł rezerwę celową zaplanowaną na regulację wynagrodzeń.</t>
  </si>
  <si>
    <t>Rozwiązuje się rezerwę celową na wydatki remontowe jednostek organizacyjnych w kwocie 833.027 zł oraz rezerwę celową na wydatki inwestycyjne jednostek organizacyjnych w kwocie 539.468 zł.</t>
  </si>
  <si>
    <t>Szkoły podstawowe specjalne</t>
  </si>
  <si>
    <t xml:space="preserve"> - o kwotę 9.284 zł na bieżące utrzymanie Kujawsko-Pomorskiego Specjalnego Ośrodka Szkolno-Wychowawczego nr 1 w Bydgoszczy w celu 
   urealnienia planu na składki na Fundusz Pracy i Fundusz Solidarnościowy do przewidywanego wykonania;</t>
  </si>
  <si>
    <r>
      <t xml:space="preserve"> - o kwotę 208.647 zł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
   w związku z zabezpieczeniem środków na nagrody jubileuszowe i odprawy emerytalne w planach finansowych poszczególnych jednostek 
   oświatowych.</t>
    </r>
  </si>
  <si>
    <t>Zwiększa się o kwotę 67.000 zł pozostałe wydatki bieżące zaplanowane na utrzymanie Kujawsko-Pomorskiego Specjalnego Ośrodka Szkolno-Wychowawczego nr 1 w Bydgoszczy z przeznaczeniem na pokrycie kosztów zużycia energii elektrycznej i cieplnej oraz kosztów dojazdu nauczycieli do uczniów na zajęcia indywidualne.</t>
  </si>
  <si>
    <t>Szkoły policealne</t>
  </si>
  <si>
    <t>1) na bieżące utrzymanie placówek oświatowych w grupie wynagrodzeń i składek od nich naliczanych łącznie o kwotę 182.684 zł, w tym:</t>
  </si>
  <si>
    <t xml:space="preserve">    - o kwotę 29.127 zł w planie finansowym Medyczno-Społecznego Centrum Kształcenia Zawodowego i Ustawicznego w Inowrocławiu;</t>
  </si>
  <si>
    <t xml:space="preserve">    - o kwotę 153.557 zł w planie finansowym Medyczno-Społeczne Centrum Kształcenia Zawodowego i Ustawicznego w Toruniu;</t>
  </si>
  <si>
    <t xml:space="preserve">   w celu urealnienia planu do przewidywanego wykonania;</t>
  </si>
  <si>
    <r>
      <t xml:space="preserve">2)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o kwotę 
    151.290 zł w związku z zabezpieczeniem środków na nagrody jubileuszowe i odprawy emerytalne w planach finansowych poszczególnych 
    jednostek oświatowych;</t>
    </r>
  </si>
  <si>
    <r>
      <t xml:space="preserve">3) o kwotę 130.000 zł na zadanie pn. </t>
    </r>
    <r>
      <rPr>
        <i/>
        <sz val="10"/>
        <rFont val="Times New Roman"/>
        <family val="1"/>
        <charset val="238"/>
      </rPr>
      <t xml:space="preserve">"Medyczno-Społeczne Centrum Kształcenia Zawodowego i Ustawicznego w Toruniu - remont budynku 
    gospodarczego" </t>
    </r>
    <r>
      <rPr>
        <sz val="10"/>
        <rFont val="Times New Roman"/>
        <family val="1"/>
        <charset val="238"/>
      </rPr>
      <t>ujęte w planie finansowym Urzędu Marszałkowskiego w Toruniu w związku z odstąpieniem od remontu elewacji w wyniku
    znacznej degradacji budynku (powiększenie istniejących pęknięć, powstanie nowych do ok. 10 cm szerokości) i konieczności wykonania 
    szerszego zakresu robót obejmującego częściową rozbiórkę ścian i gruntową naprawę.</t>
    </r>
  </si>
  <si>
    <t>Licea ogólnokształcące specjalne</t>
  </si>
  <si>
    <t xml:space="preserve"> - o kwotę 214.021 zł na bieżące utrzymanie Kujawsko-Pomorskiego Specjalnego Ośrodka Szkolno-Wychowawczego nr 1 w Bydgoszczy w celu 
   urealnienia planu na wynagrodzenia i składki od nich naliczane do przewidywanego wykonania;</t>
  </si>
  <si>
    <r>
      <t xml:space="preserve"> - o kwotę 13.405 zł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
   w związku z zabezpieczeniem środków na nagrody jubileuszowe i odprawy emerytalne w planach finansowych poszczególnych jednostek 
   oświatowych.</t>
    </r>
  </si>
  <si>
    <t>Szkoły zawodowe specjalne</t>
  </si>
  <si>
    <t>1) na bieżące utrzymanie placówek oświatowych w grupie wynagrodzeń i składek od nich naliczanych łącznie o kwotę 455.884 zł, w tym:</t>
  </si>
  <si>
    <t xml:space="preserve">    - o kwotę 360.039 zł w planie finansowym Kujawsko-Pomorskiego Specjalnego Ośrodka Szkolno-Wychowawczego w Toruniu;</t>
  </si>
  <si>
    <t xml:space="preserve">    - o kwotę 95.845 zł w planie finansowym Kujawsko-Pomorskiego Specjalnego Ośrodka Szkolno-Wychowawczego nr 1 w Bydgoszczy;</t>
  </si>
  <si>
    <r>
      <t xml:space="preserve">2)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o kwotę 
    454.085 zł w związku z zabezpieczeniem środków na nagrody jubileuszowe i odprawy emerytalne w planach finansowych poszczególnych 
    jednostek oświatowych.</t>
    </r>
  </si>
  <si>
    <t>Zwiększa się o kwotę 65.500 zł pozostałe wydatki bieżące zaplanowane na utrzymanie Kujawsko-Pomorskiego Specjalnego Ośrodka Szkolno-Wychowawczego nr 1 w Bydgoszczy z przeznaczeniem na pokrycie kosztów zużycia energii elektrycznej i cieplnej.</t>
  </si>
  <si>
    <t>Wprowadza się następujące zmiany w bieżącym utrzymaniu Kujawsko-Pomorskiego Centrum Kształcenia Zawodowego w Bydgoszczy:</t>
  </si>
  <si>
    <t xml:space="preserve"> - zmniejszenie wydatków finansowanych z dotacji od jednostek samorządu terytorialnego o kwotę 15.140 zł przy jednoczesnym zwiększeniu
   wydatków finansowanych ze środków własnych województwa. Zmiana wynika z urealnienia dochodów uzyskiwanych od gmin i powiatów 
   z tytułu odpłatności za kształcenie uczniów w zakresie teoretycznej nauki zawodu;</t>
  </si>
  <si>
    <t xml:space="preserve"> - zmniejszenie wydatków finansowanych ze środków własnych województwa o kwotę 54.951 zł w celu urealnienia planu wydatków na 
   wynagrodzenia nauczycieli do przewidywanego wykonania.</t>
  </si>
  <si>
    <r>
      <t xml:space="preserve">W związku z zabezpieczeniem środków na nagrody jubileuszowe i odprawy emerytalne w planach finansowych poszczególnych jednostek oświatowych zmniejsza się o kwotę 19.937 zł wydatki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Marszałkowskiego. </t>
    </r>
  </si>
  <si>
    <t>Dokształcanie i doskonalenie nauczycieli</t>
  </si>
  <si>
    <r>
      <t xml:space="preserve">W związku z zabezpieczeniem środków na nagrody jubileuszowe i odprawy emerytalne w planach finansowych poszczególnych jednostek oświatowych zmniejsza się o kwotę 172.234 zł wydatki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Marszałkowskiego. </t>
    </r>
  </si>
  <si>
    <t>Biblioteki pedagogiczne</t>
  </si>
  <si>
    <r>
      <t>Odstępuje się od realizacji zadania pn. "</t>
    </r>
    <r>
      <rPr>
        <i/>
        <sz val="10"/>
        <rFont val="Times New Roman"/>
        <family val="1"/>
        <charset val="238"/>
      </rPr>
      <t>Dostępna przestrzeń publiczna w Pedagogicznej Bibliotece Wojewódzkiej w Bydgoszczy"</t>
    </r>
    <r>
      <rPr>
        <sz val="10"/>
        <rFont val="Times New Roman"/>
        <family val="1"/>
        <charset val="238"/>
      </rPr>
      <t xml:space="preserve"> ujętego w planie finansowym Pedagogicznej Biblioteki Wojewódzkiej w Bydgoszczy i zmniejsza wydatki łącznie o kwotę 8.300 zł, w tym wydatki bieżące o kwotę 1.900 zł oraz wydatki inwestycyjne o kwotę 6.400 zł.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Powyższe środki zabezpieczone zostały na wymagany 20% udział własny w związku z ubieganiem się o dofinansowanie zakupu sprzętu oraz modernizacji łazienki na parterze budynku ze środków Państwowego Funduszu Rehabilitacji Osób Niepełnosprawnych w ramach Programu Dostępna przestrzeń publiczna, Modułu A. Zmiana wynika z negatywnej decyzji PFRON w sprawie przyznania dofinansowania.</t>
    </r>
  </si>
  <si>
    <t>Zwiększa się o kwotę 15.000 zł wydatki zaplanowane na bieżące utrzymanie Biblioteki Pedagogicznej w Toruniu z przeznaczeniem na opłaty za zużycie energii elektrycznej i cieplnej.</t>
  </si>
  <si>
    <r>
      <t xml:space="preserve"> - o kwotę 185.383 zł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
    w związku z zabezpieczeniem środków na nagrody jubileuszowe i odprawy emerytalne w planach finansowych poszczególnych jednostek 
    oświatowych;</t>
    </r>
  </si>
  <si>
    <r>
      <t xml:space="preserve"> - o kwotę 10.353 zł wydatki na zadanie własne pn. </t>
    </r>
    <r>
      <rPr>
        <i/>
        <sz val="10"/>
        <rFont val="Times New Roman"/>
        <family val="1"/>
        <charset val="238"/>
      </rPr>
      <t xml:space="preserve">"Remont" </t>
    </r>
    <r>
      <rPr>
        <sz val="10"/>
        <rFont val="Times New Roman"/>
        <family val="1"/>
        <charset val="238"/>
      </rPr>
      <t xml:space="preserve">ujęte w planie finansowym Pedagogicznej Biblioteki Wojewódzkiej w Bydgoszczy 
   w związku z urealnieniem planu do kwoty wydatkowanej na remont podłogi w sali dydaktycznej na I piętrze, wymianę stolarki okiennej oraz
   naprawę instalacji elektrycznej.  </t>
    </r>
  </si>
  <si>
    <t>Realizacja zadań wymagających stosowania specjalnej organizacji nauki i metod pracy dla dzieci w przedszkolach, oddziałach przedszkolnych w szkołach podstawowych i innych formach wychowania przedszkolnego</t>
  </si>
  <si>
    <t>1) na bieżące utrzymanie placówek oświatowych w grupie wynagrodzeń i składek od nich naliczanych łącznie o kwotę 433.227 zł, w tym:</t>
  </si>
  <si>
    <t xml:space="preserve">    - o kwotę 431.218 zł w planie finansowym Kujawsko-Pomorskiego Specjalnego Ośrodka Szkolno-Wychowawczego w Toruniu w celu urealnienia
      planu do przewidywanego wykonania;</t>
  </si>
  <si>
    <t xml:space="preserve">    - o kwotę 2.009 zł w planie finansowym Zespołu Szkół Specjalnych Nr 1 w Ciechocinku w związku z nieutworzeniem w 2023 r. oddziału dla dzieci 
      w wieku przedszkolnym;</t>
  </si>
  <si>
    <r>
      <t xml:space="preserve">2) o kwotę 13.530 zł na zadanie własne pn. </t>
    </r>
    <r>
      <rPr>
        <i/>
        <sz val="10"/>
        <rFont val="Times New Roman"/>
        <family val="1"/>
        <charset val="238"/>
      </rPr>
      <t>"Inwestycje"</t>
    </r>
    <r>
      <rPr>
        <sz val="10"/>
        <rFont val="Times New Roman"/>
        <family val="1"/>
        <charset val="238"/>
      </rPr>
      <t xml:space="preserve"> ujęte w planie finansowym Kujawsko-Pomorskiego Specjalnego Ośrodka Szkolno-
    Wychowawczego w Toruniu, tj. do wysokości kosztów poniesionych na wykonanie instalacji systemu klimatyzacji w pomieszczeniach grup
    przedszkolnych w budynku przedszkola;</t>
    </r>
  </si>
  <si>
    <r>
      <t xml:space="preserve">3) o kwotę 5.500 zł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
    w związku z zabezpieczeniem środków na nagrody jubileuszowe i odprawy emerytalne w planach finansowych poszczególnych jednostek 
    oświatowych.</t>
    </r>
  </si>
  <si>
    <t>W celu dostosowania planu wydatków do wielkości prognozowanego współfinansowania krajowego dla projektów przewidzianych do realizacji przez beneficjentów w 2023 r. w ramach rozstrzygniętych konkursów RPO WK-P 2014-2020 oraz do statusu beneficjentów otrzymujących współfinansowanie krajowe dokonuje się zmian poprzez:</t>
  </si>
  <si>
    <t>1) zmniejszenie wydatków na:</t>
  </si>
  <si>
    <t xml:space="preserve">    - Poddziałanie 10.1.2 Kształcenie ogólne w ramach ZIT o kwotę 3.932 zł (wydatki bieżące);</t>
  </si>
  <si>
    <t xml:space="preserve">    - Poddziałanie 10.1.3 Kształcenie zawodowe w ramach ZIT łącznie o kwotę 964 zł, w tym wydatków bieżących o kwotę 955 zł oraz wydatków
      inwestycyjnych o kwotę 9 zł;</t>
  </si>
  <si>
    <t xml:space="preserve">    - Poddziałanie 10.2.2 Kształcenie ogólne o kwotę 6.312 zł (wydatki bieżące);</t>
  </si>
  <si>
    <t xml:space="preserve">    - Poddziałanie 10.2.3 Kształcenie zawodowe łącznie o kwotę 30.712 zł, w tym wydatków bieżących o kwotę 30.710 zł oraz wydatków
      inwestycyjnych o kwotę 2 zł;</t>
  </si>
  <si>
    <t>2) przeniesienie wydatków bieżących między podziałkami klasyfikacji budżetowej w kwocie 32.153 zł w ramach Poddziałania 10.2.2 Kształcenie ogólne.</t>
  </si>
  <si>
    <r>
      <t xml:space="preserve">Zmniejsza się o kwotę 87.274 zł wydatki zaplanowane na projekt pn. </t>
    </r>
    <r>
      <rPr>
        <i/>
        <sz val="10"/>
        <rFont val="Times New Roman"/>
        <family val="1"/>
        <charset val="238"/>
      </rPr>
      <t>"Niebo nad Astrobazami - rozwijamy kompetencje kluczowe uczniów"</t>
    </r>
    <r>
      <rPr>
        <sz val="10"/>
        <rFont val="Times New Roman"/>
        <family val="1"/>
        <charset val="238"/>
      </rPr>
      <t xml:space="preserve">  realizowany w ramach RPO WK-P 2014-2020, Poddziałania 10.2.2 w związku z urealnieniem ogólnej wartości w wyniku oszczędności powstałych po rezygnacji z organizacji studiów podyplomowych dla nauczycieli.</t>
    </r>
  </si>
  <si>
    <t xml:space="preserve">W celu zabezpieczenia środków dla Instytucji Pośredniczącej ZIT na współfinansowanie krajowe dla projektów przewidzianych do realizacji przez beneficjentów w 2023 r. w ramach rozstrzygniętych konkursów Programu Fundusze Europejskie dla Kujaw i Pomorza 2021-2027 określa się wydatki bieżące w kwocie 23.169 zł na Priorytet FEKP.08 Fundusze europejskie na wsparcie w obszarze rynku pracy, edukacji i włączenia społecznego. </t>
  </si>
  <si>
    <t>Ochrona zdrowia</t>
  </si>
  <si>
    <t>Szpitale ogólne</t>
  </si>
  <si>
    <t xml:space="preserve">Zmniejsza się o kwotę 2.600.000 zł dotację celową zaplanowaną dla Wojewódzkiego Szpitala Obserwacyjno-Zakaźnego im. T. Browicza w Bydgoszczy na przebudowę i nadbudowę budynku B Szpitala przy ul. Św. Floriana 12 w związku z brakiem możliwości wydatkowania środków w wyniku zmiany harmonogramu robót na skutek stwierdzenia złego stanu technicznego budynku B i konieczności jego rozbiórki. Środki przeniesione zostają na rok 2024 i wydłuża się okres realizacji inwestycji. Zwiększa się ogólna wartość zadania w wyniku ujęcia w zakresie rzeczowo-finansowym inwestycji kosztów termomodernizacji, które pierwotnie przewidziane były do sfinansowania ze środków EFRR w ramach RPO WK-P 2014-2020. </t>
  </si>
  <si>
    <t>W celu dostosowania planu wydatków do wielkości prognozowanego współfinansowania krajowego dla projektów przewidzianych do realizacji przez beneficjentów w 2023 r. w ramach rozstrzygniętych konkursów RPO WK-P 2014-2020 oraz do statusu beneficjentów otrzymujących współfinansowanie krajowe dokonuje się zmian w ramach Poddziałania 6.1.1 Inwestycje w infrastrukturę zdrowotną polegających na:</t>
  </si>
  <si>
    <t xml:space="preserve">1) zwiększeniu wydatków łącznie o kwotę 2.251.742 zł, w tym wydatków bieżących o kwotę 16.854 zł oraz wydatków inwestycyjnych o kwotę
    2.234.888 zł; </t>
  </si>
  <si>
    <t>2) przeniesieniu wydatków bieżących w kwocie 1.522 zł pomiędzy dotacjami dla podmiotów zaliczanych i niezaliczanych do sektora finansów
    publicznych sklasyfikowanych w tym samym paragrafie.</t>
  </si>
  <si>
    <t>Zakłady opiekuńczo-lecznicze i pielęgnacyjno-opiekuńcze</t>
  </si>
  <si>
    <t>W celu dostosowania planu wydatków do wielkości prognozowanego współfinansowania krajowego dla projektów przewidzianych do realizacji przez beneficjentów w 2023 r. w ramach rozstrzygniętych konkursów RPO WK-P 2014-2020 zmniejsza się o kwotę 1 zł wydatki bieżące zaplanowane na Poddziałanie 6.1.1 Inwestycje w infrastrukturę zdrowotną.</t>
  </si>
  <si>
    <t>Medycyna pracy</t>
  </si>
  <si>
    <r>
      <t xml:space="preserve">Zwiększa się o kwotę 900.000 zł wydatki zaplanowane na zadanie własne pn. </t>
    </r>
    <r>
      <rPr>
        <i/>
        <sz val="10"/>
        <rFont val="Times New Roman"/>
        <family val="1"/>
        <charset val="238"/>
      </rPr>
      <t xml:space="preserve">"Medycyna pracy" </t>
    </r>
    <r>
      <rPr>
        <sz val="10"/>
        <rFont val="Times New Roman"/>
        <family val="1"/>
        <charset val="238"/>
      </rPr>
      <t>z przeznaczeniem na realizację przez wojewódzkie ośrodki medycyny pracy zadań wynikających z ustawy z dnia 27 czerwca 1997 r. o służbie medycyny.</t>
    </r>
  </si>
  <si>
    <r>
      <t xml:space="preserve">Zmniejsza się o kwotę 1.135.690 zł wydatki zaplanowane na zadanie własne pn. </t>
    </r>
    <r>
      <rPr>
        <i/>
        <sz val="10"/>
        <rFont val="Times New Roman"/>
        <family val="1"/>
        <charset val="238"/>
      </rPr>
      <t>"Pokrycie ujemnego wyniku finansowego"</t>
    </r>
    <r>
      <rPr>
        <sz val="10"/>
        <rFont val="Times New Roman"/>
        <family val="1"/>
        <charset val="238"/>
      </rPr>
      <t xml:space="preserve"> w związku z odstąpieniem od pokrycia straty netto za 2022 r. Wojewódzkiego Ośrodka Medycyny Pracy w Bydgoszczy w kwocie 1.043.140,60 zł oraz Wojewódzkiego Ośrodka Medycyny Pracy we Włocławku w kwocie 92.548,55 zł.</t>
    </r>
  </si>
  <si>
    <t>Programy polityki zdrowotnej</t>
  </si>
  <si>
    <t>W celu dostosowania planu wydatków do wielkości prognozowanego współfinansowania krajowego dla projektów przewidzianych do realizacji przez beneficjentów w 2023 r. w ramach rozstrzygniętych konkursów RPO WK-P 2014-2020 zmniejsza się o kwotę 8.611 zł wydatki bieżące zaplanowane na Poddziałanie 8.6.2 Regionalne programy polityki zdrowotnej i profilaktyczne.</t>
  </si>
  <si>
    <t>W celu dostosowania planu wydatków do wielkości prognozowanego współfinansowania krajowego dla projektów przewidzianych do realizacji przez beneficjentów w 2023 r. w ramach rozstrzygniętych konkursów RPO WK-P 2014-2020 zmniejsza się wydatki bieżące:</t>
  </si>
  <si>
    <t xml:space="preserve">  - o kwotę 32.163 zł na Poddziałanie 8.6.1 Wsparcie na rzecz wydłużania aktywności zawodowej mieszkańców;</t>
  </si>
  <si>
    <t xml:space="preserve">  - o kwotę 25.605 zł na Poddziałanie 9.3.1 Rozwój usług zdrowotnych.</t>
  </si>
  <si>
    <t>Pomoc społeczna</t>
  </si>
  <si>
    <t>Ośrodki wsparcia</t>
  </si>
  <si>
    <t>W celu dostosowania planu wydatków do wielkości prognozowanego współfinansowania krajowego dla projektów przewidzianych do realizacji przez beneficjentów w 2023 r. w ramach rozstrzygniętych konkursów RPO WK-P 2014-2020, zmniejsza się o kwotę 39.599 zł wydatki bieżące zaplanowane na Poddziałanie 9.4.1 Rozwój podmiotów sektora ekonomii społecznej.</t>
  </si>
  <si>
    <t>Regionalne ośrodki polityki społecznej</t>
  </si>
  <si>
    <r>
      <t xml:space="preserve">Określa się wydatki w kwocie 177.565 zł w planie finansowym Regionalnego Ośrodka Polityki Społecznej w Toruniu na podzadanie Pomocy Technicznej Regionalnego Programu Operacyjnego Województwa Kujawsko-Pomorskiego 2014-2020 </t>
    </r>
    <r>
      <rPr>
        <i/>
        <sz val="10"/>
        <rFont val="Times New Roman"/>
        <family val="1"/>
        <charset val="238"/>
      </rPr>
      <t xml:space="preserve">Koszty zatrudnienia </t>
    </r>
    <r>
      <rPr>
        <sz val="10"/>
        <rFont val="Times New Roman"/>
        <family val="1"/>
        <charset val="238"/>
      </rPr>
      <t>z przeznaczeniem na sfinansowanie kosztów wynagrodzeń kadry pracowniczej zaangażowanej w proces wdrażania RPO WK-P.</t>
    </r>
  </si>
  <si>
    <t>Zmniejsza się o kwotę 14.411 zł wydatki zaplanowane jako pula środków na współfinansowanie krajowe przedsięwzięć realizowanych z udziałem środków z Europejskiego Funduszu Społecznego Plus w ramach Programu Fundusze Europejskie dla Kujaw i Pomorza 2021-2027.</t>
  </si>
  <si>
    <t>W celu dostosowania planu wydatków do wielkości prognozowanego współfinansowania krajowego dla projektów przewidzianych do realizacji przez beneficjentów w 2023 r. w ramach rozstrzygniętych konkursów RPO WK-P 2014-2020 dokonuje się zmian poprzez:</t>
  </si>
  <si>
    <t>1) zwiększenie wydatków bieżących o kwotę 317.397 zł na Poddziałanie 9.3.2 Rozwój usług społecznych;</t>
  </si>
  <si>
    <t>2) zmniejszenie:</t>
  </si>
  <si>
    <t xml:space="preserve">    - wydatków inwestycyjnych o kwotę 11.149 zł na Poddziałanie 9.3.2 Rozwój usług społecznych;</t>
  </si>
  <si>
    <t xml:space="preserve">    - wydatków bieżących o kwotę 39.012 zł oraz wydatków inwestycyjnych o kwotę 402 zł na Poddziałanie 9.2.1 Aktywne włączenie społeczne.</t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</si>
  <si>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niepełnosprawnych, zwiększa się o kwotę 10.875 zł wydatki zaplanowane na zadanie własne pn. </t>
    </r>
    <r>
      <rPr>
        <i/>
        <sz val="10"/>
        <rFont val="Times New Roman"/>
        <family val="1"/>
        <charset val="238"/>
      </rPr>
      <t>"Obsługa zadań finansowanych ze środków PFRON"</t>
    </r>
    <r>
      <rPr>
        <sz val="10"/>
        <rFont val="Times New Roman"/>
        <family val="1"/>
        <charset val="238"/>
      </rPr>
      <t>, które finansowane są z 2,5 % odpisu od środków przeznaczonych dla Województwa Kujawsko-Pomorskiego na powyższy cel. Ponadto dokonuje się przeniesienia planowanych wydatków między podziałkami klasyfikacji budżetowej w kwocie 2.675 zł w celu urealnienia planu na dodatkowe wynagrodzenie roczne do kwoty faktycznie wydatkowanej.</t>
    </r>
  </si>
  <si>
    <r>
      <t xml:space="preserve">W związku z informacją od Ministra Rodziny i Polityki Społecznej o zwiększeniu łącznego limitu wydatków na 2023 na wykonywanie zadań w zakresie ochrony roszczeń pracowniczych (pismo DF.II.0311.2.6.2023 z dnia 30 października 2023 r.), zwiększa się o kwotę 18.100 zł wydatki zaplanowane na zadanie pn. </t>
    </r>
    <r>
      <rPr>
        <i/>
        <sz val="10"/>
        <rFont val="Times New Roman"/>
        <family val="1"/>
        <charset val="238"/>
      </rPr>
      <t>"Fundusz Gwarantowanych Świadczeń Pracowniczych"</t>
    </r>
    <r>
      <rPr>
        <sz val="10"/>
        <rFont val="Times New Roman"/>
        <family val="1"/>
        <charset val="238"/>
      </rPr>
      <t xml:space="preserve"> realizowane przez Wojewódzki Urząd Pracy w Toruniu z przeznaczeniem na wypłatę nagrody jubileuszowej. Jednocześnie dokonuje się przeniesienia wydatków między podziałkami klasyfikacji budżetowej w kwocie 3.650 zł w celu zabezpieczenia środków na wynagrodzenia.</t>
    </r>
  </si>
  <si>
    <r>
      <t xml:space="preserve">Zwiększa się o kwotę 49.375 zł wydatki na zadanie własne pn. </t>
    </r>
    <r>
      <rPr>
        <i/>
        <sz val="10"/>
        <rFont val="Times New Roman"/>
        <family val="1"/>
        <charset val="238"/>
      </rPr>
      <t>"Zwrot dotacji PO WER"</t>
    </r>
    <r>
      <rPr>
        <sz val="10"/>
        <rFont val="Times New Roman"/>
        <family val="1"/>
        <charset val="238"/>
      </rPr>
      <t xml:space="preserve"> ujęte w planie finansowym Wojewódzkiego Urzędu Pracy w Toruniu z przeznaczeniem na zwrot dotacji niewykorzystanych, wykorzystanych niezgodnie z przeznaczeniem, pobranych nienależnie lub w nadmiernej wysokości i oddanych przez beneficjentów Priorytetu I Programu Operacyjnego Wiedza Edukacja Rozwój.</t>
    </r>
  </si>
  <si>
    <t>Dokonuje się przeniesienia wydatków między podziałkami klasyfikacji budżetowej w kwocie 38.099 zł oraz zwiększenia wydatków o kwotę 183.329 zł w ramach bieżącego utrzymania Wojewódzkiego Urzędu Pracy w Toruniu w celu zabezpieczenia środków na wynagrodzenia oraz składki na ubezpieczenia społeczne.</t>
  </si>
  <si>
    <t>Zwiększa się wydatki na podzadania Pomocy Technicznej Regionalnego Programu Operacyjnego Województwa Kujawsko-Pomorskiego 2014-2020 realizowane przez Wojewódzki Urząd Pracy w Toruniu łącznie o kwotę 701.652 zł, w tym:</t>
  </si>
  <si>
    <r>
      <t xml:space="preserve"> - o kwotę 267.752 zł na podzadanie </t>
    </r>
    <r>
      <rPr>
        <i/>
        <sz val="10"/>
        <rFont val="Times New Roman"/>
        <family val="1"/>
        <charset val="238"/>
      </rPr>
      <t>Koszty zatrudnienia;</t>
    </r>
  </si>
  <si>
    <r>
      <t xml:space="preserve"> - o kwotę 433.900 zł na podzadanie </t>
    </r>
    <r>
      <rPr>
        <i/>
        <sz val="10"/>
        <rFont val="Times New Roman"/>
        <family val="1"/>
        <charset val="238"/>
      </rPr>
      <t>Koszty instytucji.</t>
    </r>
  </si>
  <si>
    <r>
      <t xml:space="preserve">Ponadto dokonuje się przeniesienia wydatków między podziałkami klasyfikacji budżetowej w kwocie 12.778 zł w podzadaniu </t>
    </r>
    <r>
      <rPr>
        <i/>
        <sz val="10"/>
        <rFont val="Times New Roman"/>
        <family val="1"/>
        <charset val="238"/>
      </rPr>
      <t>Koszty zatrudnienia</t>
    </r>
    <r>
      <rPr>
        <sz val="10"/>
        <rFont val="Times New Roman"/>
        <family val="1"/>
        <charset val="238"/>
      </rPr>
      <t xml:space="preserve"> z przeznaczeniem na wynagrodzenia i składki na ubezpieczenia społeczne.</t>
    </r>
  </si>
  <si>
    <t>W celu dostosowania planu wydatków do wielkości prognozowanego współfinansowania krajowego dla projektów przewidzianych do realizacji przez beneficjentów w 2023 r. w ramach rozstrzygniętych konkursów RPO WK-P 2014-2020 zmniejsza się o kwotę 2.734 zł wydatki ujęte w planie finansowym Wojewódzkiego Urzędu Pracy w Toruniu na Poddziałanie 8.2.2 Wsparcie osób pracujących znajdujących się w niekorzystnej sytuacji na rynku pracy.</t>
  </si>
  <si>
    <t>Określa się wydatki:</t>
  </si>
  <si>
    <t xml:space="preserve"> - w kwocie 500.000 zł na podwyższenie kapitału zakładowego Spółki Zakład Sprzętu Ortopedycznego i Rehabilitacyjnego Sp. z o.o. 
   z przeznaczeniem zabezpieczenie i ustabilizowanie sytuacji finansowej Spółki. Wniesienie kapitału nastąpi poprzez objęcie 1.000 nowych udziałów 
   o wartości nominalnej 500 zł każdy;</t>
  </si>
  <si>
    <r>
      <t xml:space="preserve"> - w kwocie 6.250.000 zł na zadanie inwestycyjne pn. </t>
    </r>
    <r>
      <rPr>
        <i/>
        <sz val="10"/>
        <rFont val="Times New Roman"/>
        <family val="1"/>
        <charset val="238"/>
      </rPr>
      <t xml:space="preserve">"Budowa hali magazynowej na potrzeby działalności banku żywności Caritas Diecezji
   Toruńskiej w Grudziądzu". </t>
    </r>
    <r>
      <rPr>
        <sz val="10"/>
        <rFont val="Times New Roman"/>
        <family val="1"/>
        <charset val="238"/>
      </rPr>
      <t xml:space="preserve">W ramach zadania, w trybie uchwały Nr VI/105/11 Sejmiku Województwa Kujawsko-Pomorskiego z dnia 21 marca 
   2011 r., udzielona zostanie dotacja dla organizacji Caritas Diecezji Toruńskiej na pokrycie części kosztów budowy hali magazynowej na działce 
   nr 18/4 przy ul. Lotniczej w Grudziądzu na potrzeby działalności charytatywno-opiekuńczej związanej z pozyskiwaniem, przechowywaniem i 
   dystrybucją większych ilości artykułów żywnościowych. </t>
    </r>
  </si>
  <si>
    <r>
      <t xml:space="preserve">Zwiększa się wydatki zaplanowane na projekt pn. </t>
    </r>
    <r>
      <rPr>
        <i/>
        <sz val="10"/>
        <rFont val="Times New Roman"/>
        <family val="1"/>
        <charset val="238"/>
      </rPr>
      <t xml:space="preserve">"Wsparcie osób starszych i kadry świadczącej usługi społeczne w zakresie przeciwdziałania rozprzestrzenianiu się COVID-19, łagodzenia jego skutków na terenie województwa kujawsko-pomorskiego" </t>
    </r>
    <r>
      <rPr>
        <sz val="10"/>
        <rFont val="Times New Roman"/>
        <family val="1"/>
        <charset val="238"/>
      </rPr>
      <t>realizowany przez Regionalny Ośrodek Polityki Społecznej w Toruniu w ramach RPO WK-P 2014-2020, Poddziałania 9.3.2 łącznie o kwotę 5.969.352 zł, w tym wydatki bieżące o kwotę 4.037.848 zł oraz wydatki inwestycyjne o kwotę 1.931.504 zł. Zmiana wynika z decyzji Instytucji Zarządzającej RPO o zwiększeniu dofinansowania na realizację projektu.</t>
    </r>
  </si>
  <si>
    <t>W celu zabezpieczenia środków na współfinansowanie krajowe dla projektów przewidzianych do realizacji przez beneficjentów w 2023 r. w ramach rozstrzygniętych konkursów Programu Fundusze Europejskie dla Kujaw i Pomorza 2021-2027 określa się w planie finansowym Wojewódzkiego Urzędu Pracy w Toruniu wydatki bieżące w kwocie 1.742 zł na Priorytet FEKP.08 Fundusze europejskie na wsparcie w obszarze rynku pracy, edukacji i włączenia społecznego. Jednocześnie zmniejsza się o kwotę 10.500 zł wydatki zaplanowane jako pula środków na współfinansowanie krajowe przedsięwzięć realizowanych z udziałem środków z Europejskiego Funduszu Społecznego Plus.</t>
  </si>
  <si>
    <t>Edukacyjna opieka wychowawcza</t>
  </si>
  <si>
    <t>Specjalne ośrodki szkolno-wychowawcze</t>
  </si>
  <si>
    <t>1) na bieżące utrzymanie placówek oświatowych w grupie wynagrodzeń i składek od nich naliczanych łącznie o kwotę 74.199 zł, w tym:</t>
  </si>
  <si>
    <t xml:space="preserve">    - o kwotę 18.821 zł w planie finansowym Kujawsko-Pomorskiego Specjalnego Ośrodka Szkolno-Wychowawczego w Toruniu;</t>
  </si>
  <si>
    <t xml:space="preserve">    - o kwotę 55.378 zł w planie finansowym Kujawsko-Pomorskiego Specjalnego Ośrodka Szkolno-Wychowawczego nr 1 w Bydgoszczy;</t>
  </si>
  <si>
    <r>
      <t xml:space="preserve">2)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 o kwotę 
    833.520 zł w związku z zabezpieczeniem środków na nagrody jubileuszowe i odprawy emerytalne w planach finansowych poszczególnych 
    jednostek oświatowych.</t>
    </r>
  </si>
  <si>
    <r>
      <t xml:space="preserve">3) na zadanie wieloletnie pn. </t>
    </r>
    <r>
      <rPr>
        <i/>
        <sz val="10"/>
        <rFont val="Times New Roman"/>
        <family val="1"/>
        <charset val="238"/>
      </rPr>
      <t xml:space="preserve">"Artyści w zawodzie - modernizacja warsztatów kształcenia zawodowego w KPSOSW im. J. Korczaka w Toruniu"
    </t>
    </r>
    <r>
      <rPr>
        <sz val="10"/>
        <rFont val="Times New Roman"/>
        <family val="1"/>
        <charset val="238"/>
      </rPr>
      <t>ujęte w planie finansowym Urzędu Marszałkowskiego łącznie o kwotę 6.978.230 zł, w tym wydatki bieżące o kwotę 173.533 zł oraz wydatki
    inwestycyjne o kwotę 6.804.697 zł. Zmiana wynika z braku możliwości zakończenia dodatkowych robót budowlanych oraz przeprowadzenia
    postępowania przetargowego na zakup wyposażenia pracowni zawodowych do końca bieżącego roku. Zmniejsza się ogólna wartość zadania.</t>
    </r>
  </si>
  <si>
    <t>Zwiększa się wydatki na utrzymanie placówek oświatowych w grupie pozostałych wydatków bieżących:</t>
  </si>
  <si>
    <t xml:space="preserve"> - o kwotę 84.000 zł w planie finansowym Kujawsko-Pomorskiego Specjalnego Ośrodka Szkolno-Wychowawczego nr 1 w Bydgoszczy 
   z przeznaczeniem na pokrycie kosztów zużycia energii elektrycznej i cieplnej oraz na zakup artykułów spożywczych do stołówki szkolnej;</t>
  </si>
  <si>
    <t xml:space="preserve"> - o kwotę 20.600 zł w planie finansowym Kujawsko-Pomorskiego Specjalnego Ośrodka Szkolno-Wychowawczego nr 2 w Bydgoszczy 
   z przeznaczeniem na pokrycie kosztów zużycia energii elektrycznej i cieplnej oraz gazu.</t>
  </si>
  <si>
    <t>Wczesne wspomaganie rozwoju dziecka</t>
  </si>
  <si>
    <r>
      <t xml:space="preserve">W związku z zabezpieczeniem środków na nagrody jubileuszowe i odprawy emerytalne w planach finansowych poszczególnych jednostek oświatowych zmniejsza się o kwotę 4.500 zł wydatki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Marszałkowskiego. </t>
    </r>
  </si>
  <si>
    <t>Placówki wychowania pozaszkolnego</t>
  </si>
  <si>
    <t xml:space="preserve">Zmniejsza się o kwotę 12.081 zł wydatki na bieżące utrzymanie Zespołu Szkół Specjalnych Nr 1 w Ciechocinku w celu urealnienia planu na wynagrodzenia nauczycieli do przewidywanego wykonania. </t>
  </si>
  <si>
    <t>Internaty i bursy szkolne</t>
  </si>
  <si>
    <r>
      <t xml:space="preserve">W związku z zabezpieczeniem środków na nagrody jubileuszowe i odprawy emerytalne w planach finansowych poszczególnych jednostek oświatowych zmniejsza się o kwotę 49.107 zł wydatki na zadanie własne pn. </t>
    </r>
    <r>
      <rPr>
        <i/>
        <sz val="10"/>
        <rFont val="Times New Roman"/>
        <family val="1"/>
        <charset val="238"/>
      </rPr>
      <t>"Jednorazowe płatności jednostek oświatowych"</t>
    </r>
    <r>
      <rPr>
        <sz val="10"/>
        <rFont val="Times New Roman"/>
        <family val="1"/>
        <charset val="238"/>
      </rPr>
      <t xml:space="preserve"> ujęte w planie finansowym Urzędu Marszałkowskiego. </t>
    </r>
  </si>
  <si>
    <r>
      <t xml:space="preserve">Zmniejsza się wydatki na zadanie zlecone z zakresu administracji rządowej pn. </t>
    </r>
    <r>
      <rPr>
        <i/>
        <sz val="10"/>
        <rFont val="Times New Roman"/>
        <family val="1"/>
        <charset val="238"/>
      </rPr>
      <t>"Opracowanie Programu ochrony środowiska przed hałasem dla województwa kujawsko-pomorskiego"</t>
    </r>
    <r>
      <rPr>
        <sz val="10"/>
        <rFont val="Times New Roman"/>
        <family val="1"/>
        <charset val="238"/>
      </rPr>
      <t xml:space="preserve"> łącznie o kwotę 261.450 zł, w tym:</t>
    </r>
  </si>
  <si>
    <t xml:space="preserve"> - o kwotę 155.000 zł finansowane ze środków Wojewódzkiego Funduszu Ochrony Środowiska i Gospodarki Wodnej w Toruniu w związku ze
   złożeniem korekty wniosku o udzielenie dofinansowania;</t>
  </si>
  <si>
    <t xml:space="preserve"> - o kwotę 106.450 zł finansowane z dotacji celowej z budżetu państwa w związku z Decyzją Wojewody Kujawsko-Pomorskiego 
   Nr WFB.I.3120.3.113.2023 z dnia 15 listopada 2023 r. o zmniejszeniu planu dotacji celowych;</t>
  </si>
  <si>
    <t>w wyniku oszczędności powstałych na skutek niższych niż planowano kosztów opracowania dokumentu.</t>
  </si>
  <si>
    <t>90015</t>
  </si>
  <si>
    <t>Oświetlenie ulic, placów i dróg</t>
  </si>
  <si>
    <t xml:space="preserve">W celu dostosowania planu wydatków do wielkości prognozowanego współfinansowania krajowego dla projektów przewidzianych do realizacji przez beneficjentów w 2023 r. w ramach rozstrzygniętych konkursów RPO WK-P 2014-2020 dokonuje się zmian w ramach Działania 3.4 Zrównoważona mobilność miejska i promowanie strategii niskoemisyjnych polegających na zmniejszeniu wydatków bieżących o kwotę 1.958 zł oraz zwiększeniu wydatków inwestycyjnych o kwotę 100.040 zł. </t>
  </si>
  <si>
    <t>90095</t>
  </si>
  <si>
    <t>W celu zabezpieczenia środków dla Instytucji Pośredniczącej ZIT na współfinansowanie krajowe dla projektów przewidzianych do realizacji przez beneficjentów w 2023 r. w ramach rozstrzygniętych konkursów Programu Fundusze Europejskie dla Kujaw i Pomorza 2021-2027 określa się wydatki inwestycyjne w kwocie 129.782 zł na Priorytet FEKP.05 Fundusze europejskie na wzmacnianie potencjałów endogenicznych regionu. Jednocześnie zmniejsza się o kwotę 129.782 zł wydatki inwestycyjne zaplanowane jako pula środków na współfinansowanie krajowe przedsięwzięć realizowanych z udziałem środków z Europejskiego Funduszu Rozwoju Regionalnego.</t>
  </si>
  <si>
    <t xml:space="preserve"> - zmniejszenie wydatków bieżących o kwotę 2.518 zł oraz wydatków inwestycyjnych o kwotę 940 zł na Działanie 3.3 Efektywność energetyczna 
   w sektorze publicznym i mieszkaniowym;</t>
  </si>
  <si>
    <t xml:space="preserve"> - zmniejszenie wydatków bieżących o kwotę 665 zł oraz zwiększenie wydatków inwestycyjnych o kwotę 347.748 zł na Działanie 6.2 Rewitalizacja 
   obszarów miejskich i ich obszarów funkcjonalnych;</t>
  </si>
  <si>
    <t xml:space="preserve"> - zmniejszenie wydatków bieżących o kwotę 566 zł oraz zwiększenie wydatków inwestycyjnych o kwotę 121.464 zł na Poddziałanie 6.4.1 
   Rewitalizacja obszarów miejskich i ich obszarów funkcjonalnych w ramach ZIT;</t>
  </si>
  <si>
    <t xml:space="preserve"> - zwiększenie wydatków bieżących o kwotę 232 zł oraz wydatków inwestycyjnych o kwotę 311.951 zł na Działanie 7.1 Rozwój lokalny kierowany
   przez społeczność.</t>
  </si>
  <si>
    <t>Teatry</t>
  </si>
  <si>
    <t>W celu zabezpieczenia środków na bieżące funkcjonowanie, zwiększa się wydatki zaplanowane na działalność statutową:</t>
  </si>
  <si>
    <t xml:space="preserve"> - Opery Nova w Bydgoszczy o kwotę 642.500 zł, w tym o kwotę 200.000 zł na pokrycie zwiększonych kosztów usług noclegowych i kosztów
   pracowniczych (odpis na ZFŚS, wpłaty na PPK finansowane przez pracodawcę i wpłaty na PFRON) oraz pokrycie różnic kursowych dotyczących
   rozliczeń transakcji w walutach obcych związanych z udziałem w Bydgoskim Festiwalu Operowym zespołów zagranicznych);</t>
  </si>
  <si>
    <t xml:space="preserve"> - Teatru im. W. Horzycy w Toruniu o kwotę 336.125 zł, w tym o kwotę 200.000 zł na pokrycie zwiększonych kosztów produkcji spektakli oraz
   zwiększonych kosztów energii elektrycznej i cieplnej;</t>
  </si>
  <si>
    <t xml:space="preserve"> - Kujawsko-Pomorskiego Teatru Muzycznego w Toruniu o kwotę 130.000 zł, w tym o kwotę 100.000 zł na pokrycie kosztów działalności klubu
   jazzowego funkcjonującego przy Teatrze.</t>
  </si>
  <si>
    <t>Filharmonie, orkiestry, chóry i kapele</t>
  </si>
  <si>
    <t>Zwiększa się o kwotę 197.475 zł wydatki zaplanowane na działalność statutową Filharmonii Pomorskiej w Bydgoszczy w celu zabezpieczenia środków na bieżące funkcjonowanie Instytucji.</t>
  </si>
  <si>
    <t>Domy i ośrodki kultury, świetlice i kluby</t>
  </si>
  <si>
    <t xml:space="preserve"> - Kujawsko-Pomorskiego Centrum Kultury w Bydgoszczy o kwotę 74.055 zł, w tym o kwotę 16.440 zł z przeznaczeniem na pokrycie skutków 
   regulacji wynagrodzenia dyrektora instytucji;</t>
  </si>
  <si>
    <t xml:space="preserve"> - Kujawsko-Pomorskiego Centrum Dziedzictwa w Toruniu o kwotę 13.500 zł;</t>
  </si>
  <si>
    <t xml:space="preserve"> - Wojewódzkiego Ośrodka Animacji Kultury w Toruniu o kwotę 32.820 zł;</t>
  </si>
  <si>
    <t xml:space="preserve"> - Ośrodka Chopinowskiego w Szafarni o kwotę 30.438 zł, w tym o kwotę 14.688 zł z przeznaczeniem na pokrycie kosztów wypłaconej odprawy
   emerytalnej;</t>
  </si>
  <si>
    <t xml:space="preserve"> - Pałacu Lubostroń w Lubostroniu o kwotę 31.500 zł.</t>
  </si>
  <si>
    <t>Zmniejsza się dotacje:</t>
  </si>
  <si>
    <t xml:space="preserve"> - o kwotę 179.334 zł dla Wojewódzkiego Ośrodka Animacji Kultury w Toruniu na poprawę funkcjonowania oraz dostępności dla osób 
   z niepełnosprawnościami siedziby WOAK (dotacja inwestycyjna) w związku z brakiem możliwości przeprowadzenia procedury przetargowej na
   wykonanie klimatyzacji w pomieszczeniach zlokalizowanych w Młynie Kultury na 4, 5 i 6 piętrze do końca bieżącego roku;</t>
  </si>
  <si>
    <t xml:space="preserve"> - o kwotę 24.000 zł dla Ośrodka Chopinowskiego w Szafarni na pokrycie kosztów sporządzenia dokumentacji projektowej remontu elewacji 
   XIX-wiecznego pałacu Ośrodka z uwagi na brak możliwości opracowania projektu budowlanego w dotychczasowym zakresie w wyniku nowych
   wytycznych przedstawionych w programie prac konserwatorskich;</t>
  </si>
  <si>
    <t xml:space="preserve"> - o kwotę 207.157 zł dla Pałacu Lubostroń w Lubostroniu na wykonanie instalacji sygnalizacji pożaru dla dwóch zabytkowych budynków Pałacu -
   Pałacu Głównego i Oficyny (dotacja inwestycyjna) w związku z oszczędnościami powstałymi po podpisaniu umów z wykonawcą prac
   instalacyjnych i inspektorami nadzoru inwestorskiego i autorskiego.</t>
  </si>
  <si>
    <r>
      <t xml:space="preserve">Zwiększa się o kwotę 688.013 zł dotację inwestycyjną dla Kujawsko-Pomorskiego Centrum Dziedzictwa w Toruniu na wieloletnie zadanie pn. </t>
    </r>
    <r>
      <rPr>
        <i/>
        <sz val="10"/>
        <rFont val="Times New Roman"/>
        <family val="1"/>
        <charset val="238"/>
      </rPr>
      <t xml:space="preserve">"Wzmocnienie potencjału endogenicznego regionu opartego na zasobach dziedzictwa kulturowego poprzez odbudowę oraz wyposażenie domu Heleny Grossówny w celu utworzenia miejsca popularyzacji wiedzy artystycznej i o artystach regionu" </t>
    </r>
    <r>
      <rPr>
        <sz val="10"/>
        <rFont val="Times New Roman"/>
        <family val="1"/>
        <charset val="238"/>
      </rPr>
      <t>z przeznaczeniem na wkład własny w projekcie realizowanym w ramach RPO WK-P 2014-2020, Działania 6.5. Zmiana wynika z konieczności zabezpieczenia środków umożliwiających dokończenie przedsięwzięcia w ramach kończącej się perspektywy finansowej.</t>
    </r>
  </si>
  <si>
    <r>
      <t xml:space="preserve">Określa się dotację inwestycyjną dla Kujawsko-Pomorskiego Centrum Dziedzictwa w Toruniu w kwocie 49.050 zł na zadanie pn. </t>
    </r>
    <r>
      <rPr>
        <i/>
        <sz val="10"/>
        <rFont val="Times New Roman"/>
        <family val="1"/>
        <charset val="238"/>
      </rPr>
      <t xml:space="preserve">"Przygotowanie dokumentacji projektowo-kosztorysowej na potrzeby utworzenia Muzeum Ziemiaństwa im. Rodziny Sczanieckich w Nawrze" </t>
    </r>
    <r>
      <rPr>
        <sz val="10"/>
        <rFont val="Times New Roman"/>
        <family val="1"/>
        <charset val="238"/>
      </rPr>
      <t>z przeznaczeniem na wkład własny w projekcie realizowanym w ramach RPO WK-P 2014-2020, Działania 6.5.</t>
    </r>
  </si>
  <si>
    <t>Galerie i biura wystaw artystycznych</t>
  </si>
  <si>
    <t xml:space="preserve"> - Galerii i Ośrodka Plastycznej Twórczości Dziecka w Toruniu o kwotę 57.375 zł, w tym o kwotę 21.000 zł z przeznaczeniem na pokrycie 
   zwiększonych kosztów utrzymania instytucji związanych z nową siedzibą w Młynie Kultury;</t>
  </si>
  <si>
    <t xml:space="preserve"> - Galerii Sztuki "Wozownia" w Toruniu o kwotę 18.750 zł.</t>
  </si>
  <si>
    <t>Centra kultury i sztuki</t>
  </si>
  <si>
    <t>Zwiększa się o kwotę 100.000 zł dotację zaplanowaną dla Centrum Sztuki Współczesnej "Znaki Czasu" na działalność statutową z przeznaczeniem na pokrycie kosztów związanych z okresowym wstrzymaniem działalności Kina Centrum z powodu awarii projektora.</t>
  </si>
  <si>
    <t>1) Wojewódzkiej i Miejskiej Biblioteki Publicznej im. dr Witolda Bełzy w Bydgoszczy:</t>
  </si>
  <si>
    <t xml:space="preserve">   - w części finansowanej ze środków własnych województwa o kwotę 202.695 zł;</t>
  </si>
  <si>
    <t xml:space="preserve">   - w części  finansowanej z dotacji od Miasta Bydgoszcz o kwotę 68.132 zł w związku z aneksem Nr 31 zawartym do Porozumienia w sprawie
     wspólnego prowadzenia Instytucji zwiększającym wysokość dotacji na utrzymanie sieci miejskich filii bibliotecznych w 2023 r. z przeznaczeniem  
     na pokrycie kosztów zużycia energii cieplnej i gazu;</t>
  </si>
  <si>
    <t>2) Wojewódzkiej Biblioteki Publicznej - Książnicy Kopernikańskiej w Toruniu o kwotę 342.850 zł, w tym o kwotę 148.330 zł z przeznaczeniem na 
   wypłatę nagród z okazji 100-lecia działalności Instytucji.</t>
  </si>
  <si>
    <t>Muzea</t>
  </si>
  <si>
    <t xml:space="preserve"> - Muzeum Ziemi Kujawskiej i Dobrzyńskiej we Włocławku o kwotę 142.090 zł, w tym o kwotę 31.840 zł z przeznaczeniem na pokrycie kosztów
   związanych z awarią pompy ciepła w dworze w Kłóbce;</t>
  </si>
  <si>
    <t xml:space="preserve"> - Muzeum Etnograficznego w Toruniu o kwotę 156.715 zł, w tym o kwotę 29.845 zł z przeznaczeniem na pokrycie kosztów wypłaconych nagród
   jubileuszowych;</t>
  </si>
  <si>
    <t xml:space="preserve"> - Muzeum Archeologicznego w Biskupinie o kwotę 74.445 zł.</t>
  </si>
  <si>
    <r>
      <t xml:space="preserve"> - o kwotę 93.167 zł na zadanie własne pn. </t>
    </r>
    <r>
      <rPr>
        <i/>
        <sz val="10"/>
        <rFont val="Times New Roman"/>
        <family val="1"/>
        <charset val="238"/>
      </rPr>
      <t xml:space="preserve">"Upowszechnianie kultury" </t>
    </r>
    <r>
      <rPr>
        <sz val="10"/>
        <rFont val="Times New Roman"/>
        <family val="1"/>
        <charset val="238"/>
      </rPr>
      <t>w związku z mniejszymi kosztami organizowanych przedsięwzięć oraz
   mniejszą ilością wniosków o współfinansowanie wydarzeń kulturalnych w regionie;</t>
    </r>
  </si>
  <si>
    <r>
      <t xml:space="preserve"> - o kwotę 50.000 zł na zadanie własne pn. </t>
    </r>
    <r>
      <rPr>
        <i/>
        <sz val="10"/>
        <rFont val="Times New Roman"/>
        <family val="1"/>
        <charset val="238"/>
      </rPr>
      <t xml:space="preserve">"Zadania w zakresie kultury - wkłady własne" </t>
    </r>
    <r>
      <rPr>
        <sz val="10"/>
        <rFont val="Times New Roman"/>
        <family val="1"/>
        <charset val="238"/>
      </rPr>
      <t>w celu urealnienia planu dotacji bieżących do wielkości
   wkładu własnego wojewódzkich instytucji kultury wniesionego przy realizacji przedsięwzięć dofinansowanych z programów operacyjnych
   Ministra Kultury i Dziedzictwa Narodowego.</t>
    </r>
  </si>
  <si>
    <t>Parki krajobrazowe</t>
  </si>
  <si>
    <t>W celu urealnienia planu do przewidywanego wykonania w grupie wynagrodzeń i składek od nich naliczanych wprowadza się zmiany w bieżącym utrzymaniu:</t>
  </si>
  <si>
    <t xml:space="preserve"> - Brodnickiego Parku Krajobrazowego poprzez przeniesienie planowanych wydatków między podziałkami klasyfikacji budżetowej w kwocie 428 zł
   oraz zwiększenie wydatków o kwotę 10.859 zł;</t>
  </si>
  <si>
    <t xml:space="preserve"> - Gostynińsko-Włocławskiego Parku Krajobrazowego poprzez przeniesienie planowanych wydatków między podziałkami klasyfikacji budżetowej 
   w kwocie 2.089 zł oraz zwiększenie wydatków o kwotę 5.468 zł;</t>
  </si>
  <si>
    <t xml:space="preserve"> - Górznieńsko-Lidzbarskiego Parku Krajobrazowego poprzez zwiększenie wydatków o kwotę 8.353 zł;</t>
  </si>
  <si>
    <t xml:space="preserve"> - Krajeńskiego Parku Krajobrazowego poprzez zwiększenie wydatków o kwotę 27.454 zł;</t>
  </si>
  <si>
    <t xml:space="preserve"> - Nadgoplańskiego Parku Tysiąclecia poprzez przeniesienie planowanych wydatków między podziałkami klasyfikacji budżetowej w kwocie 1.668 zł
   oraz zmniejszenie wydatków o kwotę 25.669 zł;</t>
  </si>
  <si>
    <t xml:space="preserve"> - Tucholskiego Parku Krajobrazowego poprzez przeniesienie planowanych wydatków między podziałkami klasyfikacji budżetowej w kwocie 3.358 zł
   oraz zwiększenie wydatków o kwotę 8.888 zł;</t>
  </si>
  <si>
    <t xml:space="preserve"> - Wdeckiego Parku Krajobrazowego poprzez zwiększenie wydatków o kwotę 40.826 zł;</t>
  </si>
  <si>
    <t xml:space="preserve"> - Zespołu Parków Krajobrazowych nad Dolną Wisłą poprzez zwiększenie wydatków 51.039 zł.</t>
  </si>
  <si>
    <t>Zwiększa się o kwotę 6.227 zł pozostałe wydatki  bieżące zaplanowane w ramach utrzymania Zespołu Parków Krajobrazowych nad Dolną Wisłą z przeznaczeniem na pokrycie kosztów odnowienia domeny dolnawisla.pl i opłaty hostingowej oraz kosztów związanych z rozpoczęciem składu monografii w ZPKnDW.</t>
  </si>
  <si>
    <r>
      <t xml:space="preserve"> - o kwotę 81.675 zł na zadanie własne pn.</t>
    </r>
    <r>
      <rPr>
        <i/>
        <sz val="10"/>
        <rFont val="Times New Roman"/>
        <family val="1"/>
        <charset val="238"/>
      </rPr>
      <t xml:space="preserve"> "Prace pielęgnacyjne na terenach ochrony lęgowej ptaków będących w trwałym zarządzie 
   Gostynińsko-Włocławskiego Parku Krajobrazowego"</t>
    </r>
    <r>
      <rPr>
        <sz val="10"/>
        <rFont val="Times New Roman"/>
        <family val="1"/>
        <charset val="238"/>
      </rPr>
      <t xml:space="preserve"> realizowane przez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Gostynińsko-Włocławski Park Krajobrazowy w związku z wydłużeniem
   przez Agencję Restrukturyzacji i Modernizacji Rolnictwa terminu rozpatrzenia wniosku o przyznanie płatności bezpośrednich i koniecznością
   zmniejszenia zakresu rzeczowego zadania;</t>
    </r>
  </si>
  <si>
    <r>
      <t xml:space="preserve"> - o kwotę 25.000 zł na jednoroczne zadanie inwestycyjne pn.</t>
    </r>
    <r>
      <rPr>
        <i/>
        <sz val="10"/>
        <rFont val="Times New Roman"/>
        <family val="1"/>
        <charset val="238"/>
      </rPr>
      <t xml:space="preserve"> "Zmiana pokrycia dachu na budynku pracowni dydaktycznej GWPK"</t>
    </r>
    <r>
      <rPr>
        <sz val="10"/>
        <rFont val="Times New Roman"/>
        <family val="1"/>
        <charset val="238"/>
      </rPr>
      <t xml:space="preserve"> realizowane
   przez</t>
    </r>
    <r>
      <rPr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Gostynińsko-Włocławski Park Krajobrazowy w celu urealnienia planu do wartości poprzetargowej przedsięwzięcia;</t>
    </r>
  </si>
  <si>
    <r>
      <t xml:space="preserve"> - o kwotę 635.097 zł na projekt pn. </t>
    </r>
    <r>
      <rPr>
        <i/>
        <sz val="10"/>
        <rFont val="Times New Roman"/>
        <family val="1"/>
        <charset val="238"/>
      </rPr>
      <t xml:space="preserve">"Budowa stacji terenowo-badawczej "Podmoście" </t>
    </r>
    <r>
      <rPr>
        <sz val="10"/>
        <rFont val="Times New Roman"/>
        <family val="1"/>
        <charset val="238"/>
      </rPr>
      <t>przewidziany do realizacji przez Zespół Parków
   Krajobrazowych nad Dolną Wisłą w związku z kilkukrotnym unieważnieniem postępowań przetargowych na remont budynku mieszkalnego,
   gospodarczego, uporządkowanie i zagospodarowanie terenu oraz na zakup wyposażenia i koniecznością odstąpienia od jego realizacji w ramach
   RPO WK-P 2014-2020;</t>
    </r>
  </si>
  <si>
    <r>
      <t xml:space="preserve"> - o kwotę 225.000 zł na zadanie własne pn. </t>
    </r>
    <r>
      <rPr>
        <i/>
        <sz val="10"/>
        <rFont val="Times New Roman"/>
        <family val="1"/>
        <charset val="238"/>
      </rPr>
      <t xml:space="preserve">"Przygotowanie dokumentacji na potrzeby realizacji projektów w ramach FEdKP 2021-2027" 
  </t>
    </r>
    <r>
      <rPr>
        <sz val="10"/>
        <rFont val="Times New Roman"/>
        <family val="1"/>
        <charset val="238"/>
      </rPr>
      <t xml:space="preserve"> w planie finansowym Urzędu Marszałkowskiego w związku z odstąpieniem w roku bieżącym od przygotowania dokumentacji aplikacyjnej dla
   projektu pn. "Wzmocnienie potencjału systemu ochrony przyrody na terenie województwa kujawsko-pomorskiego, poprzez wykonanie
   inwentaryzacji i waloryzacji przyrodniczej oraz kulturowej na terenie parków krajobrazowych województwa kujawsko-pomorskiego wraz 
   z opracowaniem projektów planów ochrony parków krajobrazowych";</t>
    </r>
  </si>
  <si>
    <r>
      <t xml:space="preserve"> - o kwotę 63.390 zł na zadanie własne pn. </t>
    </r>
    <r>
      <rPr>
        <i/>
        <sz val="10"/>
        <rFont val="Times New Roman"/>
        <family val="1"/>
        <charset val="238"/>
      </rPr>
      <t xml:space="preserve">"Przygotowanie dokumentacji na potrzeby realizacji projektów w ramach FEdKP 2021-2027" 
  </t>
    </r>
    <r>
      <rPr>
        <sz val="10"/>
        <rFont val="Times New Roman"/>
        <family val="1"/>
        <charset val="238"/>
      </rPr>
      <t xml:space="preserve"> w planie finansowym Tucholskiego Parku Krajobrazowego w związku z zmianą zakresu rzeczowego dokumentacji projektowo-kosztorysowej 
   w wyniku rezygnacji z wystawy tematycznej oraz niższym wynagrodzeniem koordynatora procesu opracowywania dokumentacji .</t>
    </r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</si>
  <si>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</si>
  <si>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</si>
  <si>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</si>
  <si>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</si>
  <si>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</si>
  <si>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</si>
  <si>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</si>
  <si>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§ 1 ust. 1 pkt 2 dotyczący dochodów majątkowych</t>
  </si>
  <si>
    <t>4.</t>
  </si>
  <si>
    <t>§ 2 ust.1 dotyczący wydatków budżetowych</t>
  </si>
  <si>
    <t>5.</t>
  </si>
  <si>
    <t>§ 2 ust.1 pkt 1 dotyczący wydatków bieżących</t>
  </si>
  <si>
    <t>6.</t>
  </si>
  <si>
    <t>§ 2 ust.1 pkt 2 dotyczący wydatków majątkowych</t>
  </si>
  <si>
    <t>7.</t>
  </si>
  <si>
    <t xml:space="preserve">§ 4 pkt 2 dotyczący wydatków na spłatę przypadających w 2023 roku zgodnie z zawartymi umowami potencjalnych zobowiązań z tytułu udzielonych przez Województwo poręczeń i gwarancji </t>
  </si>
  <si>
    <t>8.</t>
  </si>
  <si>
    <t>§ 5 pkt 1 dotyczący rezerwy ogólnej</t>
  </si>
  <si>
    <t>9.</t>
  </si>
  <si>
    <t>§ 5 pkt 1 lit. a dotyczący rezerwy ogólnej na wydatki bieżące</t>
  </si>
  <si>
    <t>10.</t>
  </si>
  <si>
    <t>§ 5 pkt 2 dotyczący rezerw celowych</t>
  </si>
  <si>
    <t>11.</t>
  </si>
  <si>
    <t>§ 5 pkt 2 lit. c dotyczący rezerwy celowej na wydatki remontowe jednostek organizacyjnych</t>
  </si>
  <si>
    <t>12.</t>
  </si>
  <si>
    <t>§ 5 pkt 2 lit. d dotyczący rezerwy celowej na regulację wynagrodzeń</t>
  </si>
  <si>
    <t>13.</t>
  </si>
  <si>
    <t>§ 5 pkt 2 lit. f dotyczący rezerwy celowej na wydatki inwestycyjne jednostek organizacyjnych</t>
  </si>
  <si>
    <t>14.</t>
  </si>
  <si>
    <t>§ 7 ust. 1 dotyczący dotacji udzielanych z budżetu województwa</t>
  </si>
  <si>
    <t>15.</t>
  </si>
  <si>
    <t>§ 7 ust. 1 pkt 1 dotyczący dotacji udzielanych z budżetu województwa jednostkom sektora finansów publicznych</t>
  </si>
  <si>
    <t>16.</t>
  </si>
  <si>
    <t>§ 7 ust. 1 pkt 2 dotyczący dotacji udzielanych z budżetu województwa jednostkom spoza sektora finansów publicznych</t>
  </si>
  <si>
    <t>17.</t>
  </si>
  <si>
    <t>§ 7 ust. 2 dotyczący dotacji przedmiotowych udzielanych z budżetu województwa dla przewoźników komunikacji kolejowej z tytułu świadczonych usług w zakresie publicznego transportu zbiorowego</t>
  </si>
  <si>
    <t>18.</t>
  </si>
  <si>
    <t>§ 8 ust. 5 dotyczący dochodów pochodzących z 2,5 % odpisu od środków przyznanych województwu z PFRON oraz wydatków na pokrycie kosztów obsługi zadań realizowanych na rzecz osób niepełnosprawnych</t>
  </si>
  <si>
    <t>19.</t>
  </si>
  <si>
    <t xml:space="preserve">§ 8 ust. 12a dotyczący dochodów z Funduszu Pomocy oraz wydatków na realizację zadań na rzecz pomocy obywatelom Ukrainy </t>
  </si>
  <si>
    <t>20.</t>
  </si>
  <si>
    <t>§ 12 pkt 1 dotyczący dochodów gromadzonych na wydzielonych rachunkach przez jednostki budżetowe prowadzące działalność określoną w ustawie Prawo oświatowe</t>
  </si>
  <si>
    <t>21.</t>
  </si>
  <si>
    <t>§ 12 pkt 2 dotyczący wydatków finansowanych dochodami gromadzonymi na wydzielonych rachunkach przez jednostki budżetowe prowadzące działalność określoną w ustawie Prawo oświatowe</t>
  </si>
  <si>
    <t>Zmiany załączników do uchwały budżetowej:</t>
  </si>
  <si>
    <t>Załącznik nr 1 "Dochody budżetu Województwa Kujawsko-Pomorskiego wg źródeł pochodzenia. Plan na 2023 rok";</t>
  </si>
  <si>
    <t>Załącznik nr 2 "Dochody budżetu Województwa Kujawsko-Pomorskiego wg klasyfikacji budżetowej. Plan na 2023 rok";</t>
  </si>
  <si>
    <t>Załącznik nr 3 "Wydatki budżetu Województwa Kujawsko-Pomorskiego wg grup wydatków. Plan na 2023 rok";</t>
  </si>
  <si>
    <t>Załącznik nr 4 "Wydatki budżetu Województwa Kujawsko-Pomorskiego wg klasyfikacji budżetowej. Plan na 2023 rok";</t>
  </si>
  <si>
    <t>Załącznik nr 5 "Wynik budżetowy i finansowy. Plan na 2023 rok";</t>
  </si>
  <si>
    <t>Załącznik nr 6 "Projekty i działania realizowane w ramach Regionalnego Programu Operacyjnego Województwa Kujawsko-Pomorskiego 2014-2020. Plan na 2023 rok";</t>
  </si>
  <si>
    <t>Załącznik nr 7 "Projekty i działania realizowane w ramach Programu Fundusze Europejskie dla Kujaw i Pomorza 2021-2027. Plan na 2023 rok";</t>
  </si>
  <si>
    <t>Załącznik nr 8 "Pozostałe projekty i działania realizowane ze środków zagranicznych. Plan na 2023 rok";</t>
  </si>
  <si>
    <t>Załącznik nr 9 "Wydatki na zadania inwestycyjne. Plan na 2023 rok";</t>
  </si>
  <si>
    <t>Załącznik nr 10 "Dotacje udzielane z budżetu Województwa Kujawsko-Pomorskiego. Plan na 2023 rok";</t>
  </si>
  <si>
    <t>Załącznik nr 11 "Dochody i wydatki na zadania związane ze szczególnymi zasadami wykonywania budżetu wynikające z odrębnych ustaw. Plan na 2023 rok";</t>
  </si>
  <si>
    <t>Załącznik nr 12 "Zadania z zakresu administracji rządowej zlecone ustawami Samorządowi Województwa. Plan na 2023 rok";</t>
  </si>
  <si>
    <t>Załącznik nr 13 "Dochody i wydatki na zadania na mocy porozumień z organami administracji rządowej. Plan na 2023 rok";</t>
  </si>
  <si>
    <t>Załącznik nr 14 "Dochody i wydatki na zadania realizowane w drodze umów i porozumień między jednostkami samorządu terytorialnego. Plan na 2023 rok";</t>
  </si>
  <si>
    <t>Załącznik nr 15 "Dochody gromadzone na wydzielonych rachunkach oraz wydatki nimi finansowane. Plan na 2023 rok".</t>
  </si>
  <si>
    <t>III.</t>
  </si>
  <si>
    <t>Wynik budżetowy i finansowy na 2023 rok</t>
  </si>
  <si>
    <t xml:space="preserve">             </t>
  </si>
  <si>
    <t>Zmianie ulega załącznik nr 5 do uchwały budżetowej pn. "Wynik budżetowy i finansowy. Plan na 2023 rok" w związku ze:</t>
  </si>
  <si>
    <t>1)</t>
  </si>
  <si>
    <t>zmniejszeniem planowanych dochodów o kwotę 28.439.071,78 zł, tj. do kwoty 1.906.711.551,61 zł;</t>
  </si>
  <si>
    <t>2)</t>
  </si>
  <si>
    <t>zmniejszeniem planowanych wydatków o kwotę 28.439.071,78 zł, tj. do kwoty 2.080.633.002,22 zł;</t>
  </si>
  <si>
    <t>Powyższe zmiany nie wpływają na deficyt budżetowy.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</si>
</sst>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9.5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0" fontId="2" fillId="0" borderId="0"/>
  </cellStyleXfs>
  <cellXfs count="125">
    <xf numFmtId="0" fontId="0" fillId="0" borderId="0" xfId="0"/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justify" vertical="top" wrapText="1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wrapText="1"/>
    </xf>
    <xf numFmtId="3" fontId="9" fillId="2" borderId="0" xfId="1" applyNumberFormat="1" applyFont="1" applyFill="1"/>
    <xf numFmtId="0" fontId="9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0" xfId="1" applyNumberFormat="1" applyFont="1" applyAlignment="1">
      <alignment horizontal="justify" vertical="top" wrapText="1"/>
    </xf>
    <xf numFmtId="49" fontId="6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49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4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vertical="center"/>
    </xf>
    <xf numFmtId="4" fontId="11" fillId="0" borderId="4" xfId="0" applyNumberFormat="1" applyFont="1" applyBorder="1" applyAlignment="1">
      <alignment vertical="center"/>
    </xf>
    <xf numFmtId="0" fontId="8" fillId="0" borderId="0" xfId="1" applyFont="1" applyAlignment="1">
      <alignment vertical="center" wrapText="1"/>
    </xf>
    <xf numFmtId="49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top"/>
    </xf>
    <xf numFmtId="0" fontId="6" fillId="0" borderId="4" xfId="2" applyFont="1" applyBorder="1" applyAlignment="1">
      <alignment vertical="top" wrapText="1"/>
    </xf>
    <xf numFmtId="4" fontId="6" fillId="0" borderId="4" xfId="2" applyNumberFormat="1" applyFont="1" applyBorder="1"/>
    <xf numFmtId="0" fontId="6" fillId="0" borderId="0" xfId="2" applyFont="1" applyAlignment="1">
      <alignment vertical="center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left" wrapText="1"/>
    </xf>
    <xf numFmtId="4" fontId="8" fillId="0" borderId="0" xfId="3" applyNumberFormat="1" applyFont="1"/>
    <xf numFmtId="4" fontId="8" fillId="0" borderId="0" xfId="1" applyNumberFormat="1" applyFont="1"/>
    <xf numFmtId="0" fontId="8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12" fillId="0" borderId="0" xfId="1" applyFont="1" applyAlignment="1">
      <alignment horizontal="center" vertical="center"/>
    </xf>
    <xf numFmtId="0" fontId="6" fillId="0" borderId="0" xfId="1" applyFont="1"/>
    <xf numFmtId="3" fontId="4" fillId="0" borderId="0" xfId="1" applyNumberFormat="1" applyFont="1" applyAlignment="1">
      <alignment horizontal="justify" vertical="center" wrapText="1"/>
    </xf>
    <xf numFmtId="0" fontId="8" fillId="0" borderId="0" xfId="1" applyFont="1" applyAlignment="1">
      <alignment horizontal="justify" vertical="center" wrapText="1"/>
    </xf>
    <xf numFmtId="0" fontId="6" fillId="0" borderId="4" xfId="1" applyFont="1" applyBorder="1" applyAlignment="1">
      <alignment horizontal="center" vertical="top"/>
    </xf>
    <xf numFmtId="0" fontId="6" fillId="0" borderId="4" xfId="1" applyFont="1" applyBorder="1" applyAlignment="1">
      <alignment wrapText="1"/>
    </xf>
    <xf numFmtId="4" fontId="6" fillId="0" borderId="4" xfId="1" applyNumberFormat="1" applyFont="1" applyBorder="1"/>
    <xf numFmtId="0" fontId="8" fillId="0" borderId="0" xfId="3" applyFont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vertical="center"/>
    </xf>
    <xf numFmtId="0" fontId="4" fillId="0" borderId="0" xfId="2" applyFont="1"/>
    <xf numFmtId="4" fontId="8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justify" vertical="center" wrapText="1"/>
    </xf>
    <xf numFmtId="0" fontId="6" fillId="0" borderId="4" xfId="2" applyFont="1" applyBorder="1" applyAlignment="1">
      <alignment vertical="center" wrapText="1"/>
    </xf>
    <xf numFmtId="4" fontId="6" fillId="0" borderId="4" xfId="2" applyNumberFormat="1" applyFont="1" applyBorder="1" applyAlignment="1">
      <alignment vertical="center"/>
    </xf>
    <xf numFmtId="0" fontId="8" fillId="0" borderId="0" xfId="3" applyFont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vertical="top"/>
    </xf>
    <xf numFmtId="0" fontId="6" fillId="0" borderId="4" xfId="3" applyFont="1" applyBorder="1" applyAlignment="1">
      <alignment horizontal="center" vertical="center"/>
    </xf>
    <xf numFmtId="0" fontId="6" fillId="0" borderId="4" xfId="3" applyFont="1" applyBorder="1" applyAlignment="1">
      <alignment vertical="center" wrapText="1"/>
    </xf>
    <xf numFmtId="4" fontId="6" fillId="0" borderId="4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4" fontId="6" fillId="0" borderId="5" xfId="1" applyNumberFormat="1" applyFont="1" applyBorder="1" applyAlignment="1">
      <alignment vertical="center"/>
    </xf>
    <xf numFmtId="3" fontId="6" fillId="2" borderId="6" xfId="1" applyNumberFormat="1" applyFont="1" applyFill="1" applyBorder="1"/>
    <xf numFmtId="0" fontId="6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vertical="center"/>
    </xf>
    <xf numFmtId="0" fontId="6" fillId="0" borderId="0" xfId="3" applyFont="1" applyAlignment="1">
      <alignment horizontal="left" vertical="center"/>
    </xf>
    <xf numFmtId="4" fontId="13" fillId="0" borderId="1" xfId="1" applyNumberFormat="1" applyFont="1" applyBorder="1" applyAlignment="1">
      <alignment vertical="center"/>
    </xf>
    <xf numFmtId="4" fontId="4" fillId="0" borderId="12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14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1" applyFont="1" applyAlignment="1">
      <alignment horizontal="right" vertical="center" wrapText="1"/>
    </xf>
    <xf numFmtId="3" fontId="4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 wrapText="1"/>
    </xf>
    <xf numFmtId="0" fontId="4" fillId="0" borderId="0" xfId="3" applyFont="1" applyAlignment="1">
      <alignment horizontal="justify" vertical="center" wrapText="1"/>
    </xf>
    <xf numFmtId="0" fontId="4" fillId="0" borderId="0" xfId="1" applyFont="1" applyAlignment="1">
      <alignment horizontal="left" wrapText="1"/>
    </xf>
    <xf numFmtId="0" fontId="9" fillId="2" borderId="0" xfId="1" applyFont="1" applyFill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2" applyFont="1" applyAlignment="1">
      <alignment horizontal="justify" vertical="center" wrapText="1"/>
    </xf>
    <xf numFmtId="0" fontId="4" fillId="0" borderId="0" xfId="3" applyFont="1" applyAlignment="1">
      <alignment horizontal="justify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2" fillId="0" borderId="8" xfId="1" applyBorder="1"/>
    <xf numFmtId="0" fontId="4" fillId="0" borderId="7" xfId="3" applyFont="1" applyBorder="1" applyAlignment="1">
      <alignment horizontal="left" vertical="center" wrapText="1"/>
    </xf>
    <xf numFmtId="0" fontId="1" fillId="0" borderId="8" xfId="3" applyBorder="1"/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9" fillId="2" borderId="6" xfId="1" applyFont="1" applyFill="1" applyBorder="1" applyAlignment="1">
      <alignment horizontal="left"/>
    </xf>
    <xf numFmtId="0" fontId="4" fillId="0" borderId="7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0" xfId="1" applyFont="1" applyAlignment="1">
      <alignment horizontal="justify" wrapText="1"/>
    </xf>
    <xf numFmtId="0" fontId="4" fillId="0" borderId="0" xfId="4" applyFont="1" applyAlignment="1">
      <alignment horizontal="justify" wrapText="1"/>
    </xf>
    <xf numFmtId="0" fontId="4" fillId="0" borderId="0" xfId="4" applyFont="1" applyAlignment="1">
      <alignment horizontal="justify" vertical="center" wrapText="1"/>
    </xf>
    <xf numFmtId="2" fontId="4" fillId="0" borderId="0" xfId="1" applyNumberFormat="1" applyFont="1" applyAlignment="1">
      <alignment horizontal="justify" wrapText="1"/>
    </xf>
    <xf numFmtId="0" fontId="4" fillId="0" borderId="0" xfId="1" applyFont="1" applyAlignment="1">
      <alignment horizontal="left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3 2" xfId="4" xr:uid="{00000000-0005-0000-0000-000002000000}"/>
    <cellStyle name="Normalny 4" xfId="3" xr:uid="{00000000-0005-0000-0000-000003000000}"/>
    <cellStyle name="Normalny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3"/>
  <sheetViews>
    <sheetView tabSelected="1" view="pageBreakPreview" zoomScaleNormal="100" zoomScaleSheetLayoutView="100" workbookViewId="0">
      <selection activeCell="A6" sqref="A6:H6"/>
    </sheetView>
  </sheetViews>
  <sheetFormatPr defaultRowHeight="12.75" x14ac:dyDescent="0.2"/>
  <cols>
    <col min="1" max="1" width="3.28515625" style="16" customWidth="1"/>
    <col min="2" max="2" width="6.5703125" style="16" customWidth="1"/>
    <col min="3" max="3" width="43.28515625" style="50" customWidth="1"/>
    <col min="4" max="4" width="15.28515625" style="93" customWidth="1"/>
    <col min="5" max="5" width="13.7109375" style="93" customWidth="1"/>
    <col min="6" max="6" width="13.140625" style="93" customWidth="1"/>
    <col min="7" max="7" width="12.7109375" style="93" customWidth="1"/>
    <col min="8" max="8" width="14.5703125" style="93" customWidth="1"/>
    <col min="9" max="9" width="14.5703125" style="17" customWidth="1"/>
    <col min="10" max="10" width="14.42578125" style="17" customWidth="1"/>
    <col min="11" max="11" width="14.7109375" style="17" customWidth="1"/>
    <col min="12" max="12" width="18.7109375" style="17" customWidth="1"/>
    <col min="13" max="13" width="17" style="17" customWidth="1"/>
    <col min="14" max="14" width="14.42578125" style="17" customWidth="1"/>
    <col min="15" max="15" width="15.42578125" style="17" customWidth="1"/>
    <col min="16" max="16" width="17" style="17" customWidth="1"/>
    <col min="17" max="257" width="9.140625" style="17"/>
    <col min="258" max="258" width="3.28515625" style="17" customWidth="1"/>
    <col min="259" max="259" width="6.5703125" style="17" customWidth="1"/>
    <col min="260" max="260" width="43.28515625" style="17" customWidth="1"/>
    <col min="261" max="261" width="15.28515625" style="17" customWidth="1"/>
    <col min="262" max="262" width="13.7109375" style="17" customWidth="1"/>
    <col min="263" max="263" width="13.140625" style="17" customWidth="1"/>
    <col min="264" max="264" width="12.7109375" style="17" customWidth="1"/>
    <col min="265" max="265" width="14.5703125" style="17" customWidth="1"/>
    <col min="266" max="266" width="14.42578125" style="17" customWidth="1"/>
    <col min="267" max="267" width="14.7109375" style="17" customWidth="1"/>
    <col min="268" max="268" width="18.7109375" style="17" customWidth="1"/>
    <col min="269" max="269" width="17" style="17" customWidth="1"/>
    <col min="270" max="270" width="14.42578125" style="17" customWidth="1"/>
    <col min="271" max="271" width="15.42578125" style="17" customWidth="1"/>
    <col min="272" max="272" width="17" style="17" customWidth="1"/>
    <col min="273" max="513" width="9.140625" style="17"/>
    <col min="514" max="514" width="3.28515625" style="17" customWidth="1"/>
    <col min="515" max="515" width="6.5703125" style="17" customWidth="1"/>
    <col min="516" max="516" width="43.28515625" style="17" customWidth="1"/>
    <col min="517" max="517" width="15.28515625" style="17" customWidth="1"/>
    <col min="518" max="518" width="13.7109375" style="17" customWidth="1"/>
    <col min="519" max="519" width="13.140625" style="17" customWidth="1"/>
    <col min="520" max="520" width="12.7109375" style="17" customWidth="1"/>
    <col min="521" max="521" width="14.5703125" style="17" customWidth="1"/>
    <col min="522" max="522" width="14.42578125" style="17" customWidth="1"/>
    <col min="523" max="523" width="14.7109375" style="17" customWidth="1"/>
    <col min="524" max="524" width="18.7109375" style="17" customWidth="1"/>
    <col min="525" max="525" width="17" style="17" customWidth="1"/>
    <col min="526" max="526" width="14.42578125" style="17" customWidth="1"/>
    <col min="527" max="527" width="15.42578125" style="17" customWidth="1"/>
    <col min="528" max="528" width="17" style="17" customWidth="1"/>
    <col min="529" max="769" width="9.140625" style="17"/>
    <col min="770" max="770" width="3.28515625" style="17" customWidth="1"/>
    <col min="771" max="771" width="6.5703125" style="17" customWidth="1"/>
    <col min="772" max="772" width="43.28515625" style="17" customWidth="1"/>
    <col min="773" max="773" width="15.28515625" style="17" customWidth="1"/>
    <col min="774" max="774" width="13.7109375" style="17" customWidth="1"/>
    <col min="775" max="775" width="13.140625" style="17" customWidth="1"/>
    <col min="776" max="776" width="12.7109375" style="17" customWidth="1"/>
    <col min="777" max="777" width="14.5703125" style="17" customWidth="1"/>
    <col min="778" max="778" width="14.42578125" style="17" customWidth="1"/>
    <col min="779" max="779" width="14.7109375" style="17" customWidth="1"/>
    <col min="780" max="780" width="18.7109375" style="17" customWidth="1"/>
    <col min="781" max="781" width="17" style="17" customWidth="1"/>
    <col min="782" max="782" width="14.42578125" style="17" customWidth="1"/>
    <col min="783" max="783" width="15.42578125" style="17" customWidth="1"/>
    <col min="784" max="784" width="17" style="17" customWidth="1"/>
    <col min="785" max="1025" width="9.140625" style="17"/>
    <col min="1026" max="1026" width="3.28515625" style="17" customWidth="1"/>
    <col min="1027" max="1027" width="6.5703125" style="17" customWidth="1"/>
    <col min="1028" max="1028" width="43.28515625" style="17" customWidth="1"/>
    <col min="1029" max="1029" width="15.28515625" style="17" customWidth="1"/>
    <col min="1030" max="1030" width="13.7109375" style="17" customWidth="1"/>
    <col min="1031" max="1031" width="13.140625" style="17" customWidth="1"/>
    <col min="1032" max="1032" width="12.7109375" style="17" customWidth="1"/>
    <col min="1033" max="1033" width="14.5703125" style="17" customWidth="1"/>
    <col min="1034" max="1034" width="14.42578125" style="17" customWidth="1"/>
    <col min="1035" max="1035" width="14.7109375" style="17" customWidth="1"/>
    <col min="1036" max="1036" width="18.7109375" style="17" customWidth="1"/>
    <col min="1037" max="1037" width="17" style="17" customWidth="1"/>
    <col min="1038" max="1038" width="14.42578125" style="17" customWidth="1"/>
    <col min="1039" max="1039" width="15.42578125" style="17" customWidth="1"/>
    <col min="1040" max="1040" width="17" style="17" customWidth="1"/>
    <col min="1041" max="1281" width="9.140625" style="17"/>
    <col min="1282" max="1282" width="3.28515625" style="17" customWidth="1"/>
    <col min="1283" max="1283" width="6.5703125" style="17" customWidth="1"/>
    <col min="1284" max="1284" width="43.28515625" style="17" customWidth="1"/>
    <col min="1285" max="1285" width="15.28515625" style="17" customWidth="1"/>
    <col min="1286" max="1286" width="13.7109375" style="17" customWidth="1"/>
    <col min="1287" max="1287" width="13.140625" style="17" customWidth="1"/>
    <col min="1288" max="1288" width="12.7109375" style="17" customWidth="1"/>
    <col min="1289" max="1289" width="14.5703125" style="17" customWidth="1"/>
    <col min="1290" max="1290" width="14.42578125" style="17" customWidth="1"/>
    <col min="1291" max="1291" width="14.7109375" style="17" customWidth="1"/>
    <col min="1292" max="1292" width="18.7109375" style="17" customWidth="1"/>
    <col min="1293" max="1293" width="17" style="17" customWidth="1"/>
    <col min="1294" max="1294" width="14.42578125" style="17" customWidth="1"/>
    <col min="1295" max="1295" width="15.42578125" style="17" customWidth="1"/>
    <col min="1296" max="1296" width="17" style="17" customWidth="1"/>
    <col min="1297" max="1537" width="9.140625" style="17"/>
    <col min="1538" max="1538" width="3.28515625" style="17" customWidth="1"/>
    <col min="1539" max="1539" width="6.5703125" style="17" customWidth="1"/>
    <col min="1540" max="1540" width="43.28515625" style="17" customWidth="1"/>
    <col min="1541" max="1541" width="15.28515625" style="17" customWidth="1"/>
    <col min="1542" max="1542" width="13.7109375" style="17" customWidth="1"/>
    <col min="1543" max="1543" width="13.140625" style="17" customWidth="1"/>
    <col min="1544" max="1544" width="12.7109375" style="17" customWidth="1"/>
    <col min="1545" max="1545" width="14.5703125" style="17" customWidth="1"/>
    <col min="1546" max="1546" width="14.42578125" style="17" customWidth="1"/>
    <col min="1547" max="1547" width="14.7109375" style="17" customWidth="1"/>
    <col min="1548" max="1548" width="18.7109375" style="17" customWidth="1"/>
    <col min="1549" max="1549" width="17" style="17" customWidth="1"/>
    <col min="1550" max="1550" width="14.42578125" style="17" customWidth="1"/>
    <col min="1551" max="1551" width="15.42578125" style="17" customWidth="1"/>
    <col min="1552" max="1552" width="17" style="17" customWidth="1"/>
    <col min="1553" max="1793" width="9.140625" style="17"/>
    <col min="1794" max="1794" width="3.28515625" style="17" customWidth="1"/>
    <col min="1795" max="1795" width="6.5703125" style="17" customWidth="1"/>
    <col min="1796" max="1796" width="43.28515625" style="17" customWidth="1"/>
    <col min="1797" max="1797" width="15.28515625" style="17" customWidth="1"/>
    <col min="1798" max="1798" width="13.7109375" style="17" customWidth="1"/>
    <col min="1799" max="1799" width="13.140625" style="17" customWidth="1"/>
    <col min="1800" max="1800" width="12.7109375" style="17" customWidth="1"/>
    <col min="1801" max="1801" width="14.5703125" style="17" customWidth="1"/>
    <col min="1802" max="1802" width="14.42578125" style="17" customWidth="1"/>
    <col min="1803" max="1803" width="14.7109375" style="17" customWidth="1"/>
    <col min="1804" max="1804" width="18.7109375" style="17" customWidth="1"/>
    <col min="1805" max="1805" width="17" style="17" customWidth="1"/>
    <col min="1806" max="1806" width="14.42578125" style="17" customWidth="1"/>
    <col min="1807" max="1807" width="15.42578125" style="17" customWidth="1"/>
    <col min="1808" max="1808" width="17" style="17" customWidth="1"/>
    <col min="1809" max="2049" width="9.140625" style="17"/>
    <col min="2050" max="2050" width="3.28515625" style="17" customWidth="1"/>
    <col min="2051" max="2051" width="6.5703125" style="17" customWidth="1"/>
    <col min="2052" max="2052" width="43.28515625" style="17" customWidth="1"/>
    <col min="2053" max="2053" width="15.28515625" style="17" customWidth="1"/>
    <col min="2054" max="2054" width="13.7109375" style="17" customWidth="1"/>
    <col min="2055" max="2055" width="13.140625" style="17" customWidth="1"/>
    <col min="2056" max="2056" width="12.7109375" style="17" customWidth="1"/>
    <col min="2057" max="2057" width="14.5703125" style="17" customWidth="1"/>
    <col min="2058" max="2058" width="14.42578125" style="17" customWidth="1"/>
    <col min="2059" max="2059" width="14.7109375" style="17" customWidth="1"/>
    <col min="2060" max="2060" width="18.7109375" style="17" customWidth="1"/>
    <col min="2061" max="2061" width="17" style="17" customWidth="1"/>
    <col min="2062" max="2062" width="14.42578125" style="17" customWidth="1"/>
    <col min="2063" max="2063" width="15.42578125" style="17" customWidth="1"/>
    <col min="2064" max="2064" width="17" style="17" customWidth="1"/>
    <col min="2065" max="2305" width="9.140625" style="17"/>
    <col min="2306" max="2306" width="3.28515625" style="17" customWidth="1"/>
    <col min="2307" max="2307" width="6.5703125" style="17" customWidth="1"/>
    <col min="2308" max="2308" width="43.28515625" style="17" customWidth="1"/>
    <col min="2309" max="2309" width="15.28515625" style="17" customWidth="1"/>
    <col min="2310" max="2310" width="13.7109375" style="17" customWidth="1"/>
    <col min="2311" max="2311" width="13.140625" style="17" customWidth="1"/>
    <col min="2312" max="2312" width="12.7109375" style="17" customWidth="1"/>
    <col min="2313" max="2313" width="14.5703125" style="17" customWidth="1"/>
    <col min="2314" max="2314" width="14.42578125" style="17" customWidth="1"/>
    <col min="2315" max="2315" width="14.7109375" style="17" customWidth="1"/>
    <col min="2316" max="2316" width="18.7109375" style="17" customWidth="1"/>
    <col min="2317" max="2317" width="17" style="17" customWidth="1"/>
    <col min="2318" max="2318" width="14.42578125" style="17" customWidth="1"/>
    <col min="2319" max="2319" width="15.42578125" style="17" customWidth="1"/>
    <col min="2320" max="2320" width="17" style="17" customWidth="1"/>
    <col min="2321" max="2561" width="9.140625" style="17"/>
    <col min="2562" max="2562" width="3.28515625" style="17" customWidth="1"/>
    <col min="2563" max="2563" width="6.5703125" style="17" customWidth="1"/>
    <col min="2564" max="2564" width="43.28515625" style="17" customWidth="1"/>
    <col min="2565" max="2565" width="15.28515625" style="17" customWidth="1"/>
    <col min="2566" max="2566" width="13.7109375" style="17" customWidth="1"/>
    <col min="2567" max="2567" width="13.140625" style="17" customWidth="1"/>
    <col min="2568" max="2568" width="12.7109375" style="17" customWidth="1"/>
    <col min="2569" max="2569" width="14.5703125" style="17" customWidth="1"/>
    <col min="2570" max="2570" width="14.42578125" style="17" customWidth="1"/>
    <col min="2571" max="2571" width="14.7109375" style="17" customWidth="1"/>
    <col min="2572" max="2572" width="18.7109375" style="17" customWidth="1"/>
    <col min="2573" max="2573" width="17" style="17" customWidth="1"/>
    <col min="2574" max="2574" width="14.42578125" style="17" customWidth="1"/>
    <col min="2575" max="2575" width="15.42578125" style="17" customWidth="1"/>
    <col min="2576" max="2576" width="17" style="17" customWidth="1"/>
    <col min="2577" max="2817" width="9.140625" style="17"/>
    <col min="2818" max="2818" width="3.28515625" style="17" customWidth="1"/>
    <col min="2819" max="2819" width="6.5703125" style="17" customWidth="1"/>
    <col min="2820" max="2820" width="43.28515625" style="17" customWidth="1"/>
    <col min="2821" max="2821" width="15.28515625" style="17" customWidth="1"/>
    <col min="2822" max="2822" width="13.7109375" style="17" customWidth="1"/>
    <col min="2823" max="2823" width="13.140625" style="17" customWidth="1"/>
    <col min="2824" max="2824" width="12.7109375" style="17" customWidth="1"/>
    <col min="2825" max="2825" width="14.5703125" style="17" customWidth="1"/>
    <col min="2826" max="2826" width="14.42578125" style="17" customWidth="1"/>
    <col min="2827" max="2827" width="14.7109375" style="17" customWidth="1"/>
    <col min="2828" max="2828" width="18.7109375" style="17" customWidth="1"/>
    <col min="2829" max="2829" width="17" style="17" customWidth="1"/>
    <col min="2830" max="2830" width="14.42578125" style="17" customWidth="1"/>
    <col min="2831" max="2831" width="15.42578125" style="17" customWidth="1"/>
    <col min="2832" max="2832" width="17" style="17" customWidth="1"/>
    <col min="2833" max="3073" width="9.140625" style="17"/>
    <col min="3074" max="3074" width="3.28515625" style="17" customWidth="1"/>
    <col min="3075" max="3075" width="6.5703125" style="17" customWidth="1"/>
    <col min="3076" max="3076" width="43.28515625" style="17" customWidth="1"/>
    <col min="3077" max="3077" width="15.28515625" style="17" customWidth="1"/>
    <col min="3078" max="3078" width="13.7109375" style="17" customWidth="1"/>
    <col min="3079" max="3079" width="13.140625" style="17" customWidth="1"/>
    <col min="3080" max="3080" width="12.7109375" style="17" customWidth="1"/>
    <col min="3081" max="3081" width="14.5703125" style="17" customWidth="1"/>
    <col min="3082" max="3082" width="14.42578125" style="17" customWidth="1"/>
    <col min="3083" max="3083" width="14.7109375" style="17" customWidth="1"/>
    <col min="3084" max="3084" width="18.7109375" style="17" customWidth="1"/>
    <col min="3085" max="3085" width="17" style="17" customWidth="1"/>
    <col min="3086" max="3086" width="14.42578125" style="17" customWidth="1"/>
    <col min="3087" max="3087" width="15.42578125" style="17" customWidth="1"/>
    <col min="3088" max="3088" width="17" style="17" customWidth="1"/>
    <col min="3089" max="3329" width="9.140625" style="17"/>
    <col min="3330" max="3330" width="3.28515625" style="17" customWidth="1"/>
    <col min="3331" max="3331" width="6.5703125" style="17" customWidth="1"/>
    <col min="3332" max="3332" width="43.28515625" style="17" customWidth="1"/>
    <col min="3333" max="3333" width="15.28515625" style="17" customWidth="1"/>
    <col min="3334" max="3334" width="13.7109375" style="17" customWidth="1"/>
    <col min="3335" max="3335" width="13.140625" style="17" customWidth="1"/>
    <col min="3336" max="3336" width="12.7109375" style="17" customWidth="1"/>
    <col min="3337" max="3337" width="14.5703125" style="17" customWidth="1"/>
    <col min="3338" max="3338" width="14.42578125" style="17" customWidth="1"/>
    <col min="3339" max="3339" width="14.7109375" style="17" customWidth="1"/>
    <col min="3340" max="3340" width="18.7109375" style="17" customWidth="1"/>
    <col min="3341" max="3341" width="17" style="17" customWidth="1"/>
    <col min="3342" max="3342" width="14.42578125" style="17" customWidth="1"/>
    <col min="3343" max="3343" width="15.42578125" style="17" customWidth="1"/>
    <col min="3344" max="3344" width="17" style="17" customWidth="1"/>
    <col min="3345" max="3585" width="9.140625" style="17"/>
    <col min="3586" max="3586" width="3.28515625" style="17" customWidth="1"/>
    <col min="3587" max="3587" width="6.5703125" style="17" customWidth="1"/>
    <col min="3588" max="3588" width="43.28515625" style="17" customWidth="1"/>
    <col min="3589" max="3589" width="15.28515625" style="17" customWidth="1"/>
    <col min="3590" max="3590" width="13.7109375" style="17" customWidth="1"/>
    <col min="3591" max="3591" width="13.140625" style="17" customWidth="1"/>
    <col min="3592" max="3592" width="12.7109375" style="17" customWidth="1"/>
    <col min="3593" max="3593" width="14.5703125" style="17" customWidth="1"/>
    <col min="3594" max="3594" width="14.42578125" style="17" customWidth="1"/>
    <col min="3595" max="3595" width="14.7109375" style="17" customWidth="1"/>
    <col min="3596" max="3596" width="18.7109375" style="17" customWidth="1"/>
    <col min="3597" max="3597" width="17" style="17" customWidth="1"/>
    <col min="3598" max="3598" width="14.42578125" style="17" customWidth="1"/>
    <col min="3599" max="3599" width="15.42578125" style="17" customWidth="1"/>
    <col min="3600" max="3600" width="17" style="17" customWidth="1"/>
    <col min="3601" max="3841" width="9.140625" style="17"/>
    <col min="3842" max="3842" width="3.28515625" style="17" customWidth="1"/>
    <col min="3843" max="3843" width="6.5703125" style="17" customWidth="1"/>
    <col min="3844" max="3844" width="43.28515625" style="17" customWidth="1"/>
    <col min="3845" max="3845" width="15.28515625" style="17" customWidth="1"/>
    <col min="3846" max="3846" width="13.7109375" style="17" customWidth="1"/>
    <col min="3847" max="3847" width="13.140625" style="17" customWidth="1"/>
    <col min="3848" max="3848" width="12.7109375" style="17" customWidth="1"/>
    <col min="3849" max="3849" width="14.5703125" style="17" customWidth="1"/>
    <col min="3850" max="3850" width="14.42578125" style="17" customWidth="1"/>
    <col min="3851" max="3851" width="14.7109375" style="17" customWidth="1"/>
    <col min="3852" max="3852" width="18.7109375" style="17" customWidth="1"/>
    <col min="3853" max="3853" width="17" style="17" customWidth="1"/>
    <col min="3854" max="3854" width="14.42578125" style="17" customWidth="1"/>
    <col min="3855" max="3855" width="15.42578125" style="17" customWidth="1"/>
    <col min="3856" max="3856" width="17" style="17" customWidth="1"/>
    <col min="3857" max="4097" width="9.140625" style="17"/>
    <col min="4098" max="4098" width="3.28515625" style="17" customWidth="1"/>
    <col min="4099" max="4099" width="6.5703125" style="17" customWidth="1"/>
    <col min="4100" max="4100" width="43.28515625" style="17" customWidth="1"/>
    <col min="4101" max="4101" width="15.28515625" style="17" customWidth="1"/>
    <col min="4102" max="4102" width="13.7109375" style="17" customWidth="1"/>
    <col min="4103" max="4103" width="13.140625" style="17" customWidth="1"/>
    <col min="4104" max="4104" width="12.7109375" style="17" customWidth="1"/>
    <col min="4105" max="4105" width="14.5703125" style="17" customWidth="1"/>
    <col min="4106" max="4106" width="14.42578125" style="17" customWidth="1"/>
    <col min="4107" max="4107" width="14.7109375" style="17" customWidth="1"/>
    <col min="4108" max="4108" width="18.7109375" style="17" customWidth="1"/>
    <col min="4109" max="4109" width="17" style="17" customWidth="1"/>
    <col min="4110" max="4110" width="14.42578125" style="17" customWidth="1"/>
    <col min="4111" max="4111" width="15.42578125" style="17" customWidth="1"/>
    <col min="4112" max="4112" width="17" style="17" customWidth="1"/>
    <col min="4113" max="4353" width="9.140625" style="17"/>
    <col min="4354" max="4354" width="3.28515625" style="17" customWidth="1"/>
    <col min="4355" max="4355" width="6.5703125" style="17" customWidth="1"/>
    <col min="4356" max="4356" width="43.28515625" style="17" customWidth="1"/>
    <col min="4357" max="4357" width="15.28515625" style="17" customWidth="1"/>
    <col min="4358" max="4358" width="13.7109375" style="17" customWidth="1"/>
    <col min="4359" max="4359" width="13.140625" style="17" customWidth="1"/>
    <col min="4360" max="4360" width="12.7109375" style="17" customWidth="1"/>
    <col min="4361" max="4361" width="14.5703125" style="17" customWidth="1"/>
    <col min="4362" max="4362" width="14.42578125" style="17" customWidth="1"/>
    <col min="4363" max="4363" width="14.7109375" style="17" customWidth="1"/>
    <col min="4364" max="4364" width="18.7109375" style="17" customWidth="1"/>
    <col min="4365" max="4365" width="17" style="17" customWidth="1"/>
    <col min="4366" max="4366" width="14.42578125" style="17" customWidth="1"/>
    <col min="4367" max="4367" width="15.42578125" style="17" customWidth="1"/>
    <col min="4368" max="4368" width="17" style="17" customWidth="1"/>
    <col min="4369" max="4609" width="9.140625" style="17"/>
    <col min="4610" max="4610" width="3.28515625" style="17" customWidth="1"/>
    <col min="4611" max="4611" width="6.5703125" style="17" customWidth="1"/>
    <col min="4612" max="4612" width="43.28515625" style="17" customWidth="1"/>
    <col min="4613" max="4613" width="15.28515625" style="17" customWidth="1"/>
    <col min="4614" max="4614" width="13.7109375" style="17" customWidth="1"/>
    <col min="4615" max="4615" width="13.140625" style="17" customWidth="1"/>
    <col min="4616" max="4616" width="12.7109375" style="17" customWidth="1"/>
    <col min="4617" max="4617" width="14.5703125" style="17" customWidth="1"/>
    <col min="4618" max="4618" width="14.42578125" style="17" customWidth="1"/>
    <col min="4619" max="4619" width="14.7109375" style="17" customWidth="1"/>
    <col min="4620" max="4620" width="18.7109375" style="17" customWidth="1"/>
    <col min="4621" max="4621" width="17" style="17" customWidth="1"/>
    <col min="4622" max="4622" width="14.42578125" style="17" customWidth="1"/>
    <col min="4623" max="4623" width="15.42578125" style="17" customWidth="1"/>
    <col min="4624" max="4624" width="17" style="17" customWidth="1"/>
    <col min="4625" max="4865" width="9.140625" style="17"/>
    <col min="4866" max="4866" width="3.28515625" style="17" customWidth="1"/>
    <col min="4867" max="4867" width="6.5703125" style="17" customWidth="1"/>
    <col min="4868" max="4868" width="43.28515625" style="17" customWidth="1"/>
    <col min="4869" max="4869" width="15.28515625" style="17" customWidth="1"/>
    <col min="4870" max="4870" width="13.7109375" style="17" customWidth="1"/>
    <col min="4871" max="4871" width="13.140625" style="17" customWidth="1"/>
    <col min="4872" max="4872" width="12.7109375" style="17" customWidth="1"/>
    <col min="4873" max="4873" width="14.5703125" style="17" customWidth="1"/>
    <col min="4874" max="4874" width="14.42578125" style="17" customWidth="1"/>
    <col min="4875" max="4875" width="14.7109375" style="17" customWidth="1"/>
    <col min="4876" max="4876" width="18.7109375" style="17" customWidth="1"/>
    <col min="4877" max="4877" width="17" style="17" customWidth="1"/>
    <col min="4878" max="4878" width="14.42578125" style="17" customWidth="1"/>
    <col min="4879" max="4879" width="15.42578125" style="17" customWidth="1"/>
    <col min="4880" max="4880" width="17" style="17" customWidth="1"/>
    <col min="4881" max="5121" width="9.140625" style="17"/>
    <col min="5122" max="5122" width="3.28515625" style="17" customWidth="1"/>
    <col min="5123" max="5123" width="6.5703125" style="17" customWidth="1"/>
    <col min="5124" max="5124" width="43.28515625" style="17" customWidth="1"/>
    <col min="5125" max="5125" width="15.28515625" style="17" customWidth="1"/>
    <col min="5126" max="5126" width="13.7109375" style="17" customWidth="1"/>
    <col min="5127" max="5127" width="13.140625" style="17" customWidth="1"/>
    <col min="5128" max="5128" width="12.7109375" style="17" customWidth="1"/>
    <col min="5129" max="5129" width="14.5703125" style="17" customWidth="1"/>
    <col min="5130" max="5130" width="14.42578125" style="17" customWidth="1"/>
    <col min="5131" max="5131" width="14.7109375" style="17" customWidth="1"/>
    <col min="5132" max="5132" width="18.7109375" style="17" customWidth="1"/>
    <col min="5133" max="5133" width="17" style="17" customWidth="1"/>
    <col min="5134" max="5134" width="14.42578125" style="17" customWidth="1"/>
    <col min="5135" max="5135" width="15.42578125" style="17" customWidth="1"/>
    <col min="5136" max="5136" width="17" style="17" customWidth="1"/>
    <col min="5137" max="5377" width="9.140625" style="17"/>
    <col min="5378" max="5378" width="3.28515625" style="17" customWidth="1"/>
    <col min="5379" max="5379" width="6.5703125" style="17" customWidth="1"/>
    <col min="5380" max="5380" width="43.28515625" style="17" customWidth="1"/>
    <col min="5381" max="5381" width="15.28515625" style="17" customWidth="1"/>
    <col min="5382" max="5382" width="13.7109375" style="17" customWidth="1"/>
    <col min="5383" max="5383" width="13.140625" style="17" customWidth="1"/>
    <col min="5384" max="5384" width="12.7109375" style="17" customWidth="1"/>
    <col min="5385" max="5385" width="14.5703125" style="17" customWidth="1"/>
    <col min="5386" max="5386" width="14.42578125" style="17" customWidth="1"/>
    <col min="5387" max="5387" width="14.7109375" style="17" customWidth="1"/>
    <col min="5388" max="5388" width="18.7109375" style="17" customWidth="1"/>
    <col min="5389" max="5389" width="17" style="17" customWidth="1"/>
    <col min="5390" max="5390" width="14.42578125" style="17" customWidth="1"/>
    <col min="5391" max="5391" width="15.42578125" style="17" customWidth="1"/>
    <col min="5392" max="5392" width="17" style="17" customWidth="1"/>
    <col min="5393" max="5633" width="9.140625" style="17"/>
    <col min="5634" max="5634" width="3.28515625" style="17" customWidth="1"/>
    <col min="5635" max="5635" width="6.5703125" style="17" customWidth="1"/>
    <col min="5636" max="5636" width="43.28515625" style="17" customWidth="1"/>
    <col min="5637" max="5637" width="15.28515625" style="17" customWidth="1"/>
    <col min="5638" max="5638" width="13.7109375" style="17" customWidth="1"/>
    <col min="5639" max="5639" width="13.140625" style="17" customWidth="1"/>
    <col min="5640" max="5640" width="12.7109375" style="17" customWidth="1"/>
    <col min="5641" max="5641" width="14.5703125" style="17" customWidth="1"/>
    <col min="5642" max="5642" width="14.42578125" style="17" customWidth="1"/>
    <col min="5643" max="5643" width="14.7109375" style="17" customWidth="1"/>
    <col min="5644" max="5644" width="18.7109375" style="17" customWidth="1"/>
    <col min="5645" max="5645" width="17" style="17" customWidth="1"/>
    <col min="5646" max="5646" width="14.42578125" style="17" customWidth="1"/>
    <col min="5647" max="5647" width="15.42578125" style="17" customWidth="1"/>
    <col min="5648" max="5648" width="17" style="17" customWidth="1"/>
    <col min="5649" max="5889" width="9.140625" style="17"/>
    <col min="5890" max="5890" width="3.28515625" style="17" customWidth="1"/>
    <col min="5891" max="5891" width="6.5703125" style="17" customWidth="1"/>
    <col min="5892" max="5892" width="43.28515625" style="17" customWidth="1"/>
    <col min="5893" max="5893" width="15.28515625" style="17" customWidth="1"/>
    <col min="5894" max="5894" width="13.7109375" style="17" customWidth="1"/>
    <col min="5895" max="5895" width="13.140625" style="17" customWidth="1"/>
    <col min="5896" max="5896" width="12.7109375" style="17" customWidth="1"/>
    <col min="5897" max="5897" width="14.5703125" style="17" customWidth="1"/>
    <col min="5898" max="5898" width="14.42578125" style="17" customWidth="1"/>
    <col min="5899" max="5899" width="14.7109375" style="17" customWidth="1"/>
    <col min="5900" max="5900" width="18.7109375" style="17" customWidth="1"/>
    <col min="5901" max="5901" width="17" style="17" customWidth="1"/>
    <col min="5902" max="5902" width="14.42578125" style="17" customWidth="1"/>
    <col min="5903" max="5903" width="15.42578125" style="17" customWidth="1"/>
    <col min="5904" max="5904" width="17" style="17" customWidth="1"/>
    <col min="5905" max="6145" width="9.140625" style="17"/>
    <col min="6146" max="6146" width="3.28515625" style="17" customWidth="1"/>
    <col min="6147" max="6147" width="6.5703125" style="17" customWidth="1"/>
    <col min="6148" max="6148" width="43.28515625" style="17" customWidth="1"/>
    <col min="6149" max="6149" width="15.28515625" style="17" customWidth="1"/>
    <col min="6150" max="6150" width="13.7109375" style="17" customWidth="1"/>
    <col min="6151" max="6151" width="13.140625" style="17" customWidth="1"/>
    <col min="6152" max="6152" width="12.7109375" style="17" customWidth="1"/>
    <col min="6153" max="6153" width="14.5703125" style="17" customWidth="1"/>
    <col min="6154" max="6154" width="14.42578125" style="17" customWidth="1"/>
    <col min="6155" max="6155" width="14.7109375" style="17" customWidth="1"/>
    <col min="6156" max="6156" width="18.7109375" style="17" customWidth="1"/>
    <col min="6157" max="6157" width="17" style="17" customWidth="1"/>
    <col min="6158" max="6158" width="14.42578125" style="17" customWidth="1"/>
    <col min="6159" max="6159" width="15.42578125" style="17" customWidth="1"/>
    <col min="6160" max="6160" width="17" style="17" customWidth="1"/>
    <col min="6161" max="6401" width="9.140625" style="17"/>
    <col min="6402" max="6402" width="3.28515625" style="17" customWidth="1"/>
    <col min="6403" max="6403" width="6.5703125" style="17" customWidth="1"/>
    <col min="6404" max="6404" width="43.28515625" style="17" customWidth="1"/>
    <col min="6405" max="6405" width="15.28515625" style="17" customWidth="1"/>
    <col min="6406" max="6406" width="13.7109375" style="17" customWidth="1"/>
    <col min="6407" max="6407" width="13.140625" style="17" customWidth="1"/>
    <col min="6408" max="6408" width="12.7109375" style="17" customWidth="1"/>
    <col min="6409" max="6409" width="14.5703125" style="17" customWidth="1"/>
    <col min="6410" max="6410" width="14.42578125" style="17" customWidth="1"/>
    <col min="6411" max="6411" width="14.7109375" style="17" customWidth="1"/>
    <col min="6412" max="6412" width="18.7109375" style="17" customWidth="1"/>
    <col min="6413" max="6413" width="17" style="17" customWidth="1"/>
    <col min="6414" max="6414" width="14.42578125" style="17" customWidth="1"/>
    <col min="6415" max="6415" width="15.42578125" style="17" customWidth="1"/>
    <col min="6416" max="6416" width="17" style="17" customWidth="1"/>
    <col min="6417" max="6657" width="9.140625" style="17"/>
    <col min="6658" max="6658" width="3.28515625" style="17" customWidth="1"/>
    <col min="6659" max="6659" width="6.5703125" style="17" customWidth="1"/>
    <col min="6660" max="6660" width="43.28515625" style="17" customWidth="1"/>
    <col min="6661" max="6661" width="15.28515625" style="17" customWidth="1"/>
    <col min="6662" max="6662" width="13.7109375" style="17" customWidth="1"/>
    <col min="6663" max="6663" width="13.140625" style="17" customWidth="1"/>
    <col min="6664" max="6664" width="12.7109375" style="17" customWidth="1"/>
    <col min="6665" max="6665" width="14.5703125" style="17" customWidth="1"/>
    <col min="6666" max="6666" width="14.42578125" style="17" customWidth="1"/>
    <col min="6667" max="6667" width="14.7109375" style="17" customWidth="1"/>
    <col min="6668" max="6668" width="18.7109375" style="17" customWidth="1"/>
    <col min="6669" max="6669" width="17" style="17" customWidth="1"/>
    <col min="6670" max="6670" width="14.42578125" style="17" customWidth="1"/>
    <col min="6671" max="6671" width="15.42578125" style="17" customWidth="1"/>
    <col min="6672" max="6672" width="17" style="17" customWidth="1"/>
    <col min="6673" max="6913" width="9.140625" style="17"/>
    <col min="6914" max="6914" width="3.28515625" style="17" customWidth="1"/>
    <col min="6915" max="6915" width="6.5703125" style="17" customWidth="1"/>
    <col min="6916" max="6916" width="43.28515625" style="17" customWidth="1"/>
    <col min="6917" max="6917" width="15.28515625" style="17" customWidth="1"/>
    <col min="6918" max="6918" width="13.7109375" style="17" customWidth="1"/>
    <col min="6919" max="6919" width="13.140625" style="17" customWidth="1"/>
    <col min="6920" max="6920" width="12.7109375" style="17" customWidth="1"/>
    <col min="6921" max="6921" width="14.5703125" style="17" customWidth="1"/>
    <col min="6922" max="6922" width="14.42578125" style="17" customWidth="1"/>
    <col min="6923" max="6923" width="14.7109375" style="17" customWidth="1"/>
    <col min="6924" max="6924" width="18.7109375" style="17" customWidth="1"/>
    <col min="6925" max="6925" width="17" style="17" customWidth="1"/>
    <col min="6926" max="6926" width="14.42578125" style="17" customWidth="1"/>
    <col min="6927" max="6927" width="15.42578125" style="17" customWidth="1"/>
    <col min="6928" max="6928" width="17" style="17" customWidth="1"/>
    <col min="6929" max="7169" width="9.140625" style="17"/>
    <col min="7170" max="7170" width="3.28515625" style="17" customWidth="1"/>
    <col min="7171" max="7171" width="6.5703125" style="17" customWidth="1"/>
    <col min="7172" max="7172" width="43.28515625" style="17" customWidth="1"/>
    <col min="7173" max="7173" width="15.28515625" style="17" customWidth="1"/>
    <col min="7174" max="7174" width="13.7109375" style="17" customWidth="1"/>
    <col min="7175" max="7175" width="13.140625" style="17" customWidth="1"/>
    <col min="7176" max="7176" width="12.7109375" style="17" customWidth="1"/>
    <col min="7177" max="7177" width="14.5703125" style="17" customWidth="1"/>
    <col min="7178" max="7178" width="14.42578125" style="17" customWidth="1"/>
    <col min="7179" max="7179" width="14.7109375" style="17" customWidth="1"/>
    <col min="7180" max="7180" width="18.7109375" style="17" customWidth="1"/>
    <col min="7181" max="7181" width="17" style="17" customWidth="1"/>
    <col min="7182" max="7182" width="14.42578125" style="17" customWidth="1"/>
    <col min="7183" max="7183" width="15.42578125" style="17" customWidth="1"/>
    <col min="7184" max="7184" width="17" style="17" customWidth="1"/>
    <col min="7185" max="7425" width="9.140625" style="17"/>
    <col min="7426" max="7426" width="3.28515625" style="17" customWidth="1"/>
    <col min="7427" max="7427" width="6.5703125" style="17" customWidth="1"/>
    <col min="7428" max="7428" width="43.28515625" style="17" customWidth="1"/>
    <col min="7429" max="7429" width="15.28515625" style="17" customWidth="1"/>
    <col min="7430" max="7430" width="13.7109375" style="17" customWidth="1"/>
    <col min="7431" max="7431" width="13.140625" style="17" customWidth="1"/>
    <col min="7432" max="7432" width="12.7109375" style="17" customWidth="1"/>
    <col min="7433" max="7433" width="14.5703125" style="17" customWidth="1"/>
    <col min="7434" max="7434" width="14.42578125" style="17" customWidth="1"/>
    <col min="7435" max="7435" width="14.7109375" style="17" customWidth="1"/>
    <col min="7436" max="7436" width="18.7109375" style="17" customWidth="1"/>
    <col min="7437" max="7437" width="17" style="17" customWidth="1"/>
    <col min="7438" max="7438" width="14.42578125" style="17" customWidth="1"/>
    <col min="7439" max="7439" width="15.42578125" style="17" customWidth="1"/>
    <col min="7440" max="7440" width="17" style="17" customWidth="1"/>
    <col min="7441" max="7681" width="9.140625" style="17"/>
    <col min="7682" max="7682" width="3.28515625" style="17" customWidth="1"/>
    <col min="7683" max="7683" width="6.5703125" style="17" customWidth="1"/>
    <col min="7684" max="7684" width="43.28515625" style="17" customWidth="1"/>
    <col min="7685" max="7685" width="15.28515625" style="17" customWidth="1"/>
    <col min="7686" max="7686" width="13.7109375" style="17" customWidth="1"/>
    <col min="7687" max="7687" width="13.140625" style="17" customWidth="1"/>
    <col min="7688" max="7688" width="12.7109375" style="17" customWidth="1"/>
    <col min="7689" max="7689" width="14.5703125" style="17" customWidth="1"/>
    <col min="7690" max="7690" width="14.42578125" style="17" customWidth="1"/>
    <col min="7691" max="7691" width="14.7109375" style="17" customWidth="1"/>
    <col min="7692" max="7692" width="18.7109375" style="17" customWidth="1"/>
    <col min="7693" max="7693" width="17" style="17" customWidth="1"/>
    <col min="7694" max="7694" width="14.42578125" style="17" customWidth="1"/>
    <col min="7695" max="7695" width="15.42578125" style="17" customWidth="1"/>
    <col min="7696" max="7696" width="17" style="17" customWidth="1"/>
    <col min="7697" max="7937" width="9.140625" style="17"/>
    <col min="7938" max="7938" width="3.28515625" style="17" customWidth="1"/>
    <col min="7939" max="7939" width="6.5703125" style="17" customWidth="1"/>
    <col min="7940" max="7940" width="43.28515625" style="17" customWidth="1"/>
    <col min="7941" max="7941" width="15.28515625" style="17" customWidth="1"/>
    <col min="7942" max="7942" width="13.7109375" style="17" customWidth="1"/>
    <col min="7943" max="7943" width="13.140625" style="17" customWidth="1"/>
    <col min="7944" max="7944" width="12.7109375" style="17" customWidth="1"/>
    <col min="7945" max="7945" width="14.5703125" style="17" customWidth="1"/>
    <col min="7946" max="7946" width="14.42578125" style="17" customWidth="1"/>
    <col min="7947" max="7947" width="14.7109375" style="17" customWidth="1"/>
    <col min="7948" max="7948" width="18.7109375" style="17" customWidth="1"/>
    <col min="7949" max="7949" width="17" style="17" customWidth="1"/>
    <col min="7950" max="7950" width="14.42578125" style="17" customWidth="1"/>
    <col min="7951" max="7951" width="15.42578125" style="17" customWidth="1"/>
    <col min="7952" max="7952" width="17" style="17" customWidth="1"/>
    <col min="7953" max="8193" width="9.140625" style="17"/>
    <col min="8194" max="8194" width="3.28515625" style="17" customWidth="1"/>
    <col min="8195" max="8195" width="6.5703125" style="17" customWidth="1"/>
    <col min="8196" max="8196" width="43.28515625" style="17" customWidth="1"/>
    <col min="8197" max="8197" width="15.28515625" style="17" customWidth="1"/>
    <col min="8198" max="8198" width="13.7109375" style="17" customWidth="1"/>
    <col min="8199" max="8199" width="13.140625" style="17" customWidth="1"/>
    <col min="8200" max="8200" width="12.7109375" style="17" customWidth="1"/>
    <col min="8201" max="8201" width="14.5703125" style="17" customWidth="1"/>
    <col min="8202" max="8202" width="14.42578125" style="17" customWidth="1"/>
    <col min="8203" max="8203" width="14.7109375" style="17" customWidth="1"/>
    <col min="8204" max="8204" width="18.7109375" style="17" customWidth="1"/>
    <col min="8205" max="8205" width="17" style="17" customWidth="1"/>
    <col min="8206" max="8206" width="14.42578125" style="17" customWidth="1"/>
    <col min="8207" max="8207" width="15.42578125" style="17" customWidth="1"/>
    <col min="8208" max="8208" width="17" style="17" customWidth="1"/>
    <col min="8209" max="8449" width="9.140625" style="17"/>
    <col min="8450" max="8450" width="3.28515625" style="17" customWidth="1"/>
    <col min="8451" max="8451" width="6.5703125" style="17" customWidth="1"/>
    <col min="8452" max="8452" width="43.28515625" style="17" customWidth="1"/>
    <col min="8453" max="8453" width="15.28515625" style="17" customWidth="1"/>
    <col min="8454" max="8454" width="13.7109375" style="17" customWidth="1"/>
    <col min="8455" max="8455" width="13.140625" style="17" customWidth="1"/>
    <col min="8456" max="8456" width="12.7109375" style="17" customWidth="1"/>
    <col min="8457" max="8457" width="14.5703125" style="17" customWidth="1"/>
    <col min="8458" max="8458" width="14.42578125" style="17" customWidth="1"/>
    <col min="8459" max="8459" width="14.7109375" style="17" customWidth="1"/>
    <col min="8460" max="8460" width="18.7109375" style="17" customWidth="1"/>
    <col min="8461" max="8461" width="17" style="17" customWidth="1"/>
    <col min="8462" max="8462" width="14.42578125" style="17" customWidth="1"/>
    <col min="8463" max="8463" width="15.42578125" style="17" customWidth="1"/>
    <col min="8464" max="8464" width="17" style="17" customWidth="1"/>
    <col min="8465" max="8705" width="9.140625" style="17"/>
    <col min="8706" max="8706" width="3.28515625" style="17" customWidth="1"/>
    <col min="8707" max="8707" width="6.5703125" style="17" customWidth="1"/>
    <col min="8708" max="8708" width="43.28515625" style="17" customWidth="1"/>
    <col min="8709" max="8709" width="15.28515625" style="17" customWidth="1"/>
    <col min="8710" max="8710" width="13.7109375" style="17" customWidth="1"/>
    <col min="8711" max="8711" width="13.140625" style="17" customWidth="1"/>
    <col min="8712" max="8712" width="12.7109375" style="17" customWidth="1"/>
    <col min="8713" max="8713" width="14.5703125" style="17" customWidth="1"/>
    <col min="8714" max="8714" width="14.42578125" style="17" customWidth="1"/>
    <col min="8715" max="8715" width="14.7109375" style="17" customWidth="1"/>
    <col min="8716" max="8716" width="18.7109375" style="17" customWidth="1"/>
    <col min="8717" max="8717" width="17" style="17" customWidth="1"/>
    <col min="8718" max="8718" width="14.42578125" style="17" customWidth="1"/>
    <col min="8719" max="8719" width="15.42578125" style="17" customWidth="1"/>
    <col min="8720" max="8720" width="17" style="17" customWidth="1"/>
    <col min="8721" max="8961" width="9.140625" style="17"/>
    <col min="8962" max="8962" width="3.28515625" style="17" customWidth="1"/>
    <col min="8963" max="8963" width="6.5703125" style="17" customWidth="1"/>
    <col min="8964" max="8964" width="43.28515625" style="17" customWidth="1"/>
    <col min="8965" max="8965" width="15.28515625" style="17" customWidth="1"/>
    <col min="8966" max="8966" width="13.7109375" style="17" customWidth="1"/>
    <col min="8967" max="8967" width="13.140625" style="17" customWidth="1"/>
    <col min="8968" max="8968" width="12.7109375" style="17" customWidth="1"/>
    <col min="8969" max="8969" width="14.5703125" style="17" customWidth="1"/>
    <col min="8970" max="8970" width="14.42578125" style="17" customWidth="1"/>
    <col min="8971" max="8971" width="14.7109375" style="17" customWidth="1"/>
    <col min="8972" max="8972" width="18.7109375" style="17" customWidth="1"/>
    <col min="8973" max="8973" width="17" style="17" customWidth="1"/>
    <col min="8974" max="8974" width="14.42578125" style="17" customWidth="1"/>
    <col min="8975" max="8975" width="15.42578125" style="17" customWidth="1"/>
    <col min="8976" max="8976" width="17" style="17" customWidth="1"/>
    <col min="8977" max="9217" width="9.140625" style="17"/>
    <col min="9218" max="9218" width="3.28515625" style="17" customWidth="1"/>
    <col min="9219" max="9219" width="6.5703125" style="17" customWidth="1"/>
    <col min="9220" max="9220" width="43.28515625" style="17" customWidth="1"/>
    <col min="9221" max="9221" width="15.28515625" style="17" customWidth="1"/>
    <col min="9222" max="9222" width="13.7109375" style="17" customWidth="1"/>
    <col min="9223" max="9223" width="13.140625" style="17" customWidth="1"/>
    <col min="9224" max="9224" width="12.7109375" style="17" customWidth="1"/>
    <col min="9225" max="9225" width="14.5703125" style="17" customWidth="1"/>
    <col min="9226" max="9226" width="14.42578125" style="17" customWidth="1"/>
    <col min="9227" max="9227" width="14.7109375" style="17" customWidth="1"/>
    <col min="9228" max="9228" width="18.7109375" style="17" customWidth="1"/>
    <col min="9229" max="9229" width="17" style="17" customWidth="1"/>
    <col min="9230" max="9230" width="14.42578125" style="17" customWidth="1"/>
    <col min="9231" max="9231" width="15.42578125" style="17" customWidth="1"/>
    <col min="9232" max="9232" width="17" style="17" customWidth="1"/>
    <col min="9233" max="9473" width="9.140625" style="17"/>
    <col min="9474" max="9474" width="3.28515625" style="17" customWidth="1"/>
    <col min="9475" max="9475" width="6.5703125" style="17" customWidth="1"/>
    <col min="9476" max="9476" width="43.28515625" style="17" customWidth="1"/>
    <col min="9477" max="9477" width="15.28515625" style="17" customWidth="1"/>
    <col min="9478" max="9478" width="13.7109375" style="17" customWidth="1"/>
    <col min="9479" max="9479" width="13.140625" style="17" customWidth="1"/>
    <col min="9480" max="9480" width="12.7109375" style="17" customWidth="1"/>
    <col min="9481" max="9481" width="14.5703125" style="17" customWidth="1"/>
    <col min="9482" max="9482" width="14.42578125" style="17" customWidth="1"/>
    <col min="9483" max="9483" width="14.7109375" style="17" customWidth="1"/>
    <col min="9484" max="9484" width="18.7109375" style="17" customWidth="1"/>
    <col min="9485" max="9485" width="17" style="17" customWidth="1"/>
    <col min="9486" max="9486" width="14.42578125" style="17" customWidth="1"/>
    <col min="9487" max="9487" width="15.42578125" style="17" customWidth="1"/>
    <col min="9488" max="9488" width="17" style="17" customWidth="1"/>
    <col min="9489" max="9729" width="9.140625" style="17"/>
    <col min="9730" max="9730" width="3.28515625" style="17" customWidth="1"/>
    <col min="9731" max="9731" width="6.5703125" style="17" customWidth="1"/>
    <col min="9732" max="9732" width="43.28515625" style="17" customWidth="1"/>
    <col min="9733" max="9733" width="15.28515625" style="17" customWidth="1"/>
    <col min="9734" max="9734" width="13.7109375" style="17" customWidth="1"/>
    <col min="9735" max="9735" width="13.140625" style="17" customWidth="1"/>
    <col min="9736" max="9736" width="12.7109375" style="17" customWidth="1"/>
    <col min="9737" max="9737" width="14.5703125" style="17" customWidth="1"/>
    <col min="9738" max="9738" width="14.42578125" style="17" customWidth="1"/>
    <col min="9739" max="9739" width="14.7109375" style="17" customWidth="1"/>
    <col min="9740" max="9740" width="18.7109375" style="17" customWidth="1"/>
    <col min="9741" max="9741" width="17" style="17" customWidth="1"/>
    <col min="9742" max="9742" width="14.42578125" style="17" customWidth="1"/>
    <col min="9743" max="9743" width="15.42578125" style="17" customWidth="1"/>
    <col min="9744" max="9744" width="17" style="17" customWidth="1"/>
    <col min="9745" max="9985" width="9.140625" style="17"/>
    <col min="9986" max="9986" width="3.28515625" style="17" customWidth="1"/>
    <col min="9987" max="9987" width="6.5703125" style="17" customWidth="1"/>
    <col min="9988" max="9988" width="43.28515625" style="17" customWidth="1"/>
    <col min="9989" max="9989" width="15.28515625" style="17" customWidth="1"/>
    <col min="9990" max="9990" width="13.7109375" style="17" customWidth="1"/>
    <col min="9991" max="9991" width="13.140625" style="17" customWidth="1"/>
    <col min="9992" max="9992" width="12.7109375" style="17" customWidth="1"/>
    <col min="9993" max="9993" width="14.5703125" style="17" customWidth="1"/>
    <col min="9994" max="9994" width="14.42578125" style="17" customWidth="1"/>
    <col min="9995" max="9995" width="14.7109375" style="17" customWidth="1"/>
    <col min="9996" max="9996" width="18.7109375" style="17" customWidth="1"/>
    <col min="9997" max="9997" width="17" style="17" customWidth="1"/>
    <col min="9998" max="9998" width="14.42578125" style="17" customWidth="1"/>
    <col min="9999" max="9999" width="15.42578125" style="17" customWidth="1"/>
    <col min="10000" max="10000" width="17" style="17" customWidth="1"/>
    <col min="10001" max="10241" width="9.140625" style="17"/>
    <col min="10242" max="10242" width="3.28515625" style="17" customWidth="1"/>
    <col min="10243" max="10243" width="6.5703125" style="17" customWidth="1"/>
    <col min="10244" max="10244" width="43.28515625" style="17" customWidth="1"/>
    <col min="10245" max="10245" width="15.28515625" style="17" customWidth="1"/>
    <col min="10246" max="10246" width="13.7109375" style="17" customWidth="1"/>
    <col min="10247" max="10247" width="13.140625" style="17" customWidth="1"/>
    <col min="10248" max="10248" width="12.7109375" style="17" customWidth="1"/>
    <col min="10249" max="10249" width="14.5703125" style="17" customWidth="1"/>
    <col min="10250" max="10250" width="14.42578125" style="17" customWidth="1"/>
    <col min="10251" max="10251" width="14.7109375" style="17" customWidth="1"/>
    <col min="10252" max="10252" width="18.7109375" style="17" customWidth="1"/>
    <col min="10253" max="10253" width="17" style="17" customWidth="1"/>
    <col min="10254" max="10254" width="14.42578125" style="17" customWidth="1"/>
    <col min="10255" max="10255" width="15.42578125" style="17" customWidth="1"/>
    <col min="10256" max="10256" width="17" style="17" customWidth="1"/>
    <col min="10257" max="10497" width="9.140625" style="17"/>
    <col min="10498" max="10498" width="3.28515625" style="17" customWidth="1"/>
    <col min="10499" max="10499" width="6.5703125" style="17" customWidth="1"/>
    <col min="10500" max="10500" width="43.28515625" style="17" customWidth="1"/>
    <col min="10501" max="10501" width="15.28515625" style="17" customWidth="1"/>
    <col min="10502" max="10502" width="13.7109375" style="17" customWidth="1"/>
    <col min="10503" max="10503" width="13.140625" style="17" customWidth="1"/>
    <col min="10504" max="10504" width="12.7109375" style="17" customWidth="1"/>
    <col min="10505" max="10505" width="14.5703125" style="17" customWidth="1"/>
    <col min="10506" max="10506" width="14.42578125" style="17" customWidth="1"/>
    <col min="10507" max="10507" width="14.7109375" style="17" customWidth="1"/>
    <col min="10508" max="10508" width="18.7109375" style="17" customWidth="1"/>
    <col min="10509" max="10509" width="17" style="17" customWidth="1"/>
    <col min="10510" max="10510" width="14.42578125" style="17" customWidth="1"/>
    <col min="10511" max="10511" width="15.42578125" style="17" customWidth="1"/>
    <col min="10512" max="10512" width="17" style="17" customWidth="1"/>
    <col min="10513" max="10753" width="9.140625" style="17"/>
    <col min="10754" max="10754" width="3.28515625" style="17" customWidth="1"/>
    <col min="10755" max="10755" width="6.5703125" style="17" customWidth="1"/>
    <col min="10756" max="10756" width="43.28515625" style="17" customWidth="1"/>
    <col min="10757" max="10757" width="15.28515625" style="17" customWidth="1"/>
    <col min="10758" max="10758" width="13.7109375" style="17" customWidth="1"/>
    <col min="10759" max="10759" width="13.140625" style="17" customWidth="1"/>
    <col min="10760" max="10760" width="12.7109375" style="17" customWidth="1"/>
    <col min="10761" max="10761" width="14.5703125" style="17" customWidth="1"/>
    <col min="10762" max="10762" width="14.42578125" style="17" customWidth="1"/>
    <col min="10763" max="10763" width="14.7109375" style="17" customWidth="1"/>
    <col min="10764" max="10764" width="18.7109375" style="17" customWidth="1"/>
    <col min="10765" max="10765" width="17" style="17" customWidth="1"/>
    <col min="10766" max="10766" width="14.42578125" style="17" customWidth="1"/>
    <col min="10767" max="10767" width="15.42578125" style="17" customWidth="1"/>
    <col min="10768" max="10768" width="17" style="17" customWidth="1"/>
    <col min="10769" max="11009" width="9.140625" style="17"/>
    <col min="11010" max="11010" width="3.28515625" style="17" customWidth="1"/>
    <col min="11011" max="11011" width="6.5703125" style="17" customWidth="1"/>
    <col min="11012" max="11012" width="43.28515625" style="17" customWidth="1"/>
    <col min="11013" max="11013" width="15.28515625" style="17" customWidth="1"/>
    <col min="11014" max="11014" width="13.7109375" style="17" customWidth="1"/>
    <col min="11015" max="11015" width="13.140625" style="17" customWidth="1"/>
    <col min="11016" max="11016" width="12.7109375" style="17" customWidth="1"/>
    <col min="11017" max="11017" width="14.5703125" style="17" customWidth="1"/>
    <col min="11018" max="11018" width="14.42578125" style="17" customWidth="1"/>
    <col min="11019" max="11019" width="14.7109375" style="17" customWidth="1"/>
    <col min="11020" max="11020" width="18.7109375" style="17" customWidth="1"/>
    <col min="11021" max="11021" width="17" style="17" customWidth="1"/>
    <col min="11022" max="11022" width="14.42578125" style="17" customWidth="1"/>
    <col min="11023" max="11023" width="15.42578125" style="17" customWidth="1"/>
    <col min="11024" max="11024" width="17" style="17" customWidth="1"/>
    <col min="11025" max="11265" width="9.140625" style="17"/>
    <col min="11266" max="11266" width="3.28515625" style="17" customWidth="1"/>
    <col min="11267" max="11267" width="6.5703125" style="17" customWidth="1"/>
    <col min="11268" max="11268" width="43.28515625" style="17" customWidth="1"/>
    <col min="11269" max="11269" width="15.28515625" style="17" customWidth="1"/>
    <col min="11270" max="11270" width="13.7109375" style="17" customWidth="1"/>
    <col min="11271" max="11271" width="13.140625" style="17" customWidth="1"/>
    <col min="11272" max="11272" width="12.7109375" style="17" customWidth="1"/>
    <col min="11273" max="11273" width="14.5703125" style="17" customWidth="1"/>
    <col min="11274" max="11274" width="14.42578125" style="17" customWidth="1"/>
    <col min="11275" max="11275" width="14.7109375" style="17" customWidth="1"/>
    <col min="11276" max="11276" width="18.7109375" style="17" customWidth="1"/>
    <col min="11277" max="11277" width="17" style="17" customWidth="1"/>
    <col min="11278" max="11278" width="14.42578125" style="17" customWidth="1"/>
    <col min="11279" max="11279" width="15.42578125" style="17" customWidth="1"/>
    <col min="11280" max="11280" width="17" style="17" customWidth="1"/>
    <col min="11281" max="11521" width="9.140625" style="17"/>
    <col min="11522" max="11522" width="3.28515625" style="17" customWidth="1"/>
    <col min="11523" max="11523" width="6.5703125" style="17" customWidth="1"/>
    <col min="11524" max="11524" width="43.28515625" style="17" customWidth="1"/>
    <col min="11525" max="11525" width="15.28515625" style="17" customWidth="1"/>
    <col min="11526" max="11526" width="13.7109375" style="17" customWidth="1"/>
    <col min="11527" max="11527" width="13.140625" style="17" customWidth="1"/>
    <col min="11528" max="11528" width="12.7109375" style="17" customWidth="1"/>
    <col min="11529" max="11529" width="14.5703125" style="17" customWidth="1"/>
    <col min="11530" max="11530" width="14.42578125" style="17" customWidth="1"/>
    <col min="11531" max="11531" width="14.7109375" style="17" customWidth="1"/>
    <col min="11532" max="11532" width="18.7109375" style="17" customWidth="1"/>
    <col min="11533" max="11533" width="17" style="17" customWidth="1"/>
    <col min="11534" max="11534" width="14.42578125" style="17" customWidth="1"/>
    <col min="11535" max="11535" width="15.42578125" style="17" customWidth="1"/>
    <col min="11536" max="11536" width="17" style="17" customWidth="1"/>
    <col min="11537" max="11777" width="9.140625" style="17"/>
    <col min="11778" max="11778" width="3.28515625" style="17" customWidth="1"/>
    <col min="11779" max="11779" width="6.5703125" style="17" customWidth="1"/>
    <col min="11780" max="11780" width="43.28515625" style="17" customWidth="1"/>
    <col min="11781" max="11781" width="15.28515625" style="17" customWidth="1"/>
    <col min="11782" max="11782" width="13.7109375" style="17" customWidth="1"/>
    <col min="11783" max="11783" width="13.140625" style="17" customWidth="1"/>
    <col min="11784" max="11784" width="12.7109375" style="17" customWidth="1"/>
    <col min="11785" max="11785" width="14.5703125" style="17" customWidth="1"/>
    <col min="11786" max="11786" width="14.42578125" style="17" customWidth="1"/>
    <col min="11787" max="11787" width="14.7109375" style="17" customWidth="1"/>
    <col min="11788" max="11788" width="18.7109375" style="17" customWidth="1"/>
    <col min="11789" max="11789" width="17" style="17" customWidth="1"/>
    <col min="11790" max="11790" width="14.42578125" style="17" customWidth="1"/>
    <col min="11791" max="11791" width="15.42578125" style="17" customWidth="1"/>
    <col min="11792" max="11792" width="17" style="17" customWidth="1"/>
    <col min="11793" max="12033" width="9.140625" style="17"/>
    <col min="12034" max="12034" width="3.28515625" style="17" customWidth="1"/>
    <col min="12035" max="12035" width="6.5703125" style="17" customWidth="1"/>
    <col min="12036" max="12036" width="43.28515625" style="17" customWidth="1"/>
    <col min="12037" max="12037" width="15.28515625" style="17" customWidth="1"/>
    <col min="12038" max="12038" width="13.7109375" style="17" customWidth="1"/>
    <col min="12039" max="12039" width="13.140625" style="17" customWidth="1"/>
    <col min="12040" max="12040" width="12.7109375" style="17" customWidth="1"/>
    <col min="12041" max="12041" width="14.5703125" style="17" customWidth="1"/>
    <col min="12042" max="12042" width="14.42578125" style="17" customWidth="1"/>
    <col min="12043" max="12043" width="14.7109375" style="17" customWidth="1"/>
    <col min="12044" max="12044" width="18.7109375" style="17" customWidth="1"/>
    <col min="12045" max="12045" width="17" style="17" customWidth="1"/>
    <col min="12046" max="12046" width="14.42578125" style="17" customWidth="1"/>
    <col min="12047" max="12047" width="15.42578125" style="17" customWidth="1"/>
    <col min="12048" max="12048" width="17" style="17" customWidth="1"/>
    <col min="12049" max="12289" width="9.140625" style="17"/>
    <col min="12290" max="12290" width="3.28515625" style="17" customWidth="1"/>
    <col min="12291" max="12291" width="6.5703125" style="17" customWidth="1"/>
    <col min="12292" max="12292" width="43.28515625" style="17" customWidth="1"/>
    <col min="12293" max="12293" width="15.28515625" style="17" customWidth="1"/>
    <col min="12294" max="12294" width="13.7109375" style="17" customWidth="1"/>
    <col min="12295" max="12295" width="13.140625" style="17" customWidth="1"/>
    <col min="12296" max="12296" width="12.7109375" style="17" customWidth="1"/>
    <col min="12297" max="12297" width="14.5703125" style="17" customWidth="1"/>
    <col min="12298" max="12298" width="14.42578125" style="17" customWidth="1"/>
    <col min="12299" max="12299" width="14.7109375" style="17" customWidth="1"/>
    <col min="12300" max="12300" width="18.7109375" style="17" customWidth="1"/>
    <col min="12301" max="12301" width="17" style="17" customWidth="1"/>
    <col min="12302" max="12302" width="14.42578125" style="17" customWidth="1"/>
    <col min="12303" max="12303" width="15.42578125" style="17" customWidth="1"/>
    <col min="12304" max="12304" width="17" style="17" customWidth="1"/>
    <col min="12305" max="12545" width="9.140625" style="17"/>
    <col min="12546" max="12546" width="3.28515625" style="17" customWidth="1"/>
    <col min="12547" max="12547" width="6.5703125" style="17" customWidth="1"/>
    <col min="12548" max="12548" width="43.28515625" style="17" customWidth="1"/>
    <col min="12549" max="12549" width="15.28515625" style="17" customWidth="1"/>
    <col min="12550" max="12550" width="13.7109375" style="17" customWidth="1"/>
    <col min="12551" max="12551" width="13.140625" style="17" customWidth="1"/>
    <col min="12552" max="12552" width="12.7109375" style="17" customWidth="1"/>
    <col min="12553" max="12553" width="14.5703125" style="17" customWidth="1"/>
    <col min="12554" max="12554" width="14.42578125" style="17" customWidth="1"/>
    <col min="12555" max="12555" width="14.7109375" style="17" customWidth="1"/>
    <col min="12556" max="12556" width="18.7109375" style="17" customWidth="1"/>
    <col min="12557" max="12557" width="17" style="17" customWidth="1"/>
    <col min="12558" max="12558" width="14.42578125" style="17" customWidth="1"/>
    <col min="12559" max="12559" width="15.42578125" style="17" customWidth="1"/>
    <col min="12560" max="12560" width="17" style="17" customWidth="1"/>
    <col min="12561" max="12801" width="9.140625" style="17"/>
    <col min="12802" max="12802" width="3.28515625" style="17" customWidth="1"/>
    <col min="12803" max="12803" width="6.5703125" style="17" customWidth="1"/>
    <col min="12804" max="12804" width="43.28515625" style="17" customWidth="1"/>
    <col min="12805" max="12805" width="15.28515625" style="17" customWidth="1"/>
    <col min="12806" max="12806" width="13.7109375" style="17" customWidth="1"/>
    <col min="12807" max="12807" width="13.140625" style="17" customWidth="1"/>
    <col min="12808" max="12808" width="12.7109375" style="17" customWidth="1"/>
    <col min="12809" max="12809" width="14.5703125" style="17" customWidth="1"/>
    <col min="12810" max="12810" width="14.42578125" style="17" customWidth="1"/>
    <col min="12811" max="12811" width="14.7109375" style="17" customWidth="1"/>
    <col min="12812" max="12812" width="18.7109375" style="17" customWidth="1"/>
    <col min="12813" max="12813" width="17" style="17" customWidth="1"/>
    <col min="12814" max="12814" width="14.42578125" style="17" customWidth="1"/>
    <col min="12815" max="12815" width="15.42578125" style="17" customWidth="1"/>
    <col min="12816" max="12816" width="17" style="17" customWidth="1"/>
    <col min="12817" max="13057" width="9.140625" style="17"/>
    <col min="13058" max="13058" width="3.28515625" style="17" customWidth="1"/>
    <col min="13059" max="13059" width="6.5703125" style="17" customWidth="1"/>
    <col min="13060" max="13060" width="43.28515625" style="17" customWidth="1"/>
    <col min="13061" max="13061" width="15.28515625" style="17" customWidth="1"/>
    <col min="13062" max="13062" width="13.7109375" style="17" customWidth="1"/>
    <col min="13063" max="13063" width="13.140625" style="17" customWidth="1"/>
    <col min="13064" max="13064" width="12.7109375" style="17" customWidth="1"/>
    <col min="13065" max="13065" width="14.5703125" style="17" customWidth="1"/>
    <col min="13066" max="13066" width="14.42578125" style="17" customWidth="1"/>
    <col min="13067" max="13067" width="14.7109375" style="17" customWidth="1"/>
    <col min="13068" max="13068" width="18.7109375" style="17" customWidth="1"/>
    <col min="13069" max="13069" width="17" style="17" customWidth="1"/>
    <col min="13070" max="13070" width="14.42578125" style="17" customWidth="1"/>
    <col min="13071" max="13071" width="15.42578125" style="17" customWidth="1"/>
    <col min="13072" max="13072" width="17" style="17" customWidth="1"/>
    <col min="13073" max="13313" width="9.140625" style="17"/>
    <col min="13314" max="13314" width="3.28515625" style="17" customWidth="1"/>
    <col min="13315" max="13315" width="6.5703125" style="17" customWidth="1"/>
    <col min="13316" max="13316" width="43.28515625" style="17" customWidth="1"/>
    <col min="13317" max="13317" width="15.28515625" style="17" customWidth="1"/>
    <col min="13318" max="13318" width="13.7109375" style="17" customWidth="1"/>
    <col min="13319" max="13319" width="13.140625" style="17" customWidth="1"/>
    <col min="13320" max="13320" width="12.7109375" style="17" customWidth="1"/>
    <col min="13321" max="13321" width="14.5703125" style="17" customWidth="1"/>
    <col min="13322" max="13322" width="14.42578125" style="17" customWidth="1"/>
    <col min="13323" max="13323" width="14.7109375" style="17" customWidth="1"/>
    <col min="13324" max="13324" width="18.7109375" style="17" customWidth="1"/>
    <col min="13325" max="13325" width="17" style="17" customWidth="1"/>
    <col min="13326" max="13326" width="14.42578125" style="17" customWidth="1"/>
    <col min="13327" max="13327" width="15.42578125" style="17" customWidth="1"/>
    <col min="13328" max="13328" width="17" style="17" customWidth="1"/>
    <col min="13329" max="13569" width="9.140625" style="17"/>
    <col min="13570" max="13570" width="3.28515625" style="17" customWidth="1"/>
    <col min="13571" max="13571" width="6.5703125" style="17" customWidth="1"/>
    <col min="13572" max="13572" width="43.28515625" style="17" customWidth="1"/>
    <col min="13573" max="13573" width="15.28515625" style="17" customWidth="1"/>
    <col min="13574" max="13574" width="13.7109375" style="17" customWidth="1"/>
    <col min="13575" max="13575" width="13.140625" style="17" customWidth="1"/>
    <col min="13576" max="13576" width="12.7109375" style="17" customWidth="1"/>
    <col min="13577" max="13577" width="14.5703125" style="17" customWidth="1"/>
    <col min="13578" max="13578" width="14.42578125" style="17" customWidth="1"/>
    <col min="13579" max="13579" width="14.7109375" style="17" customWidth="1"/>
    <col min="13580" max="13580" width="18.7109375" style="17" customWidth="1"/>
    <col min="13581" max="13581" width="17" style="17" customWidth="1"/>
    <col min="13582" max="13582" width="14.42578125" style="17" customWidth="1"/>
    <col min="13583" max="13583" width="15.42578125" style="17" customWidth="1"/>
    <col min="13584" max="13584" width="17" style="17" customWidth="1"/>
    <col min="13585" max="13825" width="9.140625" style="17"/>
    <col min="13826" max="13826" width="3.28515625" style="17" customWidth="1"/>
    <col min="13827" max="13827" width="6.5703125" style="17" customWidth="1"/>
    <col min="13828" max="13828" width="43.28515625" style="17" customWidth="1"/>
    <col min="13829" max="13829" width="15.28515625" style="17" customWidth="1"/>
    <col min="13830" max="13830" width="13.7109375" style="17" customWidth="1"/>
    <col min="13831" max="13831" width="13.140625" style="17" customWidth="1"/>
    <col min="13832" max="13832" width="12.7109375" style="17" customWidth="1"/>
    <col min="13833" max="13833" width="14.5703125" style="17" customWidth="1"/>
    <col min="13834" max="13834" width="14.42578125" style="17" customWidth="1"/>
    <col min="13835" max="13835" width="14.7109375" style="17" customWidth="1"/>
    <col min="13836" max="13836" width="18.7109375" style="17" customWidth="1"/>
    <col min="13837" max="13837" width="17" style="17" customWidth="1"/>
    <col min="13838" max="13838" width="14.42578125" style="17" customWidth="1"/>
    <col min="13839" max="13839" width="15.42578125" style="17" customWidth="1"/>
    <col min="13840" max="13840" width="17" style="17" customWidth="1"/>
    <col min="13841" max="14081" width="9.140625" style="17"/>
    <col min="14082" max="14082" width="3.28515625" style="17" customWidth="1"/>
    <col min="14083" max="14083" width="6.5703125" style="17" customWidth="1"/>
    <col min="14084" max="14084" width="43.28515625" style="17" customWidth="1"/>
    <col min="14085" max="14085" width="15.28515625" style="17" customWidth="1"/>
    <col min="14086" max="14086" width="13.7109375" style="17" customWidth="1"/>
    <col min="14087" max="14087" width="13.140625" style="17" customWidth="1"/>
    <col min="14088" max="14088" width="12.7109375" style="17" customWidth="1"/>
    <col min="14089" max="14089" width="14.5703125" style="17" customWidth="1"/>
    <col min="14090" max="14090" width="14.42578125" style="17" customWidth="1"/>
    <col min="14091" max="14091" width="14.7109375" style="17" customWidth="1"/>
    <col min="14092" max="14092" width="18.7109375" style="17" customWidth="1"/>
    <col min="14093" max="14093" width="17" style="17" customWidth="1"/>
    <col min="14094" max="14094" width="14.42578125" style="17" customWidth="1"/>
    <col min="14095" max="14095" width="15.42578125" style="17" customWidth="1"/>
    <col min="14096" max="14096" width="17" style="17" customWidth="1"/>
    <col min="14097" max="14337" width="9.140625" style="17"/>
    <col min="14338" max="14338" width="3.28515625" style="17" customWidth="1"/>
    <col min="14339" max="14339" width="6.5703125" style="17" customWidth="1"/>
    <col min="14340" max="14340" width="43.28515625" style="17" customWidth="1"/>
    <col min="14341" max="14341" width="15.28515625" style="17" customWidth="1"/>
    <col min="14342" max="14342" width="13.7109375" style="17" customWidth="1"/>
    <col min="14343" max="14343" width="13.140625" style="17" customWidth="1"/>
    <col min="14344" max="14344" width="12.7109375" style="17" customWidth="1"/>
    <col min="14345" max="14345" width="14.5703125" style="17" customWidth="1"/>
    <col min="14346" max="14346" width="14.42578125" style="17" customWidth="1"/>
    <col min="14347" max="14347" width="14.7109375" style="17" customWidth="1"/>
    <col min="14348" max="14348" width="18.7109375" style="17" customWidth="1"/>
    <col min="14349" max="14349" width="17" style="17" customWidth="1"/>
    <col min="14350" max="14350" width="14.42578125" style="17" customWidth="1"/>
    <col min="14351" max="14351" width="15.42578125" style="17" customWidth="1"/>
    <col min="14352" max="14352" width="17" style="17" customWidth="1"/>
    <col min="14353" max="14593" width="9.140625" style="17"/>
    <col min="14594" max="14594" width="3.28515625" style="17" customWidth="1"/>
    <col min="14595" max="14595" width="6.5703125" style="17" customWidth="1"/>
    <col min="14596" max="14596" width="43.28515625" style="17" customWidth="1"/>
    <col min="14597" max="14597" width="15.28515625" style="17" customWidth="1"/>
    <col min="14598" max="14598" width="13.7109375" style="17" customWidth="1"/>
    <col min="14599" max="14599" width="13.140625" style="17" customWidth="1"/>
    <col min="14600" max="14600" width="12.7109375" style="17" customWidth="1"/>
    <col min="14601" max="14601" width="14.5703125" style="17" customWidth="1"/>
    <col min="14602" max="14602" width="14.42578125" style="17" customWidth="1"/>
    <col min="14603" max="14603" width="14.7109375" style="17" customWidth="1"/>
    <col min="14604" max="14604" width="18.7109375" style="17" customWidth="1"/>
    <col min="14605" max="14605" width="17" style="17" customWidth="1"/>
    <col min="14606" max="14606" width="14.42578125" style="17" customWidth="1"/>
    <col min="14607" max="14607" width="15.42578125" style="17" customWidth="1"/>
    <col min="14608" max="14608" width="17" style="17" customWidth="1"/>
    <col min="14609" max="14849" width="9.140625" style="17"/>
    <col min="14850" max="14850" width="3.28515625" style="17" customWidth="1"/>
    <col min="14851" max="14851" width="6.5703125" style="17" customWidth="1"/>
    <col min="14852" max="14852" width="43.28515625" style="17" customWidth="1"/>
    <col min="14853" max="14853" width="15.28515625" style="17" customWidth="1"/>
    <col min="14854" max="14854" width="13.7109375" style="17" customWidth="1"/>
    <col min="14855" max="14855" width="13.140625" style="17" customWidth="1"/>
    <col min="14856" max="14856" width="12.7109375" style="17" customWidth="1"/>
    <col min="14857" max="14857" width="14.5703125" style="17" customWidth="1"/>
    <col min="14858" max="14858" width="14.42578125" style="17" customWidth="1"/>
    <col min="14859" max="14859" width="14.7109375" style="17" customWidth="1"/>
    <col min="14860" max="14860" width="18.7109375" style="17" customWidth="1"/>
    <col min="14861" max="14861" width="17" style="17" customWidth="1"/>
    <col min="14862" max="14862" width="14.42578125" style="17" customWidth="1"/>
    <col min="14863" max="14863" width="15.42578125" style="17" customWidth="1"/>
    <col min="14864" max="14864" width="17" style="17" customWidth="1"/>
    <col min="14865" max="15105" width="9.140625" style="17"/>
    <col min="15106" max="15106" width="3.28515625" style="17" customWidth="1"/>
    <col min="15107" max="15107" width="6.5703125" style="17" customWidth="1"/>
    <col min="15108" max="15108" width="43.28515625" style="17" customWidth="1"/>
    <col min="15109" max="15109" width="15.28515625" style="17" customWidth="1"/>
    <col min="15110" max="15110" width="13.7109375" style="17" customWidth="1"/>
    <col min="15111" max="15111" width="13.140625" style="17" customWidth="1"/>
    <col min="15112" max="15112" width="12.7109375" style="17" customWidth="1"/>
    <col min="15113" max="15113" width="14.5703125" style="17" customWidth="1"/>
    <col min="15114" max="15114" width="14.42578125" style="17" customWidth="1"/>
    <col min="15115" max="15115" width="14.7109375" style="17" customWidth="1"/>
    <col min="15116" max="15116" width="18.7109375" style="17" customWidth="1"/>
    <col min="15117" max="15117" width="17" style="17" customWidth="1"/>
    <col min="15118" max="15118" width="14.42578125" style="17" customWidth="1"/>
    <col min="15119" max="15119" width="15.42578125" style="17" customWidth="1"/>
    <col min="15120" max="15120" width="17" style="17" customWidth="1"/>
    <col min="15121" max="15361" width="9.140625" style="17"/>
    <col min="15362" max="15362" width="3.28515625" style="17" customWidth="1"/>
    <col min="15363" max="15363" width="6.5703125" style="17" customWidth="1"/>
    <col min="15364" max="15364" width="43.28515625" style="17" customWidth="1"/>
    <col min="15365" max="15365" width="15.28515625" style="17" customWidth="1"/>
    <col min="15366" max="15366" width="13.7109375" style="17" customWidth="1"/>
    <col min="15367" max="15367" width="13.140625" style="17" customWidth="1"/>
    <col min="15368" max="15368" width="12.7109375" style="17" customWidth="1"/>
    <col min="15369" max="15369" width="14.5703125" style="17" customWidth="1"/>
    <col min="15370" max="15370" width="14.42578125" style="17" customWidth="1"/>
    <col min="15371" max="15371" width="14.7109375" style="17" customWidth="1"/>
    <col min="15372" max="15372" width="18.7109375" style="17" customWidth="1"/>
    <col min="15373" max="15373" width="17" style="17" customWidth="1"/>
    <col min="15374" max="15374" width="14.42578125" style="17" customWidth="1"/>
    <col min="15375" max="15375" width="15.42578125" style="17" customWidth="1"/>
    <col min="15376" max="15376" width="17" style="17" customWidth="1"/>
    <col min="15377" max="15617" width="9.140625" style="17"/>
    <col min="15618" max="15618" width="3.28515625" style="17" customWidth="1"/>
    <col min="15619" max="15619" width="6.5703125" style="17" customWidth="1"/>
    <col min="15620" max="15620" width="43.28515625" style="17" customWidth="1"/>
    <col min="15621" max="15621" width="15.28515625" style="17" customWidth="1"/>
    <col min="15622" max="15622" width="13.7109375" style="17" customWidth="1"/>
    <col min="15623" max="15623" width="13.140625" style="17" customWidth="1"/>
    <col min="15624" max="15624" width="12.7109375" style="17" customWidth="1"/>
    <col min="15625" max="15625" width="14.5703125" style="17" customWidth="1"/>
    <col min="15626" max="15626" width="14.42578125" style="17" customWidth="1"/>
    <col min="15627" max="15627" width="14.7109375" style="17" customWidth="1"/>
    <col min="15628" max="15628" width="18.7109375" style="17" customWidth="1"/>
    <col min="15629" max="15629" width="17" style="17" customWidth="1"/>
    <col min="15630" max="15630" width="14.42578125" style="17" customWidth="1"/>
    <col min="15631" max="15631" width="15.42578125" style="17" customWidth="1"/>
    <col min="15632" max="15632" width="17" style="17" customWidth="1"/>
    <col min="15633" max="15873" width="9.140625" style="17"/>
    <col min="15874" max="15874" width="3.28515625" style="17" customWidth="1"/>
    <col min="15875" max="15875" width="6.5703125" style="17" customWidth="1"/>
    <col min="15876" max="15876" width="43.28515625" style="17" customWidth="1"/>
    <col min="15877" max="15877" width="15.28515625" style="17" customWidth="1"/>
    <col min="15878" max="15878" width="13.7109375" style="17" customWidth="1"/>
    <col min="15879" max="15879" width="13.140625" style="17" customWidth="1"/>
    <col min="15880" max="15880" width="12.7109375" style="17" customWidth="1"/>
    <col min="15881" max="15881" width="14.5703125" style="17" customWidth="1"/>
    <col min="15882" max="15882" width="14.42578125" style="17" customWidth="1"/>
    <col min="15883" max="15883" width="14.7109375" style="17" customWidth="1"/>
    <col min="15884" max="15884" width="18.7109375" style="17" customWidth="1"/>
    <col min="15885" max="15885" width="17" style="17" customWidth="1"/>
    <col min="15886" max="15886" width="14.42578125" style="17" customWidth="1"/>
    <col min="15887" max="15887" width="15.42578125" style="17" customWidth="1"/>
    <col min="15888" max="15888" width="17" style="17" customWidth="1"/>
    <col min="15889" max="16384" width="9.140625" style="17"/>
  </cols>
  <sheetData>
    <row r="1" spans="1:8" s="1" customFormat="1" ht="17.25" customHeight="1" x14ac:dyDescent="0.3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s="2" customFormat="1" ht="15.75" customHeight="1" x14ac:dyDescent="0.2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8" s="3" customFormat="1" ht="114.75" customHeight="1" x14ac:dyDescent="0.25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s="3" customFormat="1" ht="4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</row>
    <row r="5" spans="1:8" s="2" customFormat="1" ht="14.25" customHeight="1" x14ac:dyDescent="0.25">
      <c r="A5" s="113" t="s">
        <v>4</v>
      </c>
      <c r="B5" s="113"/>
      <c r="C5" s="113"/>
      <c r="D5" s="113"/>
      <c r="E5" s="113"/>
      <c r="F5" s="113"/>
      <c r="G5" s="113"/>
      <c r="H5" s="113"/>
    </row>
    <row r="6" spans="1:8" s="4" customFormat="1" ht="68.25" customHeight="1" x14ac:dyDescent="0.25">
      <c r="A6" s="100" t="s">
        <v>5</v>
      </c>
      <c r="B6" s="100"/>
      <c r="C6" s="100"/>
      <c r="D6" s="100"/>
      <c r="E6" s="100"/>
      <c r="F6" s="100"/>
      <c r="G6" s="100"/>
      <c r="H6" s="100"/>
    </row>
    <row r="7" spans="1:8" s="4" customFormat="1" ht="27" customHeight="1" x14ac:dyDescent="0.25">
      <c r="A7" s="100" t="s">
        <v>6</v>
      </c>
      <c r="B7" s="100"/>
      <c r="C7" s="100"/>
      <c r="D7" s="100"/>
      <c r="E7" s="100"/>
      <c r="F7" s="100"/>
      <c r="G7" s="100"/>
      <c r="H7" s="100"/>
    </row>
    <row r="8" spans="1:8" s="2" customFormat="1" ht="13.5" customHeight="1" x14ac:dyDescent="0.25">
      <c r="A8" s="113" t="s">
        <v>7</v>
      </c>
      <c r="B8" s="113"/>
      <c r="C8" s="113"/>
      <c r="D8" s="113"/>
      <c r="E8" s="113"/>
      <c r="F8" s="113"/>
      <c r="G8" s="113"/>
      <c r="H8" s="113"/>
    </row>
    <row r="9" spans="1:8" s="2" customFormat="1" ht="18.75" customHeight="1" x14ac:dyDescent="0.25">
      <c r="A9" s="100" t="s">
        <v>8</v>
      </c>
      <c r="B9" s="100"/>
      <c r="C9" s="100"/>
      <c r="D9" s="100"/>
      <c r="E9" s="100"/>
      <c r="F9" s="100"/>
      <c r="G9" s="100"/>
      <c r="H9" s="100"/>
    </row>
    <row r="10" spans="1:8" s="2" customFormat="1" ht="17.25" customHeight="1" x14ac:dyDescent="0.25">
      <c r="A10" s="113" t="s">
        <v>9</v>
      </c>
      <c r="B10" s="113"/>
      <c r="C10" s="113"/>
      <c r="D10" s="113"/>
      <c r="E10" s="113"/>
      <c r="F10" s="113"/>
      <c r="G10" s="113"/>
      <c r="H10" s="113"/>
    </row>
    <row r="11" spans="1:8" s="7" customFormat="1" ht="91.5" customHeight="1" x14ac:dyDescent="0.25">
      <c r="A11" s="5" t="s">
        <v>10</v>
      </c>
      <c r="B11" s="122" t="s">
        <v>11</v>
      </c>
      <c r="C11" s="123"/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</row>
    <row r="12" spans="1:8" s="11" customFormat="1" ht="4.5" customHeight="1" x14ac:dyDescent="0.25">
      <c r="A12" s="8"/>
      <c r="B12" s="8"/>
      <c r="C12" s="9"/>
      <c r="D12" s="9"/>
      <c r="E12" s="9"/>
      <c r="F12" s="9"/>
      <c r="G12" s="9"/>
      <c r="H12" s="9"/>
    </row>
    <row r="13" spans="1:8" s="15" customFormat="1" ht="18.75" customHeight="1" x14ac:dyDescent="0.2">
      <c r="A13" s="12" t="s">
        <v>17</v>
      </c>
      <c r="B13" s="12"/>
      <c r="C13" s="13" t="s">
        <v>18</v>
      </c>
      <c r="D13" s="14"/>
      <c r="E13" s="14"/>
      <c r="F13" s="14"/>
      <c r="G13" s="14"/>
      <c r="H13" s="14"/>
    </row>
    <row r="14" spans="1:8" ht="5.25" customHeight="1" x14ac:dyDescent="0.2">
      <c r="C14" s="97"/>
      <c r="D14" s="97"/>
      <c r="E14" s="97"/>
      <c r="F14" s="97"/>
      <c r="G14" s="97"/>
      <c r="H14" s="97"/>
    </row>
    <row r="15" spans="1:8" s="3" customFormat="1" ht="24" customHeight="1" x14ac:dyDescent="0.25">
      <c r="A15" s="18"/>
      <c r="B15" s="18"/>
      <c r="C15" s="19" t="s">
        <v>19</v>
      </c>
      <c r="D15" s="20">
        <v>1935150623.3900001</v>
      </c>
      <c r="E15" s="20">
        <f>E21+E57+E212+E194+E49+E208+E186+E202+E17+E45+E53</f>
        <v>28455425.219999999</v>
      </c>
      <c r="F15" s="20">
        <f>F21+F57+F212+F194+F49+F208+F186+F202+F17+F45+F53</f>
        <v>56894497</v>
      </c>
      <c r="G15" s="20">
        <f>G21+G57+G212+G194+G49+G208+G186+G202+G17+G45+G53</f>
        <v>4678401</v>
      </c>
      <c r="H15" s="20">
        <f>D15+E15-F15</f>
        <v>1906711551.6100001</v>
      </c>
    </row>
    <row r="16" spans="1:8" s="11" customFormat="1" ht="7.5" customHeight="1" x14ac:dyDescent="0.25">
      <c r="A16" s="8"/>
      <c r="B16" s="8"/>
      <c r="C16" s="9"/>
      <c r="D16" s="21"/>
      <c r="E16" s="21"/>
      <c r="F16" s="21"/>
      <c r="G16" s="21"/>
      <c r="H16" s="21"/>
    </row>
    <row r="17" spans="1:8" s="3" customFormat="1" ht="23.25" customHeight="1" x14ac:dyDescent="0.25">
      <c r="A17" s="18"/>
      <c r="B17" s="22" t="s">
        <v>20</v>
      </c>
      <c r="C17" s="19" t="s">
        <v>21</v>
      </c>
      <c r="D17" s="23">
        <v>15469959.449999999</v>
      </c>
      <c r="E17" s="23">
        <f>E18</f>
        <v>0</v>
      </c>
      <c r="F17" s="23">
        <f>F18</f>
        <v>12000</v>
      </c>
      <c r="G17" s="23">
        <f>G18</f>
        <v>0</v>
      </c>
      <c r="H17" s="23">
        <f>D17+E17-F17</f>
        <v>15457959.449999999</v>
      </c>
    </row>
    <row r="18" spans="1:8" s="28" customFormat="1" ht="18.75" customHeight="1" x14ac:dyDescent="0.25">
      <c r="A18" s="24"/>
      <c r="B18" s="25" t="s">
        <v>22</v>
      </c>
      <c r="C18" s="26" t="s">
        <v>23</v>
      </c>
      <c r="D18" s="27">
        <v>51903.45</v>
      </c>
      <c r="E18" s="27">
        <v>0</v>
      </c>
      <c r="F18" s="27">
        <v>12000</v>
      </c>
      <c r="G18" s="27">
        <v>0</v>
      </c>
      <c r="H18" s="27">
        <f>D18+E18-F18</f>
        <v>39903.449999999997</v>
      </c>
    </row>
    <row r="19" spans="1:8" s="4" customFormat="1" ht="42.75" customHeight="1" x14ac:dyDescent="0.25">
      <c r="A19" s="29"/>
      <c r="B19" s="29"/>
      <c r="C19" s="100" t="s">
        <v>24</v>
      </c>
      <c r="D19" s="100"/>
      <c r="E19" s="100"/>
      <c r="F19" s="100"/>
      <c r="G19" s="100"/>
      <c r="H19" s="100"/>
    </row>
    <row r="20" spans="1:8" s="4" customFormat="1" ht="3" customHeight="1" x14ac:dyDescent="0.25">
      <c r="A20" s="29"/>
      <c r="B20" s="29"/>
      <c r="C20" s="95"/>
      <c r="D20" s="95"/>
      <c r="E20" s="95"/>
      <c r="F20" s="95"/>
      <c r="G20" s="95"/>
      <c r="H20" s="95"/>
    </row>
    <row r="21" spans="1:8" s="3" customFormat="1" ht="23.25" customHeight="1" x14ac:dyDescent="0.25">
      <c r="A21" s="18"/>
      <c r="B21" s="18">
        <v>600</v>
      </c>
      <c r="C21" s="19" t="s">
        <v>25</v>
      </c>
      <c r="D21" s="31">
        <v>89350824.359999999</v>
      </c>
      <c r="E21" s="23">
        <f>E27+E22+E24</f>
        <v>7525958.2199999997</v>
      </c>
      <c r="F21" s="23">
        <f>F27+F22+F24</f>
        <v>716140</v>
      </c>
      <c r="G21" s="23">
        <f>G27+G22+G24</f>
        <v>0</v>
      </c>
      <c r="H21" s="23">
        <f>D21+E21-F21</f>
        <v>96160642.579999998</v>
      </c>
    </row>
    <row r="22" spans="1:8" s="11" customFormat="1" ht="21" customHeight="1" x14ac:dyDescent="0.25">
      <c r="A22" s="8"/>
      <c r="B22" s="8">
        <v>60001</v>
      </c>
      <c r="C22" s="32" t="s">
        <v>26</v>
      </c>
      <c r="D22" s="10">
        <v>9231667.3599999994</v>
      </c>
      <c r="E22" s="10">
        <v>1342564</v>
      </c>
      <c r="F22" s="10">
        <v>0</v>
      </c>
      <c r="G22" s="10">
        <v>0</v>
      </c>
      <c r="H22" s="10">
        <f>D22+E22-F22</f>
        <v>10574231.359999999</v>
      </c>
    </row>
    <row r="23" spans="1:8" s="11" customFormat="1" ht="54" customHeight="1" x14ac:dyDescent="0.25">
      <c r="A23" s="8"/>
      <c r="B23" s="8"/>
      <c r="C23" s="100" t="s">
        <v>27</v>
      </c>
      <c r="D23" s="100"/>
      <c r="E23" s="100"/>
      <c r="F23" s="100"/>
      <c r="G23" s="100"/>
      <c r="H23" s="100"/>
    </row>
    <row r="24" spans="1:8" s="11" customFormat="1" ht="18.75" customHeight="1" x14ac:dyDescent="0.25">
      <c r="A24" s="8"/>
      <c r="B24" s="8">
        <v>60003</v>
      </c>
      <c r="C24" s="32" t="s">
        <v>28</v>
      </c>
      <c r="D24" s="10">
        <v>36714970</v>
      </c>
      <c r="E24" s="10">
        <v>5778823.2199999997</v>
      </c>
      <c r="F24" s="10">
        <v>0</v>
      </c>
      <c r="G24" s="10">
        <v>0</v>
      </c>
      <c r="H24" s="10">
        <f>D24+E24-F24</f>
        <v>42493793.219999999</v>
      </c>
    </row>
    <row r="25" spans="1:8" s="4" customFormat="1" ht="42" customHeight="1" x14ac:dyDescent="0.25">
      <c r="A25" s="29"/>
      <c r="B25" s="29"/>
      <c r="C25" s="100" t="s">
        <v>29</v>
      </c>
      <c r="D25" s="100"/>
      <c r="E25" s="100"/>
      <c r="F25" s="100"/>
      <c r="G25" s="100"/>
      <c r="H25" s="100"/>
    </row>
    <row r="26" spans="1:8" s="4" customFormat="1" ht="42" customHeight="1" x14ac:dyDescent="0.25">
      <c r="A26" s="29"/>
      <c r="B26" s="29"/>
      <c r="C26" s="100" t="s">
        <v>30</v>
      </c>
      <c r="D26" s="100"/>
      <c r="E26" s="100"/>
      <c r="F26" s="100"/>
      <c r="G26" s="100"/>
      <c r="H26" s="100"/>
    </row>
    <row r="27" spans="1:8" s="11" customFormat="1" ht="18" customHeight="1" x14ac:dyDescent="0.25">
      <c r="A27" s="8"/>
      <c r="B27" s="33" t="s">
        <v>31</v>
      </c>
      <c r="C27" s="32" t="s">
        <v>32</v>
      </c>
      <c r="D27" s="10">
        <v>26101804</v>
      </c>
      <c r="E27" s="10">
        <v>404571</v>
      </c>
      <c r="F27" s="10">
        <v>716140</v>
      </c>
      <c r="G27" s="10">
        <v>0</v>
      </c>
      <c r="H27" s="10">
        <f>D27+E27-F27</f>
        <v>25790235</v>
      </c>
    </row>
    <row r="28" spans="1:8" s="3" customFormat="1" ht="16.5" customHeight="1" x14ac:dyDescent="0.2">
      <c r="A28" s="34"/>
      <c r="B28" s="34"/>
      <c r="C28" s="117" t="s">
        <v>33</v>
      </c>
      <c r="D28" s="117"/>
      <c r="E28" s="117"/>
      <c r="F28" s="117"/>
      <c r="G28" s="117"/>
      <c r="H28" s="117"/>
    </row>
    <row r="29" spans="1:8" s="3" customFormat="1" ht="15" customHeight="1" x14ac:dyDescent="0.25">
      <c r="A29" s="34"/>
      <c r="B29" s="34"/>
      <c r="C29" s="100" t="s">
        <v>34</v>
      </c>
      <c r="D29" s="100"/>
      <c r="E29" s="100"/>
      <c r="F29" s="100"/>
      <c r="G29" s="100"/>
      <c r="H29" s="100"/>
    </row>
    <row r="30" spans="1:8" s="3" customFormat="1" ht="12.75" customHeight="1" x14ac:dyDescent="0.25">
      <c r="A30" s="34"/>
      <c r="B30" s="34"/>
      <c r="C30" s="100" t="s">
        <v>35</v>
      </c>
      <c r="D30" s="100"/>
      <c r="E30" s="100"/>
      <c r="F30" s="100"/>
      <c r="G30" s="100"/>
      <c r="H30" s="100"/>
    </row>
    <row r="31" spans="1:8" s="3" customFormat="1" ht="12.75" customHeight="1" x14ac:dyDescent="0.25">
      <c r="A31" s="34"/>
      <c r="B31" s="34"/>
      <c r="C31" s="100" t="s">
        <v>36</v>
      </c>
      <c r="D31" s="100"/>
      <c r="E31" s="100"/>
      <c r="F31" s="100"/>
      <c r="G31" s="100"/>
      <c r="H31" s="100"/>
    </row>
    <row r="32" spans="1:8" s="3" customFormat="1" ht="12.75" customHeight="1" x14ac:dyDescent="0.25">
      <c r="A32" s="34"/>
      <c r="B32" s="34"/>
      <c r="C32" s="100" t="s">
        <v>37</v>
      </c>
      <c r="D32" s="100"/>
      <c r="E32" s="100"/>
      <c r="F32" s="100"/>
      <c r="G32" s="100"/>
      <c r="H32" s="100"/>
    </row>
    <row r="33" spans="1:8" s="3" customFormat="1" ht="26.25" customHeight="1" x14ac:dyDescent="0.25">
      <c r="A33" s="34"/>
      <c r="B33" s="34"/>
      <c r="C33" s="100" t="s">
        <v>38</v>
      </c>
      <c r="D33" s="100"/>
      <c r="E33" s="100"/>
      <c r="F33" s="100"/>
      <c r="G33" s="100"/>
      <c r="H33" s="100"/>
    </row>
    <row r="34" spans="1:8" s="3" customFormat="1" ht="12.75" customHeight="1" x14ac:dyDescent="0.25">
      <c r="A34" s="34"/>
      <c r="B34" s="34"/>
      <c r="C34" s="100" t="s">
        <v>39</v>
      </c>
      <c r="D34" s="100"/>
      <c r="E34" s="100"/>
      <c r="F34" s="100"/>
      <c r="G34" s="100"/>
      <c r="H34" s="100"/>
    </row>
    <row r="35" spans="1:8" s="3" customFormat="1" ht="12.75" customHeight="1" x14ac:dyDescent="0.25">
      <c r="A35" s="34"/>
      <c r="B35" s="34"/>
      <c r="C35" s="100" t="s">
        <v>40</v>
      </c>
      <c r="D35" s="100"/>
      <c r="E35" s="100"/>
      <c r="F35" s="100"/>
      <c r="G35" s="100"/>
      <c r="H35" s="100"/>
    </row>
    <row r="36" spans="1:8" s="3" customFormat="1" ht="12.75" customHeight="1" x14ac:dyDescent="0.25">
      <c r="A36" s="34"/>
      <c r="B36" s="34"/>
      <c r="C36" s="100" t="s">
        <v>41</v>
      </c>
      <c r="D36" s="100"/>
      <c r="E36" s="100"/>
      <c r="F36" s="100"/>
      <c r="G36" s="100"/>
      <c r="H36" s="100"/>
    </row>
    <row r="37" spans="1:8" s="3" customFormat="1" ht="12.75" customHeight="1" x14ac:dyDescent="0.25">
      <c r="A37" s="34"/>
      <c r="B37" s="34"/>
      <c r="C37" s="95"/>
      <c r="D37" s="95"/>
      <c r="E37" s="95"/>
      <c r="F37" s="95"/>
      <c r="G37" s="95"/>
      <c r="H37" s="95"/>
    </row>
    <row r="38" spans="1:8" s="11" customFormat="1" ht="29.25" customHeight="1" x14ac:dyDescent="0.2">
      <c r="A38" s="8"/>
      <c r="B38" s="8"/>
      <c r="C38" s="117" t="s">
        <v>42</v>
      </c>
      <c r="D38" s="117"/>
      <c r="E38" s="117"/>
      <c r="F38" s="117"/>
      <c r="G38" s="117"/>
      <c r="H38" s="117"/>
    </row>
    <row r="39" spans="1:8" s="11" customFormat="1" ht="39" customHeight="1" x14ac:dyDescent="0.25">
      <c r="A39" s="8"/>
      <c r="B39" s="8"/>
      <c r="C39" s="100" t="s">
        <v>43</v>
      </c>
      <c r="D39" s="100"/>
      <c r="E39" s="100"/>
      <c r="F39" s="100"/>
      <c r="G39" s="100"/>
      <c r="H39" s="100"/>
    </row>
    <row r="40" spans="1:8" s="11" customFormat="1" ht="39" customHeight="1" x14ac:dyDescent="0.25">
      <c r="A40" s="8"/>
      <c r="B40" s="8"/>
      <c r="C40" s="100" t="s">
        <v>44</v>
      </c>
      <c r="D40" s="100"/>
      <c r="E40" s="100"/>
      <c r="F40" s="100"/>
      <c r="G40" s="100"/>
      <c r="H40" s="100"/>
    </row>
    <row r="41" spans="1:8" s="3" customFormat="1" ht="26.25" customHeight="1" x14ac:dyDescent="0.25">
      <c r="A41" s="34"/>
      <c r="B41" s="34"/>
      <c r="C41" s="100" t="s">
        <v>45</v>
      </c>
      <c r="D41" s="100"/>
      <c r="E41" s="100"/>
      <c r="F41" s="100"/>
      <c r="G41" s="100"/>
      <c r="H41" s="100"/>
    </row>
    <row r="42" spans="1:8" s="11" customFormat="1" ht="12" customHeight="1" x14ac:dyDescent="0.25">
      <c r="A42" s="8"/>
      <c r="B42" s="8"/>
      <c r="C42" s="100" t="s">
        <v>46</v>
      </c>
      <c r="D42" s="100"/>
      <c r="E42" s="100"/>
      <c r="F42" s="100"/>
      <c r="G42" s="100"/>
      <c r="H42" s="100"/>
    </row>
    <row r="43" spans="1:8" s="11" customFormat="1" ht="56.25" customHeight="1" x14ac:dyDescent="0.25">
      <c r="A43" s="8"/>
      <c r="B43" s="8"/>
      <c r="C43" s="100" t="s">
        <v>47</v>
      </c>
      <c r="D43" s="100"/>
      <c r="E43" s="100"/>
      <c r="F43" s="100"/>
      <c r="G43" s="100"/>
      <c r="H43" s="100"/>
    </row>
    <row r="44" spans="1:8" s="4" customFormat="1" ht="5.25" customHeight="1" x14ac:dyDescent="0.25">
      <c r="A44" s="29"/>
      <c r="B44" s="29"/>
      <c r="C44" s="95"/>
      <c r="D44" s="95"/>
      <c r="E44" s="95"/>
      <c r="F44" s="95"/>
      <c r="G44" s="95"/>
      <c r="H44" s="95"/>
    </row>
    <row r="45" spans="1:8" s="3" customFormat="1" ht="23.25" customHeight="1" x14ac:dyDescent="0.25">
      <c r="A45" s="18"/>
      <c r="B45" s="18">
        <v>720</v>
      </c>
      <c r="C45" s="19" t="s">
        <v>48</v>
      </c>
      <c r="D45" s="23">
        <v>197232</v>
      </c>
      <c r="E45" s="23">
        <f>E46</f>
        <v>26782</v>
      </c>
      <c r="F45" s="23">
        <f>F46</f>
        <v>26782</v>
      </c>
      <c r="G45" s="23">
        <f>G46</f>
        <v>0</v>
      </c>
      <c r="H45" s="23">
        <f>D45+E45-F45</f>
        <v>197232</v>
      </c>
    </row>
    <row r="46" spans="1:8" s="11" customFormat="1" ht="18" customHeight="1" x14ac:dyDescent="0.25">
      <c r="A46" s="8"/>
      <c r="B46" s="8">
        <v>72095</v>
      </c>
      <c r="C46" s="32" t="s">
        <v>23</v>
      </c>
      <c r="D46" s="10">
        <v>197232</v>
      </c>
      <c r="E46" s="10">
        <v>26782</v>
      </c>
      <c r="F46" s="10">
        <v>26782</v>
      </c>
      <c r="G46" s="10">
        <v>0</v>
      </c>
      <c r="H46" s="10">
        <f>D46+E46-F46</f>
        <v>197232</v>
      </c>
    </row>
    <row r="47" spans="1:8" s="11" customFormat="1" ht="40.5" customHeight="1" x14ac:dyDescent="0.25">
      <c r="A47" s="8"/>
      <c r="B47" s="8"/>
      <c r="C47" s="100" t="s">
        <v>49</v>
      </c>
      <c r="D47" s="100"/>
      <c r="E47" s="100"/>
      <c r="F47" s="100"/>
      <c r="G47" s="100"/>
      <c r="H47" s="100"/>
    </row>
    <row r="48" spans="1:8" s="11" customFormat="1" ht="5.25" customHeight="1" x14ac:dyDescent="0.25">
      <c r="A48" s="8"/>
      <c r="B48" s="8"/>
      <c r="C48" s="95"/>
      <c r="D48" s="95"/>
      <c r="E48" s="95"/>
      <c r="F48" s="95"/>
      <c r="G48" s="95"/>
      <c r="H48" s="95"/>
    </row>
    <row r="49" spans="1:8" s="3" customFormat="1" ht="23.25" customHeight="1" x14ac:dyDescent="0.25">
      <c r="A49" s="18"/>
      <c r="B49" s="18">
        <v>750</v>
      </c>
      <c r="C49" s="19" t="s">
        <v>50</v>
      </c>
      <c r="D49" s="23">
        <v>3954660</v>
      </c>
      <c r="E49" s="23">
        <f>E50</f>
        <v>0</v>
      </c>
      <c r="F49" s="23">
        <f>F50</f>
        <v>20000</v>
      </c>
      <c r="G49" s="23">
        <f>G50</f>
        <v>0</v>
      </c>
      <c r="H49" s="23">
        <f>D49+E49-F49</f>
        <v>3934660</v>
      </c>
    </row>
    <row r="50" spans="1:8" s="11" customFormat="1" ht="17.25" customHeight="1" x14ac:dyDescent="0.25">
      <c r="A50" s="8"/>
      <c r="B50" s="8">
        <v>75095</v>
      </c>
      <c r="C50" s="32" t="s">
        <v>23</v>
      </c>
      <c r="D50" s="10">
        <v>1530000</v>
      </c>
      <c r="E50" s="10">
        <v>0</v>
      </c>
      <c r="F50" s="10">
        <v>20000</v>
      </c>
      <c r="G50" s="10">
        <v>0</v>
      </c>
      <c r="H50" s="10">
        <f>D50+E50-F50</f>
        <v>1510000</v>
      </c>
    </row>
    <row r="51" spans="1:8" s="11" customFormat="1" ht="51.75" customHeight="1" x14ac:dyDescent="0.25">
      <c r="A51" s="8"/>
      <c r="B51" s="8"/>
      <c r="C51" s="100" t="s">
        <v>51</v>
      </c>
      <c r="D51" s="100"/>
      <c r="E51" s="100"/>
      <c r="F51" s="100"/>
      <c r="G51" s="100"/>
      <c r="H51" s="100"/>
    </row>
    <row r="52" spans="1:8" s="3" customFormat="1" ht="6" customHeight="1" x14ac:dyDescent="0.25">
      <c r="A52" s="34"/>
      <c r="B52" s="34"/>
      <c r="C52" s="95"/>
      <c r="D52" s="95"/>
      <c r="E52" s="95"/>
      <c r="F52" s="95"/>
      <c r="G52" s="95"/>
      <c r="H52" s="95"/>
    </row>
    <row r="53" spans="1:8" s="39" customFormat="1" ht="30" customHeight="1" x14ac:dyDescent="0.25">
      <c r="A53" s="35"/>
      <c r="B53" s="36">
        <v>754</v>
      </c>
      <c r="C53" s="37" t="s">
        <v>52</v>
      </c>
      <c r="D53" s="38">
        <v>1473622.5</v>
      </c>
      <c r="E53" s="38">
        <f>E54</f>
        <v>81060</v>
      </c>
      <c r="F53" s="38">
        <f>F54</f>
        <v>0</v>
      </c>
      <c r="G53" s="38">
        <f>G54</f>
        <v>0</v>
      </c>
      <c r="H53" s="38">
        <f>D53+E53-F53</f>
        <v>1554682.5</v>
      </c>
    </row>
    <row r="54" spans="1:8" s="28" customFormat="1" ht="18.75" customHeight="1" x14ac:dyDescent="0.25">
      <c r="A54" s="24"/>
      <c r="B54" s="24">
        <v>75495</v>
      </c>
      <c r="C54" s="26" t="s">
        <v>23</v>
      </c>
      <c r="D54" s="27">
        <v>1473622.5</v>
      </c>
      <c r="E54" s="27">
        <v>81060</v>
      </c>
      <c r="F54" s="27">
        <v>0</v>
      </c>
      <c r="G54" s="27">
        <v>0</v>
      </c>
      <c r="H54" s="27">
        <f>D54+E54-F54</f>
        <v>1554682.5</v>
      </c>
    </row>
    <row r="55" spans="1:8" s="11" customFormat="1" ht="52.5" customHeight="1" x14ac:dyDescent="0.25">
      <c r="A55" s="8"/>
      <c r="B55" s="8"/>
      <c r="C55" s="100" t="s">
        <v>53</v>
      </c>
      <c r="D55" s="100"/>
      <c r="E55" s="100"/>
      <c r="F55" s="100"/>
      <c r="G55" s="100"/>
      <c r="H55" s="100"/>
    </row>
    <row r="56" spans="1:8" s="11" customFormat="1" ht="3.75" customHeight="1" x14ac:dyDescent="0.25">
      <c r="A56" s="8"/>
      <c r="B56" s="8"/>
      <c r="C56" s="95"/>
      <c r="D56" s="95"/>
      <c r="E56" s="95"/>
      <c r="F56" s="95"/>
      <c r="G56" s="95"/>
      <c r="H56" s="95"/>
    </row>
    <row r="57" spans="1:8" s="3" customFormat="1" ht="23.25" customHeight="1" x14ac:dyDescent="0.25">
      <c r="A57" s="18"/>
      <c r="B57" s="18">
        <v>758</v>
      </c>
      <c r="C57" s="19" t="s">
        <v>54</v>
      </c>
      <c r="D57" s="20">
        <v>1107432191.05</v>
      </c>
      <c r="E57" s="20">
        <f>E62+E129+E181+E183+E58</f>
        <v>20670226</v>
      </c>
      <c r="F57" s="20">
        <f>F62+F129+F181+F183+F58</f>
        <v>55529667</v>
      </c>
      <c r="G57" s="20">
        <f>G62+G129+G181+G183+G58</f>
        <v>4665174</v>
      </c>
      <c r="H57" s="20">
        <f>D57+E57-F57</f>
        <v>1072572750.05</v>
      </c>
    </row>
    <row r="58" spans="1:8" s="11" customFormat="1" ht="27" customHeight="1" x14ac:dyDescent="0.2">
      <c r="A58" s="8"/>
      <c r="B58" s="40">
        <v>75801</v>
      </c>
      <c r="C58" s="41" t="s">
        <v>55</v>
      </c>
      <c r="D58" s="42">
        <v>80786706</v>
      </c>
      <c r="E58" s="43">
        <v>98970</v>
      </c>
      <c r="F58" s="43">
        <v>0</v>
      </c>
      <c r="G58" s="43">
        <v>0</v>
      </c>
      <c r="H58" s="43">
        <f>D58+E58-F58</f>
        <v>80885676</v>
      </c>
    </row>
    <row r="59" spans="1:8" s="11" customFormat="1" ht="16.899999999999999" customHeight="1" x14ac:dyDescent="0.2">
      <c r="A59" s="8"/>
      <c r="B59" s="40"/>
      <c r="C59" s="117" t="s">
        <v>56</v>
      </c>
      <c r="D59" s="117"/>
      <c r="E59" s="117"/>
      <c r="F59" s="117"/>
      <c r="G59" s="117"/>
      <c r="H59" s="117"/>
    </row>
    <row r="60" spans="1:8" s="11" customFormat="1" ht="40.5" customHeight="1" x14ac:dyDescent="0.25">
      <c r="A60" s="8"/>
      <c r="B60" s="8"/>
      <c r="C60" s="100" t="s">
        <v>57</v>
      </c>
      <c r="D60" s="100"/>
      <c r="E60" s="100"/>
      <c r="F60" s="100"/>
      <c r="G60" s="100"/>
      <c r="H60" s="100"/>
    </row>
    <row r="61" spans="1:8" s="11" customFormat="1" ht="54" customHeight="1" x14ac:dyDescent="0.25">
      <c r="A61" s="8"/>
      <c r="B61" s="40"/>
      <c r="C61" s="100" t="s">
        <v>58</v>
      </c>
      <c r="D61" s="100"/>
      <c r="E61" s="100"/>
      <c r="F61" s="100"/>
      <c r="G61" s="100"/>
      <c r="H61" s="100"/>
    </row>
    <row r="62" spans="1:8" s="11" customFormat="1" ht="40.5" customHeight="1" x14ac:dyDescent="0.2">
      <c r="A62" s="8"/>
      <c r="B62" s="40">
        <v>75863</v>
      </c>
      <c r="C62" s="44" t="s">
        <v>59</v>
      </c>
      <c r="D62" s="43">
        <v>443672690</v>
      </c>
      <c r="E62" s="43">
        <v>4758874</v>
      </c>
      <c r="F62" s="43">
        <v>55149101</v>
      </c>
      <c r="G62" s="43">
        <v>4192339</v>
      </c>
      <c r="H62" s="43">
        <f>D62+E62-F62</f>
        <v>393282463</v>
      </c>
    </row>
    <row r="63" spans="1:8" s="11" customFormat="1" ht="25.5" customHeight="1" x14ac:dyDescent="0.2">
      <c r="A63" s="8"/>
      <c r="B63" s="8"/>
      <c r="C63" s="117" t="s">
        <v>60</v>
      </c>
      <c r="D63" s="117"/>
      <c r="E63" s="117"/>
      <c r="F63" s="117"/>
      <c r="G63" s="117"/>
      <c r="H63" s="117"/>
    </row>
    <row r="64" spans="1:8" s="11" customFormat="1" ht="25.5" customHeight="1" x14ac:dyDescent="0.25">
      <c r="A64" s="8"/>
      <c r="B64" s="8"/>
      <c r="C64" s="99" t="s">
        <v>61</v>
      </c>
      <c r="D64" s="99"/>
      <c r="E64" s="99"/>
      <c r="F64" s="99"/>
      <c r="G64" s="99"/>
      <c r="H64" s="99"/>
    </row>
    <row r="65" spans="1:8" s="11" customFormat="1" ht="13.5" customHeight="1" x14ac:dyDescent="0.25">
      <c r="A65" s="8"/>
      <c r="B65" s="8"/>
      <c r="C65" s="99" t="s">
        <v>62</v>
      </c>
      <c r="D65" s="99"/>
      <c r="E65" s="99"/>
      <c r="F65" s="99"/>
      <c r="G65" s="45" t="s">
        <v>63</v>
      </c>
      <c r="H65" s="46">
        <v>8001</v>
      </c>
    </row>
    <row r="66" spans="1:8" s="11" customFormat="1" ht="13.5" customHeight="1" x14ac:dyDescent="0.25">
      <c r="A66" s="8"/>
      <c r="B66" s="8"/>
      <c r="C66" s="99" t="s">
        <v>64</v>
      </c>
      <c r="D66" s="99"/>
      <c r="E66" s="99"/>
      <c r="F66" s="99"/>
      <c r="G66" s="45" t="s">
        <v>63</v>
      </c>
      <c r="H66" s="46">
        <v>666693</v>
      </c>
    </row>
    <row r="67" spans="1:8" s="11" customFormat="1" ht="14.25" customHeight="1" x14ac:dyDescent="0.25">
      <c r="A67" s="8"/>
      <c r="B67" s="8"/>
      <c r="C67" s="99" t="s">
        <v>65</v>
      </c>
      <c r="D67" s="99"/>
      <c r="E67" s="99"/>
      <c r="F67" s="99"/>
      <c r="G67" s="99"/>
      <c r="H67" s="99"/>
    </row>
    <row r="68" spans="1:8" s="11" customFormat="1" ht="49.5" customHeight="1" x14ac:dyDescent="0.2">
      <c r="A68" s="8"/>
      <c r="B68" s="8"/>
      <c r="C68" s="121" t="s">
        <v>66</v>
      </c>
      <c r="D68" s="121"/>
      <c r="E68" s="121"/>
      <c r="F68" s="121"/>
      <c r="G68" s="47" t="s">
        <v>67</v>
      </c>
      <c r="H68" s="48">
        <v>8740</v>
      </c>
    </row>
    <row r="69" spans="1:8" s="11" customFormat="1" ht="49.5" customHeight="1" x14ac:dyDescent="0.2">
      <c r="A69" s="8"/>
      <c r="B69" s="8"/>
      <c r="C69" s="121" t="s">
        <v>68</v>
      </c>
      <c r="D69" s="121"/>
      <c r="E69" s="121"/>
      <c r="F69" s="121"/>
      <c r="G69" s="47" t="s">
        <v>67</v>
      </c>
      <c r="H69" s="48">
        <v>1007275</v>
      </c>
    </row>
    <row r="70" spans="1:8" s="11" customFormat="1" ht="12" customHeight="1" x14ac:dyDescent="0.25">
      <c r="A70" s="8"/>
      <c r="B70" s="8"/>
      <c r="C70" s="99" t="s">
        <v>69</v>
      </c>
      <c r="D70" s="99"/>
      <c r="E70" s="99"/>
      <c r="F70" s="99"/>
      <c r="G70" s="45"/>
      <c r="H70" s="46"/>
    </row>
    <row r="71" spans="1:8" s="11" customFormat="1" ht="12" customHeight="1" x14ac:dyDescent="0.25">
      <c r="A71" s="8"/>
      <c r="B71" s="8"/>
      <c r="C71" s="100" t="s">
        <v>70</v>
      </c>
      <c r="D71" s="100"/>
      <c r="E71" s="100"/>
      <c r="F71" s="100"/>
      <c r="G71" s="100"/>
      <c r="H71" s="100"/>
    </row>
    <row r="72" spans="1:8" s="11" customFormat="1" ht="51" customHeight="1" x14ac:dyDescent="0.2">
      <c r="A72" s="8"/>
      <c r="B72" s="8"/>
      <c r="C72" s="121" t="s">
        <v>71</v>
      </c>
      <c r="D72" s="121"/>
      <c r="E72" s="121"/>
      <c r="F72" s="121"/>
      <c r="G72" s="47" t="s">
        <v>67</v>
      </c>
      <c r="H72" s="48">
        <v>3888279</v>
      </c>
    </row>
    <row r="73" spans="1:8" s="11" customFormat="1" ht="53.25" customHeight="1" x14ac:dyDescent="0.2">
      <c r="A73" s="8"/>
      <c r="B73" s="8"/>
      <c r="C73" s="121" t="s">
        <v>72</v>
      </c>
      <c r="D73" s="121"/>
      <c r="E73" s="121"/>
      <c r="F73" s="121"/>
      <c r="G73" s="47" t="s">
        <v>67</v>
      </c>
      <c r="H73" s="48">
        <v>7756</v>
      </c>
    </row>
    <row r="74" spans="1:8" s="11" customFormat="1" ht="12" customHeight="1" x14ac:dyDescent="0.25">
      <c r="A74" s="8"/>
      <c r="B74" s="8"/>
      <c r="C74" s="99" t="s">
        <v>73</v>
      </c>
      <c r="D74" s="99"/>
      <c r="E74" s="99"/>
      <c r="F74" s="99"/>
      <c r="G74" s="45" t="s">
        <v>74</v>
      </c>
      <c r="H74" s="46">
        <v>78567</v>
      </c>
    </row>
    <row r="75" spans="1:8" s="11" customFormat="1" ht="39.75" customHeight="1" x14ac:dyDescent="0.2">
      <c r="A75" s="8"/>
      <c r="B75" s="8"/>
      <c r="C75" s="121" t="s">
        <v>75</v>
      </c>
      <c r="D75" s="121"/>
      <c r="E75" s="121"/>
      <c r="F75" s="121"/>
      <c r="G75" s="47" t="s">
        <v>74</v>
      </c>
      <c r="H75" s="48">
        <v>162463</v>
      </c>
    </row>
    <row r="76" spans="1:8" s="11" customFormat="1" ht="12" customHeight="1" x14ac:dyDescent="0.25">
      <c r="A76" s="8"/>
      <c r="B76" s="8"/>
      <c r="C76" s="49" t="s">
        <v>76</v>
      </c>
      <c r="D76" s="49"/>
      <c r="E76" s="49"/>
      <c r="F76" s="49"/>
      <c r="G76" s="49"/>
      <c r="H76" s="49"/>
    </row>
    <row r="77" spans="1:8" s="11" customFormat="1" ht="51" customHeight="1" x14ac:dyDescent="0.2">
      <c r="A77" s="8"/>
      <c r="B77" s="8"/>
      <c r="C77" s="121" t="s">
        <v>77</v>
      </c>
      <c r="D77" s="121"/>
      <c r="E77" s="121"/>
      <c r="F77" s="121"/>
      <c r="G77" s="47" t="s">
        <v>67</v>
      </c>
      <c r="H77" s="48">
        <v>833406</v>
      </c>
    </row>
    <row r="78" spans="1:8" s="11" customFormat="1" ht="27.75" customHeight="1" x14ac:dyDescent="0.2">
      <c r="A78" s="8"/>
      <c r="B78" s="8"/>
      <c r="C78" s="121" t="s">
        <v>78</v>
      </c>
      <c r="D78" s="121"/>
      <c r="E78" s="121"/>
      <c r="F78" s="121"/>
      <c r="G78" s="47" t="s">
        <v>67</v>
      </c>
      <c r="H78" s="48">
        <v>7368803</v>
      </c>
    </row>
    <row r="79" spans="1:8" s="11" customFormat="1" ht="51" customHeight="1" x14ac:dyDescent="0.2">
      <c r="A79" s="8"/>
      <c r="B79" s="8"/>
      <c r="C79" s="121" t="s">
        <v>79</v>
      </c>
      <c r="D79" s="121"/>
      <c r="E79" s="121"/>
      <c r="F79" s="121"/>
      <c r="G79" s="47" t="s">
        <v>67</v>
      </c>
      <c r="H79" s="48">
        <v>1248055</v>
      </c>
    </row>
    <row r="80" spans="1:8" s="11" customFormat="1" ht="13.5" customHeight="1" x14ac:dyDescent="0.25">
      <c r="A80" s="8"/>
      <c r="B80" s="8"/>
      <c r="C80" s="99" t="s">
        <v>80</v>
      </c>
      <c r="D80" s="99"/>
      <c r="E80" s="99"/>
      <c r="F80" s="99"/>
      <c r="G80" s="45"/>
      <c r="H80" s="46"/>
    </row>
    <row r="81" spans="1:8" s="11" customFormat="1" ht="36.75" customHeight="1" x14ac:dyDescent="0.2">
      <c r="A81" s="8"/>
      <c r="B81" s="8"/>
      <c r="C81" s="121" t="s">
        <v>81</v>
      </c>
      <c r="D81" s="121"/>
      <c r="E81" s="121"/>
      <c r="F81" s="121"/>
      <c r="G81" s="47" t="s">
        <v>67</v>
      </c>
      <c r="H81" s="48">
        <v>2208922</v>
      </c>
    </row>
    <row r="82" spans="1:8" s="11" customFormat="1" ht="12" customHeight="1" x14ac:dyDescent="0.25">
      <c r="A82" s="8"/>
      <c r="B82" s="8"/>
      <c r="C82" s="99" t="s">
        <v>82</v>
      </c>
      <c r="D82" s="99"/>
      <c r="E82" s="99"/>
      <c r="F82" s="99"/>
      <c r="G82" s="45" t="s">
        <v>67</v>
      </c>
      <c r="H82" s="46">
        <v>461267</v>
      </c>
    </row>
    <row r="83" spans="1:8" s="11" customFormat="1" ht="12" customHeight="1" x14ac:dyDescent="0.2">
      <c r="A83" s="8"/>
      <c r="B83" s="8"/>
      <c r="C83" s="50" t="s">
        <v>83</v>
      </c>
      <c r="D83" s="50"/>
      <c r="E83" s="50"/>
      <c r="F83" s="50"/>
      <c r="G83" s="50"/>
      <c r="H83" s="50"/>
    </row>
    <row r="84" spans="1:8" s="11" customFormat="1" ht="26.25" customHeight="1" x14ac:dyDescent="0.2">
      <c r="A84" s="8"/>
      <c r="B84" s="8"/>
      <c r="C84" s="121" t="s">
        <v>84</v>
      </c>
      <c r="D84" s="121"/>
      <c r="E84" s="121"/>
      <c r="F84" s="121"/>
      <c r="G84" s="47" t="s">
        <v>67</v>
      </c>
      <c r="H84" s="48">
        <v>20200000</v>
      </c>
    </row>
    <row r="85" spans="1:8" s="11" customFormat="1" ht="26.25" customHeight="1" x14ac:dyDescent="0.2">
      <c r="A85" s="8"/>
      <c r="B85" s="8"/>
      <c r="C85" s="121" t="s">
        <v>85</v>
      </c>
      <c r="D85" s="121"/>
      <c r="E85" s="121"/>
      <c r="F85" s="121"/>
      <c r="G85" s="47" t="s">
        <v>74</v>
      </c>
      <c r="H85" s="48">
        <v>1300385</v>
      </c>
    </row>
    <row r="86" spans="1:8" s="11" customFormat="1" ht="26.25" customHeight="1" x14ac:dyDescent="0.2">
      <c r="A86" s="8"/>
      <c r="B86" s="8"/>
      <c r="C86" s="121" t="s">
        <v>86</v>
      </c>
      <c r="D86" s="121"/>
      <c r="E86" s="121"/>
      <c r="F86" s="121"/>
      <c r="G86" s="47" t="s">
        <v>74</v>
      </c>
      <c r="H86" s="48">
        <v>9372185</v>
      </c>
    </row>
    <row r="87" spans="1:8" s="11" customFormat="1" ht="24.75" customHeight="1" x14ac:dyDescent="0.2">
      <c r="A87" s="8"/>
      <c r="B87" s="8"/>
      <c r="C87" s="99" t="s">
        <v>87</v>
      </c>
      <c r="D87" s="99"/>
      <c r="E87" s="99"/>
      <c r="F87" s="99"/>
      <c r="G87" s="47" t="s">
        <v>67</v>
      </c>
      <c r="H87" s="48">
        <v>9000000</v>
      </c>
    </row>
    <row r="88" spans="1:8" s="11" customFormat="1" ht="51.75" customHeight="1" x14ac:dyDescent="0.2">
      <c r="A88" s="8"/>
      <c r="B88" s="8"/>
      <c r="C88" s="121" t="s">
        <v>88</v>
      </c>
      <c r="D88" s="121"/>
      <c r="E88" s="121"/>
      <c r="F88" s="121"/>
      <c r="G88" s="47" t="s">
        <v>63</v>
      </c>
      <c r="H88" s="48">
        <v>660117</v>
      </c>
    </row>
    <row r="89" spans="1:8" s="11" customFormat="1" ht="25.5" customHeight="1" x14ac:dyDescent="0.25">
      <c r="A89" s="8"/>
      <c r="B89" s="8"/>
      <c r="C89" s="100" t="s">
        <v>89</v>
      </c>
      <c r="D89" s="100"/>
      <c r="E89" s="100"/>
      <c r="F89" s="100"/>
      <c r="G89" s="100"/>
      <c r="H89" s="100"/>
    </row>
    <row r="90" spans="1:8" s="11" customFormat="1" ht="31.5" customHeight="1" x14ac:dyDescent="0.2">
      <c r="A90" s="8"/>
      <c r="B90" s="40"/>
      <c r="C90" s="117" t="s">
        <v>90</v>
      </c>
      <c r="D90" s="117"/>
      <c r="E90" s="117"/>
      <c r="F90" s="117"/>
      <c r="G90" s="117"/>
      <c r="H90" s="117"/>
    </row>
    <row r="91" spans="1:8" s="11" customFormat="1" ht="14.25" customHeight="1" x14ac:dyDescent="0.25">
      <c r="A91" s="8"/>
      <c r="B91" s="8"/>
      <c r="C91" s="99" t="s">
        <v>91</v>
      </c>
      <c r="D91" s="99"/>
      <c r="E91" s="99"/>
      <c r="F91" s="99"/>
      <c r="G91" s="99"/>
      <c r="H91" s="99"/>
    </row>
    <row r="92" spans="1:8" s="11" customFormat="1" ht="38.25" customHeight="1" x14ac:dyDescent="0.2">
      <c r="A92" s="8"/>
      <c r="B92" s="8"/>
      <c r="C92" s="99" t="s">
        <v>92</v>
      </c>
      <c r="D92" s="99"/>
      <c r="E92" s="99"/>
      <c r="F92" s="99"/>
      <c r="G92" s="47" t="s">
        <v>63</v>
      </c>
      <c r="H92" s="48">
        <v>1067</v>
      </c>
    </row>
    <row r="93" spans="1:8" s="11" customFormat="1" ht="15" customHeight="1" x14ac:dyDescent="0.25">
      <c r="A93" s="8"/>
      <c r="B93" s="8"/>
      <c r="C93" s="100" t="s">
        <v>93</v>
      </c>
      <c r="D93" s="100"/>
      <c r="E93" s="100"/>
      <c r="F93" s="100"/>
      <c r="G93" s="100"/>
      <c r="H93" s="100"/>
    </row>
    <row r="94" spans="1:8" s="11" customFormat="1" ht="25.5" customHeight="1" x14ac:dyDescent="0.2">
      <c r="A94" s="8"/>
      <c r="B94" s="8"/>
      <c r="C94" s="121" t="s">
        <v>94</v>
      </c>
      <c r="D94" s="121"/>
      <c r="E94" s="121"/>
      <c r="F94" s="121"/>
      <c r="G94" s="47" t="s">
        <v>63</v>
      </c>
      <c r="H94" s="48">
        <v>88893</v>
      </c>
    </row>
    <row r="95" spans="1:8" s="11" customFormat="1" ht="25.5" customHeight="1" x14ac:dyDescent="0.2">
      <c r="A95" s="8"/>
      <c r="B95" s="8"/>
      <c r="C95" s="121" t="s">
        <v>95</v>
      </c>
      <c r="D95" s="121"/>
      <c r="E95" s="121"/>
      <c r="F95" s="121"/>
      <c r="G95" s="47" t="s">
        <v>63</v>
      </c>
      <c r="H95" s="48">
        <v>872705</v>
      </c>
    </row>
    <row r="96" spans="1:8" s="11" customFormat="1" ht="12" customHeight="1" x14ac:dyDescent="0.25">
      <c r="A96" s="8"/>
      <c r="B96" s="8"/>
      <c r="C96" s="99" t="s">
        <v>96</v>
      </c>
      <c r="D96" s="99"/>
      <c r="E96" s="99"/>
      <c r="F96" s="99"/>
      <c r="G96" s="45"/>
      <c r="H96" s="46"/>
    </row>
    <row r="97" spans="1:8" s="11" customFormat="1" ht="12" customHeight="1" x14ac:dyDescent="0.25">
      <c r="A97" s="8"/>
      <c r="B97" s="8"/>
      <c r="C97" s="100" t="s">
        <v>97</v>
      </c>
      <c r="D97" s="100"/>
      <c r="E97" s="100"/>
      <c r="F97" s="100"/>
      <c r="G97" s="100"/>
      <c r="H97" s="100"/>
    </row>
    <row r="98" spans="1:8" s="11" customFormat="1" ht="25.5" customHeight="1" x14ac:dyDescent="0.2">
      <c r="A98" s="8"/>
      <c r="B98" s="8"/>
      <c r="C98" s="121" t="s">
        <v>98</v>
      </c>
      <c r="D98" s="121"/>
      <c r="E98" s="121"/>
      <c r="F98" s="121"/>
      <c r="G98" s="47" t="s">
        <v>67</v>
      </c>
      <c r="H98" s="48">
        <v>450116</v>
      </c>
    </row>
    <row r="99" spans="1:8" s="11" customFormat="1" ht="12" customHeight="1" x14ac:dyDescent="0.25">
      <c r="A99" s="8"/>
      <c r="B99" s="8"/>
      <c r="C99" s="99" t="s">
        <v>99</v>
      </c>
      <c r="D99" s="99"/>
      <c r="E99" s="99"/>
      <c r="F99" s="99"/>
      <c r="G99" s="45" t="s">
        <v>67</v>
      </c>
      <c r="H99" s="46">
        <v>1002</v>
      </c>
    </row>
    <row r="100" spans="1:8" s="11" customFormat="1" ht="12" customHeight="1" x14ac:dyDescent="0.25">
      <c r="A100" s="8"/>
      <c r="B100" s="8"/>
      <c r="C100" s="99" t="s">
        <v>100</v>
      </c>
      <c r="D100" s="99"/>
      <c r="E100" s="99"/>
      <c r="F100" s="99"/>
      <c r="G100" s="45" t="s">
        <v>67</v>
      </c>
      <c r="H100" s="46">
        <v>16853</v>
      </c>
    </row>
    <row r="101" spans="1:8" s="11" customFormat="1" ht="12" customHeight="1" x14ac:dyDescent="0.25">
      <c r="A101" s="8"/>
      <c r="B101" s="8"/>
      <c r="C101" s="99" t="s">
        <v>101</v>
      </c>
      <c r="D101" s="99"/>
      <c r="E101" s="99"/>
      <c r="F101" s="99"/>
      <c r="G101" s="45" t="s">
        <v>67</v>
      </c>
      <c r="H101" s="46">
        <v>232</v>
      </c>
    </row>
    <row r="102" spans="1:8" s="11" customFormat="1" ht="12" customHeight="1" x14ac:dyDescent="0.25">
      <c r="A102" s="8"/>
      <c r="B102" s="8"/>
      <c r="C102" s="100" t="s">
        <v>102</v>
      </c>
      <c r="D102" s="100"/>
      <c r="E102" s="100"/>
      <c r="F102" s="100"/>
      <c r="G102" s="100"/>
      <c r="H102" s="100"/>
    </row>
    <row r="103" spans="1:8" s="11" customFormat="1" ht="12" customHeight="1" x14ac:dyDescent="0.25">
      <c r="A103" s="8"/>
      <c r="B103" s="8"/>
      <c r="C103" s="99" t="s">
        <v>103</v>
      </c>
      <c r="D103" s="99"/>
      <c r="E103" s="99"/>
      <c r="F103" s="99"/>
      <c r="G103" s="45" t="s">
        <v>67</v>
      </c>
      <c r="H103" s="46">
        <v>100040</v>
      </c>
    </row>
    <row r="104" spans="1:8" s="11" customFormat="1" ht="12" customHeight="1" x14ac:dyDescent="0.25">
      <c r="A104" s="8"/>
      <c r="B104" s="8"/>
      <c r="C104" s="99" t="s">
        <v>99</v>
      </c>
      <c r="D104" s="99"/>
      <c r="E104" s="99"/>
      <c r="F104" s="99"/>
      <c r="G104" s="45" t="s">
        <v>67</v>
      </c>
      <c r="H104" s="46">
        <v>1230</v>
      </c>
    </row>
    <row r="105" spans="1:8" s="11" customFormat="1" ht="38.25" customHeight="1" x14ac:dyDescent="0.2">
      <c r="A105" s="8"/>
      <c r="B105" s="8"/>
      <c r="C105" s="121" t="s">
        <v>104</v>
      </c>
      <c r="D105" s="121"/>
      <c r="E105" s="121"/>
      <c r="F105" s="121"/>
      <c r="G105" s="47" t="s">
        <v>74</v>
      </c>
      <c r="H105" s="48">
        <v>2052198</v>
      </c>
    </row>
    <row r="106" spans="1:8" s="11" customFormat="1" ht="12" customHeight="1" x14ac:dyDescent="0.25">
      <c r="A106" s="8"/>
      <c r="B106" s="8"/>
      <c r="C106" s="99" t="s">
        <v>100</v>
      </c>
      <c r="D106" s="99"/>
      <c r="E106" s="99"/>
      <c r="F106" s="99"/>
      <c r="G106" s="45" t="s">
        <v>67</v>
      </c>
      <c r="H106" s="46">
        <v>2234888</v>
      </c>
    </row>
    <row r="107" spans="1:8" s="11" customFormat="1" ht="12" customHeight="1" x14ac:dyDescent="0.25">
      <c r="A107" s="8"/>
      <c r="B107" s="8"/>
      <c r="C107" s="99" t="s">
        <v>105</v>
      </c>
      <c r="D107" s="99"/>
      <c r="E107" s="99"/>
      <c r="F107" s="99"/>
      <c r="G107" s="45" t="s">
        <v>67</v>
      </c>
      <c r="H107" s="46">
        <v>347748</v>
      </c>
    </row>
    <row r="108" spans="1:8" s="11" customFormat="1" ht="12" customHeight="1" x14ac:dyDescent="0.25">
      <c r="A108" s="8"/>
      <c r="B108" s="8"/>
      <c r="C108" s="99" t="s">
        <v>106</v>
      </c>
      <c r="D108" s="99"/>
      <c r="E108" s="99"/>
      <c r="F108" s="99"/>
      <c r="G108" s="45" t="s">
        <v>67</v>
      </c>
      <c r="H108" s="46">
        <v>121464</v>
      </c>
    </row>
    <row r="109" spans="1:8" s="11" customFormat="1" ht="12" customHeight="1" x14ac:dyDescent="0.25">
      <c r="A109" s="8"/>
      <c r="B109" s="8"/>
      <c r="C109" s="99" t="s">
        <v>101</v>
      </c>
      <c r="D109" s="99"/>
      <c r="E109" s="99"/>
      <c r="F109" s="99"/>
      <c r="G109" s="45" t="s">
        <v>67</v>
      </c>
      <c r="H109" s="46">
        <v>311951</v>
      </c>
    </row>
    <row r="110" spans="1:8" s="11" customFormat="1" ht="13.5" customHeight="1" x14ac:dyDescent="0.25">
      <c r="A110" s="8"/>
      <c r="B110" s="8"/>
      <c r="C110" s="99" t="s">
        <v>69</v>
      </c>
      <c r="D110" s="99"/>
      <c r="E110" s="99"/>
      <c r="F110" s="99"/>
      <c r="G110" s="45"/>
      <c r="H110" s="46"/>
    </row>
    <row r="111" spans="1:8" s="11" customFormat="1" ht="13.5" customHeight="1" x14ac:dyDescent="0.25">
      <c r="A111" s="8"/>
      <c r="B111" s="8"/>
      <c r="C111" s="100" t="s">
        <v>70</v>
      </c>
      <c r="D111" s="100"/>
      <c r="E111" s="100"/>
      <c r="F111" s="100"/>
      <c r="G111" s="100"/>
      <c r="H111" s="100"/>
    </row>
    <row r="112" spans="1:8" s="11" customFormat="1" ht="51" customHeight="1" x14ac:dyDescent="0.2">
      <c r="A112" s="8"/>
      <c r="B112" s="8"/>
      <c r="C112" s="121" t="s">
        <v>107</v>
      </c>
      <c r="D112" s="121"/>
      <c r="E112" s="121"/>
      <c r="F112" s="121"/>
      <c r="G112" s="47" t="s">
        <v>67</v>
      </c>
      <c r="H112" s="48">
        <v>432070</v>
      </c>
    </row>
    <row r="113" spans="1:8" s="11" customFormat="1" ht="12" customHeight="1" x14ac:dyDescent="0.25">
      <c r="A113" s="8"/>
      <c r="B113" s="8"/>
      <c r="C113" s="99" t="s">
        <v>108</v>
      </c>
      <c r="D113" s="99"/>
      <c r="E113" s="99"/>
      <c r="F113" s="99"/>
      <c r="G113" s="45" t="s">
        <v>67</v>
      </c>
      <c r="H113" s="46">
        <v>2518</v>
      </c>
    </row>
    <row r="114" spans="1:8" s="11" customFormat="1" ht="12" customHeight="1" x14ac:dyDescent="0.25">
      <c r="A114" s="8"/>
      <c r="B114" s="8"/>
      <c r="C114" s="99" t="s">
        <v>103</v>
      </c>
      <c r="D114" s="99"/>
      <c r="E114" s="99"/>
      <c r="F114" s="99"/>
      <c r="G114" s="45" t="s">
        <v>67</v>
      </c>
      <c r="H114" s="46">
        <v>1958</v>
      </c>
    </row>
    <row r="115" spans="1:8" s="11" customFormat="1" ht="39.75" customHeight="1" x14ac:dyDescent="0.2">
      <c r="A115" s="8"/>
      <c r="B115" s="8"/>
      <c r="C115" s="121" t="s">
        <v>109</v>
      </c>
      <c r="D115" s="121"/>
      <c r="E115" s="121"/>
      <c r="F115" s="121"/>
      <c r="G115" s="47" t="s">
        <v>74</v>
      </c>
      <c r="H115" s="48">
        <v>19113</v>
      </c>
    </row>
    <row r="116" spans="1:8" s="11" customFormat="1" ht="11.25" customHeight="1" x14ac:dyDescent="0.2">
      <c r="A116" s="8"/>
      <c r="B116" s="8"/>
      <c r="C116" s="121" t="s">
        <v>110</v>
      </c>
      <c r="D116" s="121"/>
      <c r="E116" s="121"/>
      <c r="F116" s="121"/>
      <c r="G116" s="47"/>
      <c r="H116" s="48"/>
    </row>
    <row r="117" spans="1:8" s="11" customFormat="1" ht="25.5" customHeight="1" x14ac:dyDescent="0.2">
      <c r="A117" s="8"/>
      <c r="B117" s="8"/>
      <c r="C117" s="121" t="s">
        <v>111</v>
      </c>
      <c r="D117" s="121"/>
      <c r="E117" s="121"/>
      <c r="F117" s="121"/>
      <c r="G117" s="47" t="s">
        <v>74</v>
      </c>
      <c r="H117" s="48">
        <v>15000</v>
      </c>
    </row>
    <row r="118" spans="1:8" s="11" customFormat="1" ht="25.5" customHeight="1" x14ac:dyDescent="0.2">
      <c r="A118" s="8"/>
      <c r="B118" s="8"/>
      <c r="C118" s="121" t="s">
        <v>112</v>
      </c>
      <c r="D118" s="121"/>
      <c r="E118" s="121"/>
      <c r="F118" s="121"/>
      <c r="G118" s="47" t="s">
        <v>74</v>
      </c>
      <c r="H118" s="48">
        <v>46985</v>
      </c>
    </row>
    <row r="119" spans="1:8" s="11" customFormat="1" ht="12" customHeight="1" x14ac:dyDescent="0.25">
      <c r="A119" s="8"/>
      <c r="B119" s="8"/>
      <c r="C119" s="99" t="s">
        <v>105</v>
      </c>
      <c r="D119" s="99"/>
      <c r="E119" s="99"/>
      <c r="F119" s="99"/>
      <c r="G119" s="45" t="s">
        <v>67</v>
      </c>
      <c r="H119" s="46">
        <v>665</v>
      </c>
    </row>
    <row r="120" spans="1:8" s="11" customFormat="1" ht="12" customHeight="1" x14ac:dyDescent="0.25">
      <c r="A120" s="8"/>
      <c r="B120" s="8"/>
      <c r="C120" s="99" t="s">
        <v>106</v>
      </c>
      <c r="D120" s="99"/>
      <c r="E120" s="99"/>
      <c r="F120" s="99"/>
      <c r="G120" s="45" t="s">
        <v>67</v>
      </c>
      <c r="H120" s="46">
        <v>566</v>
      </c>
    </row>
    <row r="121" spans="1:8" s="11" customFormat="1" ht="12" customHeight="1" x14ac:dyDescent="0.25">
      <c r="A121" s="8"/>
      <c r="B121" s="8"/>
      <c r="C121" s="100" t="s">
        <v>102</v>
      </c>
      <c r="D121" s="100"/>
      <c r="E121" s="100"/>
      <c r="F121" s="100"/>
      <c r="G121" s="100"/>
      <c r="H121" s="100"/>
    </row>
    <row r="122" spans="1:8" s="11" customFormat="1" ht="51" customHeight="1" x14ac:dyDescent="0.2">
      <c r="A122" s="8"/>
      <c r="B122" s="8"/>
      <c r="C122" s="121" t="s">
        <v>107</v>
      </c>
      <c r="D122" s="121"/>
      <c r="E122" s="121"/>
      <c r="F122" s="121"/>
      <c r="G122" s="47" t="s">
        <v>67</v>
      </c>
      <c r="H122" s="48">
        <v>92601</v>
      </c>
    </row>
    <row r="123" spans="1:8" s="11" customFormat="1" ht="12" customHeight="1" x14ac:dyDescent="0.25">
      <c r="A123" s="8"/>
      <c r="B123" s="8"/>
      <c r="C123" s="99" t="s">
        <v>108</v>
      </c>
      <c r="D123" s="99"/>
      <c r="E123" s="99"/>
      <c r="F123" s="99"/>
      <c r="G123" s="45" t="s">
        <v>67</v>
      </c>
      <c r="H123" s="46">
        <v>940</v>
      </c>
    </row>
    <row r="124" spans="1:8" s="11" customFormat="1" ht="12" customHeight="1" x14ac:dyDescent="0.2">
      <c r="A124" s="8"/>
      <c r="B124" s="8"/>
      <c r="C124" s="50" t="s">
        <v>113</v>
      </c>
      <c r="D124" s="50"/>
      <c r="E124" s="50"/>
      <c r="F124" s="50"/>
      <c r="G124" s="50"/>
      <c r="H124" s="50"/>
    </row>
    <row r="125" spans="1:8" s="11" customFormat="1" ht="26.25" customHeight="1" x14ac:dyDescent="0.2">
      <c r="A125" s="8"/>
      <c r="B125" s="8"/>
      <c r="C125" s="121" t="s">
        <v>114</v>
      </c>
      <c r="D125" s="121"/>
      <c r="E125" s="121"/>
      <c r="F125" s="121"/>
      <c r="G125" s="47" t="s">
        <v>67</v>
      </c>
      <c r="H125" s="48">
        <v>553116</v>
      </c>
    </row>
    <row r="126" spans="1:8" s="11" customFormat="1" ht="26.25" customHeight="1" x14ac:dyDescent="0.2">
      <c r="A126" s="8"/>
      <c r="B126" s="8"/>
      <c r="C126" s="121" t="s">
        <v>115</v>
      </c>
      <c r="D126" s="121"/>
      <c r="E126" s="121"/>
      <c r="F126" s="121"/>
      <c r="G126" s="47" t="s">
        <v>67</v>
      </c>
      <c r="H126" s="48">
        <v>1102609</v>
      </c>
    </row>
    <row r="127" spans="1:8" s="11" customFormat="1" ht="39" customHeight="1" x14ac:dyDescent="0.2">
      <c r="A127" s="8"/>
      <c r="B127" s="8"/>
      <c r="C127" s="121" t="s">
        <v>116</v>
      </c>
      <c r="D127" s="121"/>
      <c r="E127" s="121"/>
      <c r="F127" s="121"/>
      <c r="G127" s="47" t="s">
        <v>74</v>
      </c>
      <c r="H127" s="48">
        <v>283094</v>
      </c>
    </row>
    <row r="128" spans="1:8" s="11" customFormat="1" ht="26.25" customHeight="1" x14ac:dyDescent="0.25">
      <c r="A128" s="8"/>
      <c r="B128" s="8"/>
      <c r="C128" s="100" t="s">
        <v>117</v>
      </c>
      <c r="D128" s="100"/>
      <c r="E128" s="100"/>
      <c r="F128" s="100"/>
      <c r="G128" s="100"/>
      <c r="H128" s="100"/>
    </row>
    <row r="129" spans="1:8" s="11" customFormat="1" ht="39" customHeight="1" x14ac:dyDescent="0.2">
      <c r="A129" s="8"/>
      <c r="B129" s="40">
        <v>75864</v>
      </c>
      <c r="C129" s="44" t="s">
        <v>118</v>
      </c>
      <c r="D129" s="43">
        <v>143296908</v>
      </c>
      <c r="E129" s="43">
        <v>15812382</v>
      </c>
      <c r="F129" s="43">
        <v>380566</v>
      </c>
      <c r="G129" s="43">
        <v>318142</v>
      </c>
      <c r="H129" s="43">
        <f>D129+E129-F129</f>
        <v>158728724</v>
      </c>
    </row>
    <row r="130" spans="1:8" s="11" customFormat="1" ht="27" customHeight="1" x14ac:dyDescent="0.2">
      <c r="A130" s="8"/>
      <c r="B130" s="8"/>
      <c r="C130" s="117" t="s">
        <v>60</v>
      </c>
      <c r="D130" s="117"/>
      <c r="E130" s="117"/>
      <c r="F130" s="117"/>
      <c r="G130" s="117"/>
      <c r="H130" s="117"/>
    </row>
    <row r="131" spans="1:8" s="11" customFormat="1" ht="12" customHeight="1" x14ac:dyDescent="0.25">
      <c r="A131" s="8"/>
      <c r="B131" s="8"/>
      <c r="C131" s="99" t="s">
        <v>119</v>
      </c>
      <c r="D131" s="99"/>
      <c r="E131" s="99"/>
      <c r="F131" s="99"/>
      <c r="G131" s="45"/>
      <c r="H131" s="46"/>
    </row>
    <row r="132" spans="1:8" s="11" customFormat="1" ht="12" customHeight="1" x14ac:dyDescent="0.25">
      <c r="A132" s="8"/>
      <c r="B132" s="8"/>
      <c r="C132" s="100" t="s">
        <v>97</v>
      </c>
      <c r="D132" s="100"/>
      <c r="E132" s="100"/>
      <c r="F132" s="100"/>
      <c r="G132" s="100"/>
      <c r="H132" s="100"/>
    </row>
    <row r="133" spans="1:8" s="11" customFormat="1" ht="27" customHeight="1" x14ac:dyDescent="0.2">
      <c r="A133" s="51"/>
      <c r="B133" s="8"/>
      <c r="C133" s="121" t="s">
        <v>120</v>
      </c>
      <c r="D133" s="121"/>
      <c r="E133" s="121"/>
      <c r="F133" s="121"/>
      <c r="G133" s="47" t="s">
        <v>63</v>
      </c>
      <c r="H133" s="48">
        <v>10</v>
      </c>
    </row>
    <row r="134" spans="1:8" s="11" customFormat="1" ht="27" customHeight="1" x14ac:dyDescent="0.2">
      <c r="A134" s="8"/>
      <c r="B134" s="8"/>
      <c r="C134" s="121" t="s">
        <v>121</v>
      </c>
      <c r="D134" s="121"/>
      <c r="E134" s="121"/>
      <c r="F134" s="121"/>
      <c r="G134" s="47" t="s">
        <v>63</v>
      </c>
      <c r="H134" s="48">
        <v>47339</v>
      </c>
    </row>
    <row r="135" spans="1:8" s="11" customFormat="1" ht="38.25" customHeight="1" x14ac:dyDescent="0.2">
      <c r="A135" s="8"/>
      <c r="B135" s="8"/>
      <c r="C135" s="99" t="s">
        <v>122</v>
      </c>
      <c r="D135" s="99"/>
      <c r="E135" s="99"/>
      <c r="F135" s="99"/>
      <c r="G135" s="47" t="s">
        <v>63</v>
      </c>
      <c r="H135" s="48">
        <v>1728191</v>
      </c>
    </row>
    <row r="136" spans="1:8" s="11" customFormat="1" ht="12" customHeight="1" x14ac:dyDescent="0.25">
      <c r="A136" s="8"/>
      <c r="B136" s="8"/>
      <c r="C136" s="99" t="s">
        <v>123</v>
      </c>
      <c r="D136" s="99"/>
      <c r="E136" s="99"/>
      <c r="F136" s="99"/>
      <c r="G136" s="45"/>
      <c r="H136" s="46"/>
    </row>
    <row r="137" spans="1:8" s="11" customFormat="1" ht="26.25" customHeight="1" x14ac:dyDescent="0.2">
      <c r="A137" s="8"/>
      <c r="B137" s="8"/>
      <c r="C137" s="121" t="s">
        <v>124</v>
      </c>
      <c r="D137" s="121"/>
      <c r="E137" s="121"/>
      <c r="F137" s="121"/>
      <c r="G137" s="47" t="s">
        <v>74</v>
      </c>
      <c r="H137" s="48">
        <v>81858</v>
      </c>
    </row>
    <row r="138" spans="1:8" s="11" customFormat="1" ht="39" customHeight="1" x14ac:dyDescent="0.2">
      <c r="A138" s="8"/>
      <c r="B138" s="8"/>
      <c r="C138" s="99" t="s">
        <v>125</v>
      </c>
      <c r="D138" s="99"/>
      <c r="E138" s="99"/>
      <c r="F138" s="99"/>
      <c r="G138" s="47" t="s">
        <v>74</v>
      </c>
      <c r="H138" s="48">
        <f>3359160+253649</f>
        <v>3612809</v>
      </c>
    </row>
    <row r="139" spans="1:8" s="11" customFormat="1" ht="12" customHeight="1" x14ac:dyDescent="0.25">
      <c r="A139" s="8"/>
      <c r="B139" s="8"/>
      <c r="C139" s="99" t="s">
        <v>126</v>
      </c>
      <c r="D139" s="99"/>
      <c r="E139" s="99"/>
      <c r="F139" s="99"/>
      <c r="G139" s="45"/>
      <c r="H139" s="46"/>
    </row>
    <row r="140" spans="1:8" s="11" customFormat="1" ht="25.5" customHeight="1" x14ac:dyDescent="0.2">
      <c r="A140" s="8"/>
      <c r="B140" s="8"/>
      <c r="C140" s="99" t="s">
        <v>127</v>
      </c>
      <c r="D140" s="99"/>
      <c r="E140" s="99"/>
      <c r="F140" s="99"/>
      <c r="G140" s="47" t="s">
        <v>67</v>
      </c>
      <c r="H140" s="46">
        <v>87274</v>
      </c>
    </row>
    <row r="141" spans="1:8" s="11" customFormat="1" ht="25.5" customHeight="1" x14ac:dyDescent="0.2">
      <c r="A141" s="8"/>
      <c r="B141" s="8"/>
      <c r="C141" s="121" t="s">
        <v>128</v>
      </c>
      <c r="D141" s="121"/>
      <c r="E141" s="121"/>
      <c r="F141" s="121"/>
      <c r="G141" s="47" t="s">
        <v>67</v>
      </c>
      <c r="H141" s="48">
        <v>4722</v>
      </c>
    </row>
    <row r="142" spans="1:8" s="11" customFormat="1" ht="26.25" customHeight="1" x14ac:dyDescent="0.25">
      <c r="A142" s="8"/>
      <c r="B142" s="8"/>
      <c r="C142" s="100" t="s">
        <v>89</v>
      </c>
      <c r="D142" s="100"/>
      <c r="E142" s="100"/>
      <c r="F142" s="100"/>
      <c r="G142" s="100"/>
      <c r="H142" s="100"/>
    </row>
    <row r="143" spans="1:8" s="11" customFormat="1" ht="20.25" customHeight="1" x14ac:dyDescent="0.2">
      <c r="A143" s="8"/>
      <c r="B143" s="40"/>
      <c r="C143" s="117" t="s">
        <v>129</v>
      </c>
      <c r="D143" s="117"/>
      <c r="E143" s="117"/>
      <c r="F143" s="117"/>
      <c r="G143" s="117"/>
      <c r="H143" s="117"/>
    </row>
    <row r="144" spans="1:8" s="11" customFormat="1" ht="13.5" customHeight="1" x14ac:dyDescent="0.25">
      <c r="A144" s="8"/>
      <c r="B144" s="40"/>
      <c r="C144" s="100" t="s">
        <v>130</v>
      </c>
      <c r="D144" s="100"/>
      <c r="E144" s="100"/>
      <c r="F144" s="100"/>
      <c r="G144" s="100"/>
      <c r="H144" s="100"/>
    </row>
    <row r="145" spans="1:8" s="11" customFormat="1" ht="12" customHeight="1" x14ac:dyDescent="0.25">
      <c r="A145" s="8"/>
      <c r="B145" s="8"/>
      <c r="C145" s="99" t="s">
        <v>131</v>
      </c>
      <c r="D145" s="99"/>
      <c r="E145" s="99"/>
      <c r="F145" s="99"/>
      <c r="G145" s="45"/>
      <c r="H145" s="46"/>
    </row>
    <row r="146" spans="1:8" s="11" customFormat="1" ht="12" customHeight="1" x14ac:dyDescent="0.25">
      <c r="A146" s="8"/>
      <c r="B146" s="8"/>
      <c r="C146" s="100" t="s">
        <v>97</v>
      </c>
      <c r="D146" s="100"/>
      <c r="E146" s="100"/>
      <c r="F146" s="100"/>
      <c r="G146" s="100"/>
      <c r="H146" s="100"/>
    </row>
    <row r="147" spans="1:8" s="11" customFormat="1" ht="25.5" customHeight="1" x14ac:dyDescent="0.2">
      <c r="A147" s="51"/>
      <c r="B147" s="8"/>
      <c r="C147" s="121" t="s">
        <v>120</v>
      </c>
      <c r="D147" s="121"/>
      <c r="E147" s="121"/>
      <c r="F147" s="121"/>
      <c r="G147" s="47" t="s">
        <v>63</v>
      </c>
      <c r="H147" s="48">
        <v>2</v>
      </c>
    </row>
    <row r="148" spans="1:8" s="11" customFormat="1" ht="26.25" customHeight="1" x14ac:dyDescent="0.2">
      <c r="A148" s="8"/>
      <c r="B148" s="8"/>
      <c r="C148" s="121" t="s">
        <v>121</v>
      </c>
      <c r="D148" s="121"/>
      <c r="E148" s="121"/>
      <c r="F148" s="121"/>
      <c r="G148" s="47" t="s">
        <v>63</v>
      </c>
      <c r="H148" s="48">
        <v>5570</v>
      </c>
    </row>
    <row r="149" spans="1:8" s="11" customFormat="1" ht="37.5" customHeight="1" x14ac:dyDescent="0.2">
      <c r="A149" s="8"/>
      <c r="B149" s="8"/>
      <c r="C149" s="99" t="s">
        <v>132</v>
      </c>
      <c r="D149" s="99"/>
      <c r="E149" s="99"/>
      <c r="F149" s="99"/>
      <c r="G149" s="47" t="s">
        <v>63</v>
      </c>
      <c r="H149" s="48">
        <v>203313</v>
      </c>
    </row>
    <row r="150" spans="1:8" s="11" customFormat="1" ht="12" customHeight="1" x14ac:dyDescent="0.25">
      <c r="A150" s="8"/>
      <c r="B150" s="8"/>
      <c r="C150" s="99" t="s">
        <v>133</v>
      </c>
      <c r="D150" s="99"/>
      <c r="E150" s="99"/>
      <c r="F150" s="99"/>
      <c r="G150" s="45"/>
      <c r="H150" s="46"/>
    </row>
    <row r="151" spans="1:8" s="11" customFormat="1" ht="24.75" customHeight="1" x14ac:dyDescent="0.2">
      <c r="A151" s="8"/>
      <c r="B151" s="8"/>
      <c r="C151" s="121" t="s">
        <v>124</v>
      </c>
      <c r="D151" s="121"/>
      <c r="E151" s="121"/>
      <c r="F151" s="121"/>
      <c r="G151" s="47" t="s">
        <v>74</v>
      </c>
      <c r="H151" s="48">
        <v>9631</v>
      </c>
    </row>
    <row r="152" spans="1:8" s="11" customFormat="1" ht="12" customHeight="1" x14ac:dyDescent="0.25">
      <c r="A152" s="8"/>
      <c r="B152" s="8"/>
      <c r="C152" s="99" t="s">
        <v>134</v>
      </c>
      <c r="D152" s="99"/>
      <c r="E152" s="99"/>
      <c r="F152" s="99"/>
      <c r="G152" s="45"/>
      <c r="H152" s="46"/>
    </row>
    <row r="153" spans="1:8" s="11" customFormat="1" ht="12" customHeight="1" x14ac:dyDescent="0.25">
      <c r="A153" s="8"/>
      <c r="B153" s="8"/>
      <c r="C153" s="99" t="s">
        <v>135</v>
      </c>
      <c r="D153" s="99"/>
      <c r="E153" s="99"/>
      <c r="F153" s="99"/>
      <c r="G153" s="45" t="s">
        <v>67</v>
      </c>
      <c r="H153" s="46">
        <v>317397</v>
      </c>
    </row>
    <row r="154" spans="1:8" s="11" customFormat="1" ht="39" customHeight="1" x14ac:dyDescent="0.2">
      <c r="A154" s="8"/>
      <c r="B154" s="8"/>
      <c r="C154" s="99" t="s">
        <v>136</v>
      </c>
      <c r="D154" s="99"/>
      <c r="E154" s="99"/>
      <c r="F154" s="99"/>
      <c r="G154" s="47" t="s">
        <v>74</v>
      </c>
      <c r="H154" s="48">
        <f>395197+29842</f>
        <v>425039</v>
      </c>
    </row>
    <row r="155" spans="1:8" s="11" customFormat="1" ht="12" customHeight="1" x14ac:dyDescent="0.25">
      <c r="A155" s="8"/>
      <c r="B155" s="8"/>
      <c r="C155" s="99" t="s">
        <v>137</v>
      </c>
      <c r="D155" s="99"/>
      <c r="E155" s="99"/>
      <c r="F155" s="99"/>
      <c r="G155" s="45"/>
      <c r="H155" s="46"/>
    </row>
    <row r="156" spans="1:8" s="11" customFormat="1" ht="12" customHeight="1" x14ac:dyDescent="0.25">
      <c r="A156" s="8"/>
      <c r="B156" s="8"/>
      <c r="C156" s="100" t="s">
        <v>97</v>
      </c>
      <c r="D156" s="100"/>
      <c r="E156" s="100"/>
      <c r="F156" s="100"/>
      <c r="G156" s="100"/>
      <c r="H156" s="100"/>
    </row>
    <row r="157" spans="1:8" s="11" customFormat="1" ht="12" customHeight="1" x14ac:dyDescent="0.25">
      <c r="A157" s="8"/>
      <c r="B157" s="8"/>
      <c r="C157" s="99" t="s">
        <v>138</v>
      </c>
      <c r="D157" s="99"/>
      <c r="E157" s="99"/>
      <c r="F157" s="99"/>
      <c r="G157" s="45" t="s">
        <v>67</v>
      </c>
      <c r="H157" s="46">
        <v>2734</v>
      </c>
    </row>
    <row r="158" spans="1:8" s="11" customFormat="1" ht="12" customHeight="1" x14ac:dyDescent="0.25">
      <c r="A158" s="8"/>
      <c r="B158" s="8"/>
      <c r="C158" s="99" t="s">
        <v>139</v>
      </c>
      <c r="D158" s="99"/>
      <c r="E158" s="99"/>
      <c r="F158" s="99"/>
      <c r="G158" s="45" t="s">
        <v>67</v>
      </c>
      <c r="H158" s="46">
        <v>32163</v>
      </c>
    </row>
    <row r="159" spans="1:8" s="11" customFormat="1" ht="12" customHeight="1" x14ac:dyDescent="0.25">
      <c r="A159" s="8"/>
      <c r="B159" s="8"/>
      <c r="C159" s="99" t="s">
        <v>140</v>
      </c>
      <c r="D159" s="99"/>
      <c r="E159" s="99"/>
      <c r="F159" s="99"/>
      <c r="G159" s="45" t="s">
        <v>67</v>
      </c>
      <c r="H159" s="46">
        <v>8611</v>
      </c>
    </row>
    <row r="160" spans="1:8" s="11" customFormat="1" ht="12" customHeight="1" x14ac:dyDescent="0.25">
      <c r="A160" s="8"/>
      <c r="B160" s="8"/>
      <c r="C160" s="99" t="s">
        <v>141</v>
      </c>
      <c r="D160" s="99"/>
      <c r="E160" s="99"/>
      <c r="F160" s="99"/>
      <c r="G160" s="45" t="s">
        <v>67</v>
      </c>
      <c r="H160" s="46">
        <v>39012</v>
      </c>
    </row>
    <row r="161" spans="1:8" s="11" customFormat="1" ht="12" customHeight="1" x14ac:dyDescent="0.25">
      <c r="A161" s="8"/>
      <c r="B161" s="8"/>
      <c r="C161" s="99" t="s">
        <v>142</v>
      </c>
      <c r="D161" s="99"/>
      <c r="E161" s="99"/>
      <c r="F161" s="99"/>
      <c r="G161" s="45"/>
      <c r="H161" s="46"/>
    </row>
    <row r="162" spans="1:8" s="11" customFormat="1" ht="12" customHeight="1" x14ac:dyDescent="0.25">
      <c r="A162" s="8"/>
      <c r="B162" s="8"/>
      <c r="C162" s="99" t="s">
        <v>143</v>
      </c>
      <c r="D162" s="99"/>
      <c r="E162" s="99"/>
      <c r="F162" s="99"/>
      <c r="G162" s="45" t="s">
        <v>67</v>
      </c>
      <c r="H162" s="46">
        <v>25605</v>
      </c>
    </row>
    <row r="163" spans="1:8" s="11" customFormat="1" ht="12" customHeight="1" x14ac:dyDescent="0.2">
      <c r="A163" s="8"/>
      <c r="B163" s="8"/>
      <c r="C163" s="121" t="s">
        <v>144</v>
      </c>
      <c r="D163" s="121"/>
      <c r="E163" s="121"/>
      <c r="F163" s="121"/>
      <c r="G163" s="47" t="s">
        <v>67</v>
      </c>
      <c r="H163" s="48">
        <v>22758</v>
      </c>
    </row>
    <row r="164" spans="1:8" s="11" customFormat="1" ht="12" customHeight="1" x14ac:dyDescent="0.25">
      <c r="A164" s="8"/>
      <c r="B164" s="8"/>
      <c r="C164" s="99" t="s">
        <v>145</v>
      </c>
      <c r="D164" s="99"/>
      <c r="E164" s="99"/>
      <c r="F164" s="99"/>
      <c r="G164" s="45" t="s">
        <v>67</v>
      </c>
      <c r="H164" s="46">
        <v>39599</v>
      </c>
    </row>
    <row r="165" spans="1:8" s="11" customFormat="1" ht="12" customHeight="1" x14ac:dyDescent="0.25">
      <c r="A165" s="8"/>
      <c r="B165" s="8"/>
      <c r="C165" s="99" t="s">
        <v>146</v>
      </c>
      <c r="D165" s="99"/>
      <c r="E165" s="99"/>
      <c r="F165" s="99"/>
      <c r="G165" s="45" t="s">
        <v>67</v>
      </c>
      <c r="H165" s="46">
        <v>3932</v>
      </c>
    </row>
    <row r="166" spans="1:8" s="11" customFormat="1" ht="12" customHeight="1" x14ac:dyDescent="0.25">
      <c r="A166" s="8"/>
      <c r="B166" s="8"/>
      <c r="C166" s="99" t="s">
        <v>147</v>
      </c>
      <c r="D166" s="99"/>
      <c r="E166" s="99"/>
      <c r="F166" s="99"/>
      <c r="G166" s="45" t="s">
        <v>67</v>
      </c>
      <c r="H166" s="46">
        <v>955</v>
      </c>
    </row>
    <row r="167" spans="1:8" s="11" customFormat="1" ht="12" customHeight="1" x14ac:dyDescent="0.25">
      <c r="A167" s="8"/>
      <c r="B167" s="8"/>
      <c r="C167" s="99" t="s">
        <v>148</v>
      </c>
      <c r="D167" s="99"/>
      <c r="E167" s="99"/>
      <c r="F167" s="99"/>
      <c r="G167" s="45" t="s">
        <v>67</v>
      </c>
      <c r="H167" s="46">
        <v>6312</v>
      </c>
    </row>
    <row r="168" spans="1:8" s="11" customFormat="1" ht="12" customHeight="1" x14ac:dyDescent="0.25">
      <c r="A168" s="8"/>
      <c r="B168" s="8"/>
      <c r="C168" s="99" t="s">
        <v>149</v>
      </c>
      <c r="D168" s="99"/>
      <c r="E168" s="99"/>
      <c r="F168" s="99"/>
      <c r="G168" s="45" t="s">
        <v>67</v>
      </c>
      <c r="H168" s="46">
        <v>30710</v>
      </c>
    </row>
    <row r="169" spans="1:8" s="11" customFormat="1" ht="24.75" customHeight="1" x14ac:dyDescent="0.2">
      <c r="A169" s="8"/>
      <c r="B169" s="8"/>
      <c r="C169" s="121" t="s">
        <v>150</v>
      </c>
      <c r="D169" s="121"/>
      <c r="E169" s="121"/>
      <c r="F169" s="121"/>
      <c r="G169" s="47" t="s">
        <v>67</v>
      </c>
      <c r="H169" s="48">
        <v>278</v>
      </c>
    </row>
    <row r="170" spans="1:8" s="11" customFormat="1" ht="12.75" customHeight="1" x14ac:dyDescent="0.25">
      <c r="A170" s="8"/>
      <c r="B170" s="8"/>
      <c r="C170" s="99" t="s">
        <v>151</v>
      </c>
      <c r="D170" s="99"/>
      <c r="E170" s="99"/>
      <c r="F170" s="99"/>
      <c r="G170" s="45" t="s">
        <v>67</v>
      </c>
      <c r="H170" s="46">
        <v>1915</v>
      </c>
    </row>
    <row r="171" spans="1:8" s="11" customFormat="1" ht="12" customHeight="1" x14ac:dyDescent="0.25">
      <c r="A171" s="8"/>
      <c r="B171" s="8"/>
      <c r="C171" s="100" t="s">
        <v>102</v>
      </c>
      <c r="D171" s="100"/>
      <c r="E171" s="100"/>
      <c r="F171" s="100"/>
      <c r="G171" s="100"/>
      <c r="H171" s="100"/>
    </row>
    <row r="172" spans="1:8" s="11" customFormat="1" ht="12" customHeight="1" x14ac:dyDescent="0.25">
      <c r="A172" s="8"/>
      <c r="B172" s="8"/>
      <c r="C172" s="99" t="s">
        <v>141</v>
      </c>
      <c r="D172" s="99"/>
      <c r="E172" s="99"/>
      <c r="F172" s="99"/>
      <c r="G172" s="45" t="s">
        <v>67</v>
      </c>
      <c r="H172" s="46">
        <v>402</v>
      </c>
    </row>
    <row r="173" spans="1:8" s="11" customFormat="1" ht="12" customHeight="1" x14ac:dyDescent="0.25">
      <c r="A173" s="8"/>
      <c r="B173" s="8"/>
      <c r="C173" s="99" t="s">
        <v>152</v>
      </c>
      <c r="D173" s="99"/>
      <c r="E173" s="99"/>
      <c r="F173" s="99"/>
      <c r="G173" s="45" t="s">
        <v>67</v>
      </c>
      <c r="H173" s="46">
        <v>11149</v>
      </c>
    </row>
    <row r="174" spans="1:8" s="11" customFormat="1" ht="12" customHeight="1" x14ac:dyDescent="0.25">
      <c r="A174" s="8"/>
      <c r="B174" s="8"/>
      <c r="C174" s="99" t="s">
        <v>147</v>
      </c>
      <c r="D174" s="99"/>
      <c r="E174" s="99"/>
      <c r="F174" s="99"/>
      <c r="G174" s="45" t="s">
        <v>67</v>
      </c>
      <c r="H174" s="46">
        <v>9</v>
      </c>
    </row>
    <row r="175" spans="1:8" s="11" customFormat="1" ht="12" customHeight="1" x14ac:dyDescent="0.25">
      <c r="A175" s="8"/>
      <c r="B175" s="8"/>
      <c r="C175" s="99" t="s">
        <v>149</v>
      </c>
      <c r="D175" s="99"/>
      <c r="E175" s="99"/>
      <c r="F175" s="99"/>
      <c r="G175" s="45" t="s">
        <v>67</v>
      </c>
      <c r="H175" s="46">
        <v>2</v>
      </c>
    </row>
    <row r="176" spans="1:8" s="11" customFormat="1" ht="12" customHeight="1" x14ac:dyDescent="0.2">
      <c r="A176" s="8"/>
      <c r="B176" s="8"/>
      <c r="C176" s="117" t="s">
        <v>153</v>
      </c>
      <c r="D176" s="117"/>
      <c r="E176" s="117"/>
      <c r="F176" s="117"/>
      <c r="G176" s="117"/>
      <c r="H176" s="117"/>
    </row>
    <row r="177" spans="1:8" s="11" customFormat="1" ht="12.75" customHeight="1" x14ac:dyDescent="0.25">
      <c r="A177" s="8"/>
      <c r="B177" s="8"/>
      <c r="C177" s="100" t="s">
        <v>154</v>
      </c>
      <c r="D177" s="100"/>
      <c r="E177" s="100"/>
      <c r="F177" s="100"/>
      <c r="G177" s="100"/>
      <c r="H177" s="100"/>
    </row>
    <row r="178" spans="1:8" s="11" customFormat="1" ht="12.75" customHeight="1" x14ac:dyDescent="0.25">
      <c r="A178" s="8"/>
      <c r="B178" s="8"/>
      <c r="C178" s="100" t="s">
        <v>155</v>
      </c>
      <c r="D178" s="100"/>
      <c r="E178" s="100"/>
      <c r="F178" s="100"/>
      <c r="G178" s="100"/>
      <c r="H178" s="100"/>
    </row>
    <row r="179" spans="1:8" s="11" customFormat="1" ht="27.75" customHeight="1" x14ac:dyDescent="0.25">
      <c r="A179" s="8"/>
      <c r="B179" s="8"/>
      <c r="C179" s="100" t="s">
        <v>156</v>
      </c>
      <c r="D179" s="100"/>
      <c r="E179" s="100"/>
      <c r="F179" s="100"/>
      <c r="G179" s="100"/>
      <c r="H179" s="100"/>
    </row>
    <row r="180" spans="1:8" s="11" customFormat="1" ht="26.25" customHeight="1" x14ac:dyDescent="0.25">
      <c r="A180" s="8"/>
      <c r="B180" s="8"/>
      <c r="C180" s="100" t="s">
        <v>117</v>
      </c>
      <c r="D180" s="100"/>
      <c r="E180" s="100"/>
      <c r="F180" s="100"/>
      <c r="G180" s="100"/>
      <c r="H180" s="100"/>
    </row>
    <row r="181" spans="1:8" s="11" customFormat="1" ht="27.75" customHeight="1" x14ac:dyDescent="0.2">
      <c r="A181" s="8"/>
      <c r="B181" s="40">
        <v>75865</v>
      </c>
      <c r="C181" s="44" t="s">
        <v>157</v>
      </c>
      <c r="D181" s="43">
        <v>129782</v>
      </c>
      <c r="E181" s="43">
        <v>0</v>
      </c>
      <c r="F181" s="43">
        <v>0</v>
      </c>
      <c r="G181" s="43">
        <v>129782</v>
      </c>
      <c r="H181" s="43">
        <f>D181+E181-F181</f>
        <v>129782</v>
      </c>
    </row>
    <row r="182" spans="1:8" s="11" customFormat="1" ht="69" customHeight="1" x14ac:dyDescent="0.25">
      <c r="A182" s="8"/>
      <c r="B182" s="8"/>
      <c r="C182" s="100" t="s">
        <v>158</v>
      </c>
      <c r="D182" s="100"/>
      <c r="E182" s="100"/>
      <c r="F182" s="100"/>
      <c r="G182" s="100"/>
      <c r="H182" s="100"/>
    </row>
    <row r="183" spans="1:8" s="11" customFormat="1" ht="25.5" customHeight="1" x14ac:dyDescent="0.2">
      <c r="A183" s="8"/>
      <c r="B183" s="40">
        <v>75866</v>
      </c>
      <c r="C183" s="44" t="s">
        <v>159</v>
      </c>
      <c r="D183" s="43">
        <v>900985</v>
      </c>
      <c r="E183" s="43">
        <v>0</v>
      </c>
      <c r="F183" s="43">
        <v>0</v>
      </c>
      <c r="G183" s="43">
        <v>24911</v>
      </c>
      <c r="H183" s="43">
        <f>D183+E183-F183</f>
        <v>900985</v>
      </c>
    </row>
    <row r="184" spans="1:8" s="11" customFormat="1" ht="68.25" customHeight="1" x14ac:dyDescent="0.25">
      <c r="A184" s="8"/>
      <c r="B184" s="8"/>
      <c r="C184" s="100" t="s">
        <v>160</v>
      </c>
      <c r="D184" s="100"/>
      <c r="E184" s="100"/>
      <c r="F184" s="100"/>
      <c r="G184" s="100"/>
      <c r="H184" s="100"/>
    </row>
    <row r="185" spans="1:8" s="11" customFormat="1" ht="4.5" customHeight="1" x14ac:dyDescent="0.25">
      <c r="A185" s="8"/>
      <c r="B185" s="8"/>
      <c r="C185" s="95"/>
      <c r="D185" s="95"/>
      <c r="E185" s="95"/>
      <c r="F185" s="95"/>
      <c r="G185" s="95"/>
      <c r="H185" s="95"/>
    </row>
    <row r="186" spans="1:8" s="52" customFormat="1" ht="23.25" customHeight="1" x14ac:dyDescent="0.25">
      <c r="A186" s="18"/>
      <c r="B186" s="18">
        <v>801</v>
      </c>
      <c r="C186" s="19" t="s">
        <v>161</v>
      </c>
      <c r="D186" s="23">
        <v>2913810.77</v>
      </c>
      <c r="E186" s="23">
        <f>E187</f>
        <v>2960</v>
      </c>
      <c r="F186" s="23">
        <f>F187</f>
        <v>260010</v>
      </c>
      <c r="G186" s="23">
        <f>G187</f>
        <v>0</v>
      </c>
      <c r="H186" s="23">
        <f>D186+E186-F186</f>
        <v>2656760.77</v>
      </c>
    </row>
    <row r="187" spans="1:8" s="11" customFormat="1" ht="27" customHeight="1" x14ac:dyDescent="0.2">
      <c r="A187" s="8"/>
      <c r="B187" s="40">
        <v>80140</v>
      </c>
      <c r="C187" s="44" t="s">
        <v>162</v>
      </c>
      <c r="D187" s="43">
        <v>1642190</v>
      </c>
      <c r="E187" s="43">
        <v>2960</v>
      </c>
      <c r="F187" s="43">
        <v>260010</v>
      </c>
      <c r="G187" s="43">
        <v>0</v>
      </c>
      <c r="H187" s="43">
        <f>D187+E187-F187</f>
        <v>1385140</v>
      </c>
    </row>
    <row r="188" spans="1:8" s="11" customFormat="1" ht="15" customHeight="1" x14ac:dyDescent="0.2">
      <c r="A188" s="8"/>
      <c r="B188" s="8"/>
      <c r="C188" s="117" t="s">
        <v>163</v>
      </c>
      <c r="D188" s="117"/>
      <c r="E188" s="117"/>
      <c r="F188" s="117"/>
      <c r="G188" s="117"/>
      <c r="H188" s="117"/>
    </row>
    <row r="189" spans="1:8" s="11" customFormat="1" ht="25.5" customHeight="1" x14ac:dyDescent="0.25">
      <c r="A189" s="8"/>
      <c r="B189" s="8"/>
      <c r="C189" s="100" t="s">
        <v>164</v>
      </c>
      <c r="D189" s="100"/>
      <c r="E189" s="100"/>
      <c r="F189" s="100"/>
      <c r="G189" s="100"/>
      <c r="H189" s="100"/>
    </row>
    <row r="190" spans="1:8" s="11" customFormat="1" ht="27" customHeight="1" x14ac:dyDescent="0.25">
      <c r="A190" s="8"/>
      <c r="B190" s="8"/>
      <c r="C190" s="100" t="s">
        <v>165</v>
      </c>
      <c r="D190" s="100"/>
      <c r="E190" s="100"/>
      <c r="F190" s="100"/>
      <c r="G190" s="100"/>
      <c r="H190" s="100"/>
    </row>
    <row r="191" spans="1:8" s="11" customFormat="1" ht="14.25" customHeight="1" x14ac:dyDescent="0.25">
      <c r="A191" s="8"/>
      <c r="B191" s="8"/>
      <c r="C191" s="100" t="s">
        <v>166</v>
      </c>
      <c r="D191" s="100"/>
      <c r="E191" s="100"/>
      <c r="F191" s="100"/>
      <c r="G191" s="100"/>
      <c r="H191" s="100"/>
    </row>
    <row r="192" spans="1:8" s="11" customFormat="1" ht="28.5" customHeight="1" x14ac:dyDescent="0.25">
      <c r="A192" s="8"/>
      <c r="B192" s="8"/>
      <c r="C192" s="100" t="s">
        <v>167</v>
      </c>
      <c r="D192" s="100"/>
      <c r="E192" s="100"/>
      <c r="F192" s="100"/>
      <c r="G192" s="100"/>
      <c r="H192" s="100"/>
    </row>
    <row r="193" spans="1:8" s="4" customFormat="1" ht="5.25" customHeight="1" x14ac:dyDescent="0.25">
      <c r="A193" s="29"/>
      <c r="B193" s="29"/>
      <c r="C193" s="95"/>
      <c r="D193" s="95"/>
      <c r="E193" s="95"/>
      <c r="F193" s="95"/>
      <c r="G193" s="95"/>
      <c r="H193" s="53"/>
    </row>
    <row r="194" spans="1:8" s="52" customFormat="1" ht="23.25" customHeight="1" x14ac:dyDescent="0.25">
      <c r="A194" s="18"/>
      <c r="B194" s="18">
        <v>853</v>
      </c>
      <c r="C194" s="19" t="s">
        <v>168</v>
      </c>
      <c r="D194" s="23">
        <v>9792884.5299999993</v>
      </c>
      <c r="E194" s="23">
        <f>E195+E197+E199</f>
        <v>78350</v>
      </c>
      <c r="F194" s="23">
        <f>F195+F197+F199</f>
        <v>0</v>
      </c>
      <c r="G194" s="23">
        <f>G195+G197+G199</f>
        <v>0</v>
      </c>
      <c r="H194" s="23">
        <f>D194+E194-F194</f>
        <v>9871234.5299999993</v>
      </c>
    </row>
    <row r="195" spans="1:8" s="11" customFormat="1" ht="25.5" customHeight="1" x14ac:dyDescent="0.2">
      <c r="A195" s="8"/>
      <c r="B195" s="40">
        <v>85324</v>
      </c>
      <c r="C195" s="32" t="s">
        <v>169</v>
      </c>
      <c r="D195" s="43">
        <v>508688</v>
      </c>
      <c r="E195" s="43">
        <v>10875</v>
      </c>
      <c r="F195" s="43">
        <v>0</v>
      </c>
      <c r="G195" s="43">
        <v>0</v>
      </c>
      <c r="H195" s="43">
        <f>D195+E195-F195</f>
        <v>519563</v>
      </c>
    </row>
    <row r="196" spans="1:8" s="11" customFormat="1" ht="54.75" customHeight="1" x14ac:dyDescent="0.25">
      <c r="A196" s="8"/>
      <c r="B196" s="8"/>
      <c r="C196" s="100" t="s">
        <v>170</v>
      </c>
      <c r="D196" s="100"/>
      <c r="E196" s="100"/>
      <c r="F196" s="100"/>
      <c r="G196" s="100"/>
      <c r="H196" s="100"/>
    </row>
    <row r="197" spans="1:8" s="11" customFormat="1" ht="21" customHeight="1" x14ac:dyDescent="0.25">
      <c r="A197" s="8"/>
      <c r="B197" s="8">
        <v>85325</v>
      </c>
      <c r="C197" s="32" t="s">
        <v>171</v>
      </c>
      <c r="D197" s="10">
        <v>2327388.5299999998</v>
      </c>
      <c r="E197" s="10">
        <v>18100</v>
      </c>
      <c r="F197" s="10">
        <v>0</v>
      </c>
      <c r="G197" s="10">
        <v>0</v>
      </c>
      <c r="H197" s="10">
        <f>D197+E197-F197</f>
        <v>2345488.5299999998</v>
      </c>
    </row>
    <row r="198" spans="1:8" s="4" customFormat="1" ht="40.5" customHeight="1" x14ac:dyDescent="0.25">
      <c r="A198" s="29"/>
      <c r="B198" s="29"/>
      <c r="C198" s="100" t="s">
        <v>172</v>
      </c>
      <c r="D198" s="100"/>
      <c r="E198" s="100"/>
      <c r="F198" s="100"/>
      <c r="G198" s="100"/>
      <c r="H198" s="100"/>
    </row>
    <row r="199" spans="1:8" s="11" customFormat="1" ht="18" customHeight="1" x14ac:dyDescent="0.25">
      <c r="A199" s="8"/>
      <c r="B199" s="8">
        <v>85332</v>
      </c>
      <c r="C199" s="32" t="s">
        <v>173</v>
      </c>
      <c r="D199" s="10">
        <v>3106702</v>
      </c>
      <c r="E199" s="10">
        <v>49375</v>
      </c>
      <c r="F199" s="10">
        <v>0</v>
      </c>
      <c r="G199" s="10">
        <v>0</v>
      </c>
      <c r="H199" s="10">
        <f>D199+E199-F199</f>
        <v>3156077</v>
      </c>
    </row>
    <row r="200" spans="1:8" s="4" customFormat="1" ht="42.75" customHeight="1" x14ac:dyDescent="0.25">
      <c r="A200" s="29"/>
      <c r="B200" s="29"/>
      <c r="C200" s="100" t="s">
        <v>174</v>
      </c>
      <c r="D200" s="100"/>
      <c r="E200" s="100"/>
      <c r="F200" s="100"/>
      <c r="G200" s="100"/>
      <c r="H200" s="100"/>
    </row>
    <row r="201" spans="1:8" s="52" customFormat="1" ht="4.5" customHeight="1" x14ac:dyDescent="0.25">
      <c r="A201" s="34"/>
      <c r="B201" s="29"/>
      <c r="C201" s="95"/>
      <c r="D201" s="95"/>
      <c r="E201" s="95"/>
      <c r="F201" s="95"/>
      <c r="G201" s="95"/>
      <c r="H201" s="95"/>
    </row>
    <row r="202" spans="1:8" s="52" customFormat="1" ht="23.25" customHeight="1" x14ac:dyDescent="0.25">
      <c r="A202" s="18"/>
      <c r="B202" s="18">
        <v>900</v>
      </c>
      <c r="C202" s="19" t="s">
        <v>175</v>
      </c>
      <c r="D202" s="23">
        <v>3526964.29</v>
      </c>
      <c r="E202" s="23">
        <f>E203</f>
        <v>0</v>
      </c>
      <c r="F202" s="23">
        <f>F203</f>
        <v>261450</v>
      </c>
      <c r="G202" s="23">
        <f>G203</f>
        <v>0</v>
      </c>
      <c r="H202" s="23">
        <f>D202+E202-F202</f>
        <v>3265514.29</v>
      </c>
    </row>
    <row r="203" spans="1:8" s="11" customFormat="1" ht="20.25" customHeight="1" x14ac:dyDescent="0.25">
      <c r="A203" s="8"/>
      <c r="B203" s="8">
        <v>90007</v>
      </c>
      <c r="C203" s="32" t="s">
        <v>176</v>
      </c>
      <c r="D203" s="10">
        <v>735000</v>
      </c>
      <c r="E203" s="10">
        <v>0</v>
      </c>
      <c r="F203" s="10">
        <v>261450</v>
      </c>
      <c r="G203" s="10">
        <v>0</v>
      </c>
      <c r="H203" s="10">
        <f>D203+E203-F203</f>
        <v>473550</v>
      </c>
    </row>
    <row r="204" spans="1:8" s="11" customFormat="1" ht="28.5" customHeight="1" x14ac:dyDescent="0.2">
      <c r="A204" s="8"/>
      <c r="B204" s="8"/>
      <c r="C204" s="117" t="s">
        <v>177</v>
      </c>
      <c r="D204" s="117"/>
      <c r="E204" s="117"/>
      <c r="F204" s="117"/>
      <c r="G204" s="117"/>
      <c r="H204" s="117"/>
    </row>
    <row r="205" spans="1:8" s="4" customFormat="1" ht="27" customHeight="1" x14ac:dyDescent="0.25">
      <c r="A205" s="29"/>
      <c r="B205" s="29"/>
      <c r="C205" s="100" t="s">
        <v>178</v>
      </c>
      <c r="D205" s="100"/>
      <c r="E205" s="100"/>
      <c r="F205" s="100"/>
      <c r="G205" s="100"/>
      <c r="H205" s="100"/>
    </row>
    <row r="206" spans="1:8" s="11" customFormat="1" ht="41.25" customHeight="1" x14ac:dyDescent="0.25">
      <c r="A206" s="8"/>
      <c r="B206" s="8"/>
      <c r="C206" s="100" t="s">
        <v>179</v>
      </c>
      <c r="D206" s="100"/>
      <c r="E206" s="100"/>
      <c r="F206" s="100"/>
      <c r="G206" s="100"/>
      <c r="H206" s="100"/>
    </row>
    <row r="207" spans="1:8" s="11" customFormat="1" ht="4.5" customHeight="1" x14ac:dyDescent="0.25">
      <c r="A207" s="8"/>
      <c r="B207" s="8"/>
      <c r="C207" s="54"/>
      <c r="D207" s="10"/>
      <c r="E207" s="10"/>
      <c r="F207" s="10"/>
      <c r="G207" s="10"/>
      <c r="H207" s="10"/>
    </row>
    <row r="208" spans="1:8" s="52" customFormat="1" ht="23.25" customHeight="1" x14ac:dyDescent="0.25">
      <c r="A208" s="18"/>
      <c r="B208" s="18">
        <v>921</v>
      </c>
      <c r="C208" s="19" t="s">
        <v>180</v>
      </c>
      <c r="D208" s="23">
        <v>8221624</v>
      </c>
      <c r="E208" s="23">
        <f>E209</f>
        <v>68132</v>
      </c>
      <c r="F208" s="23">
        <f>F209</f>
        <v>0</v>
      </c>
      <c r="G208" s="23">
        <f>G209</f>
        <v>0</v>
      </c>
      <c r="H208" s="23">
        <f>D208+E208-F208</f>
        <v>8289756</v>
      </c>
    </row>
    <row r="209" spans="1:8" s="11" customFormat="1" ht="18.75" customHeight="1" x14ac:dyDescent="0.25">
      <c r="A209" s="8"/>
      <c r="B209" s="8">
        <v>92116</v>
      </c>
      <c r="C209" s="32" t="s">
        <v>181</v>
      </c>
      <c r="D209" s="10">
        <v>3964661</v>
      </c>
      <c r="E209" s="10">
        <v>68132</v>
      </c>
      <c r="F209" s="10">
        <v>0</v>
      </c>
      <c r="G209" s="10">
        <v>0</v>
      </c>
      <c r="H209" s="10">
        <f>D209+E209-F209</f>
        <v>4032793</v>
      </c>
    </row>
    <row r="210" spans="1:8" s="4" customFormat="1" ht="42.75" customHeight="1" x14ac:dyDescent="0.25">
      <c r="A210" s="29"/>
      <c r="B210" s="29"/>
      <c r="C210" s="100" t="s">
        <v>182</v>
      </c>
      <c r="D210" s="100"/>
      <c r="E210" s="100"/>
      <c r="F210" s="100"/>
      <c r="G210" s="100"/>
      <c r="H210" s="100"/>
    </row>
    <row r="211" spans="1:8" s="52" customFormat="1" ht="3.75" customHeight="1" x14ac:dyDescent="0.25">
      <c r="A211" s="34"/>
      <c r="B211" s="34"/>
      <c r="C211" s="95"/>
      <c r="D211" s="95"/>
      <c r="E211" s="95"/>
      <c r="F211" s="95"/>
      <c r="G211" s="95"/>
      <c r="H211" s="95"/>
    </row>
    <row r="212" spans="1:8" s="52" customFormat="1" ht="29.25" customHeight="1" x14ac:dyDescent="0.25">
      <c r="A212" s="18"/>
      <c r="B212" s="55">
        <v>925</v>
      </c>
      <c r="C212" s="56" t="s">
        <v>183</v>
      </c>
      <c r="D212" s="57">
        <v>3390260</v>
      </c>
      <c r="E212" s="57">
        <f>E213</f>
        <v>1957</v>
      </c>
      <c r="F212" s="57">
        <f>F213</f>
        <v>68448</v>
      </c>
      <c r="G212" s="57">
        <f>G213</f>
        <v>13227</v>
      </c>
      <c r="H212" s="57">
        <f>D212+E212-F212</f>
        <v>3323769</v>
      </c>
    </row>
    <row r="213" spans="1:8" s="11" customFormat="1" ht="19.5" customHeight="1" x14ac:dyDescent="0.25">
      <c r="A213" s="8"/>
      <c r="B213" s="8">
        <v>92502</v>
      </c>
      <c r="C213" s="54" t="s">
        <v>184</v>
      </c>
      <c r="D213" s="10">
        <v>3390260</v>
      </c>
      <c r="E213" s="10">
        <v>1957</v>
      </c>
      <c r="F213" s="10">
        <v>68448</v>
      </c>
      <c r="G213" s="10">
        <v>13227</v>
      </c>
      <c r="H213" s="10">
        <f>D213+E213-F213</f>
        <v>3323769</v>
      </c>
    </row>
    <row r="214" spans="1:8" s="11" customFormat="1" ht="16.5" customHeight="1" x14ac:dyDescent="0.2">
      <c r="A214" s="8"/>
      <c r="B214" s="8"/>
      <c r="C214" s="117" t="s">
        <v>185</v>
      </c>
      <c r="D214" s="117"/>
      <c r="E214" s="117"/>
      <c r="F214" s="117"/>
      <c r="G214" s="117"/>
      <c r="H214" s="117"/>
    </row>
    <row r="215" spans="1:8" s="11" customFormat="1" ht="28.5" customHeight="1" x14ac:dyDescent="0.25">
      <c r="A215" s="8"/>
      <c r="B215" s="8"/>
      <c r="C215" s="100" t="s">
        <v>186</v>
      </c>
      <c r="D215" s="100"/>
      <c r="E215" s="100"/>
      <c r="F215" s="100"/>
      <c r="G215" s="100"/>
      <c r="H215" s="100"/>
    </row>
    <row r="216" spans="1:8" s="11" customFormat="1" ht="39" customHeight="1" x14ac:dyDescent="0.25">
      <c r="A216" s="8"/>
      <c r="B216" s="8"/>
      <c r="C216" s="100" t="s">
        <v>187</v>
      </c>
      <c r="D216" s="100"/>
      <c r="E216" s="100"/>
      <c r="F216" s="100"/>
      <c r="G216" s="100"/>
      <c r="H216" s="100"/>
    </row>
    <row r="217" spans="1:8" s="11" customFormat="1" ht="39.75" customHeight="1" x14ac:dyDescent="0.25">
      <c r="A217" s="8"/>
      <c r="B217" s="8"/>
      <c r="C217" s="100" t="s">
        <v>188</v>
      </c>
      <c r="D217" s="100"/>
      <c r="E217" s="100"/>
      <c r="F217" s="100"/>
      <c r="G217" s="100"/>
      <c r="H217" s="100"/>
    </row>
    <row r="218" spans="1:8" s="11" customFormat="1" ht="5.25" customHeight="1" x14ac:dyDescent="0.25">
      <c r="A218" s="8"/>
      <c r="B218" s="8"/>
      <c r="C218" s="95"/>
      <c r="D218" s="95"/>
      <c r="E218" s="95"/>
      <c r="F218" s="95"/>
      <c r="G218" s="95"/>
      <c r="H218" s="95"/>
    </row>
    <row r="219" spans="1:8" s="15" customFormat="1" ht="16.5" customHeight="1" x14ac:dyDescent="0.2">
      <c r="A219" s="12" t="s">
        <v>189</v>
      </c>
      <c r="B219" s="12"/>
      <c r="C219" s="13" t="s">
        <v>190</v>
      </c>
      <c r="D219" s="14"/>
      <c r="E219" s="14"/>
      <c r="F219" s="14"/>
      <c r="G219" s="14"/>
      <c r="H219" s="14"/>
    </row>
    <row r="220" spans="1:8" ht="4.5" customHeight="1" x14ac:dyDescent="0.2">
      <c r="C220" s="97"/>
      <c r="D220" s="97"/>
      <c r="E220" s="97"/>
      <c r="F220" s="97"/>
      <c r="G220" s="97"/>
      <c r="H220" s="97"/>
    </row>
    <row r="221" spans="1:8" s="3" customFormat="1" ht="22.5" customHeight="1" x14ac:dyDescent="0.25">
      <c r="A221" s="18"/>
      <c r="B221" s="18"/>
      <c r="C221" s="19" t="s">
        <v>19</v>
      </c>
      <c r="D221" s="20">
        <v>2109072074</v>
      </c>
      <c r="E221" s="20">
        <f>E245+E360+E435+E301+E313+E417+E449+E470+E489+E505+E548+E230+E223+E291+E308+E347+E355+E295+E338+E238</f>
        <v>40151889.219999999</v>
      </c>
      <c r="F221" s="20">
        <f>F245+F360+F435+F301+F313+F417+F449+F470+F489+F505+F548+F230+F223+F291+F308+F347+F355+F295+F338+F238</f>
        <v>68590961</v>
      </c>
      <c r="G221" s="20">
        <f>G245+G360+G435+G301+G313+G417+G449+G470+G489+G505+G548+G230+G223+G291+G308+G347+G355+G295+G338+G238</f>
        <v>6414841</v>
      </c>
      <c r="H221" s="20">
        <f>D221+E221-F221</f>
        <v>2080633002.2199998</v>
      </c>
    </row>
    <row r="222" spans="1:8" s="11" customFormat="1" ht="6" customHeight="1" x14ac:dyDescent="0.25">
      <c r="A222" s="8"/>
      <c r="B222" s="8"/>
      <c r="C222" s="95"/>
      <c r="D222" s="95"/>
      <c r="E222" s="95"/>
      <c r="F222" s="95"/>
      <c r="G222" s="95"/>
      <c r="H222" s="95"/>
    </row>
    <row r="223" spans="1:8" s="3" customFormat="1" ht="23.25" customHeight="1" x14ac:dyDescent="0.25">
      <c r="A223" s="18"/>
      <c r="B223" s="22" t="s">
        <v>20</v>
      </c>
      <c r="C223" s="19" t="s">
        <v>21</v>
      </c>
      <c r="D223" s="23">
        <v>24845959.449999999</v>
      </c>
      <c r="E223" s="23">
        <f>E224</f>
        <v>0</v>
      </c>
      <c r="F223" s="23">
        <f>F224</f>
        <v>275000</v>
      </c>
      <c r="G223" s="23">
        <f>G224</f>
        <v>0</v>
      </c>
      <c r="H223" s="23">
        <f>D223+E223-F223</f>
        <v>24570959.449999999</v>
      </c>
    </row>
    <row r="224" spans="1:8" s="11" customFormat="1" ht="16.5" customHeight="1" x14ac:dyDescent="0.25">
      <c r="A224" s="8"/>
      <c r="B224" s="33" t="s">
        <v>22</v>
      </c>
      <c r="C224" s="32" t="s">
        <v>23</v>
      </c>
      <c r="D224" s="10">
        <v>2692903.45</v>
      </c>
      <c r="E224" s="10">
        <v>0</v>
      </c>
      <c r="F224" s="10">
        <v>275000</v>
      </c>
      <c r="G224" s="10">
        <v>0</v>
      </c>
      <c r="H224" s="10">
        <f>D224+E224-F224</f>
        <v>2417903.4500000002</v>
      </c>
    </row>
    <row r="225" spans="1:8" s="60" customFormat="1" ht="14.25" customHeight="1" x14ac:dyDescent="0.2">
      <c r="A225" s="58"/>
      <c r="B225" s="59"/>
      <c r="C225" s="118" t="s">
        <v>191</v>
      </c>
      <c r="D225" s="118"/>
      <c r="E225" s="118"/>
      <c r="F225" s="118"/>
      <c r="G225" s="118"/>
      <c r="H225" s="118"/>
    </row>
    <row r="226" spans="1:8" s="60" customFormat="1" ht="53.25" customHeight="1" x14ac:dyDescent="0.25">
      <c r="A226" s="58"/>
      <c r="B226" s="59"/>
      <c r="C226" s="119" t="s">
        <v>192</v>
      </c>
      <c r="D226" s="119"/>
      <c r="E226" s="119"/>
      <c r="F226" s="119"/>
      <c r="G226" s="119"/>
      <c r="H226" s="119"/>
    </row>
    <row r="227" spans="1:8" s="52" customFormat="1" ht="41.25" customHeight="1" x14ac:dyDescent="0.25">
      <c r="A227" s="34"/>
      <c r="B227" s="34"/>
      <c r="C227" s="100" t="s">
        <v>193</v>
      </c>
      <c r="D227" s="100"/>
      <c r="E227" s="100"/>
      <c r="F227" s="100"/>
      <c r="G227" s="100"/>
      <c r="H227" s="100"/>
    </row>
    <row r="228" spans="1:8" s="60" customFormat="1" ht="12.75" customHeight="1" x14ac:dyDescent="0.25">
      <c r="A228" s="58"/>
      <c r="B228" s="59"/>
      <c r="C228" s="119" t="s">
        <v>194</v>
      </c>
      <c r="D228" s="119"/>
      <c r="E228" s="119"/>
      <c r="F228" s="119"/>
      <c r="G228" s="119"/>
      <c r="H228" s="119"/>
    </row>
    <row r="229" spans="1:8" s="61" customFormat="1" ht="6" customHeight="1" x14ac:dyDescent="0.2">
      <c r="A229" s="24"/>
      <c r="B229" s="25"/>
      <c r="C229" s="95"/>
      <c r="D229" s="95"/>
      <c r="E229" s="95"/>
      <c r="F229" s="95"/>
      <c r="G229" s="95"/>
      <c r="H229" s="95"/>
    </row>
    <row r="230" spans="1:8" s="3" customFormat="1" ht="23.25" customHeight="1" x14ac:dyDescent="0.25">
      <c r="A230" s="18"/>
      <c r="B230" s="18">
        <v>150</v>
      </c>
      <c r="C230" s="19" t="s">
        <v>195</v>
      </c>
      <c r="D230" s="23">
        <v>10406649</v>
      </c>
      <c r="E230" s="23">
        <f>E231+E233</f>
        <v>233500</v>
      </c>
      <c r="F230" s="23">
        <f>F231+F233</f>
        <v>6915</v>
      </c>
      <c r="G230" s="23">
        <f>G231+G233</f>
        <v>0</v>
      </c>
      <c r="H230" s="23">
        <f>D230+E230-F230</f>
        <v>10633234</v>
      </c>
    </row>
    <row r="231" spans="1:8" s="11" customFormat="1" ht="18" customHeight="1" x14ac:dyDescent="0.25">
      <c r="A231" s="8"/>
      <c r="B231" s="8">
        <v>15011</v>
      </c>
      <c r="C231" s="32" t="s">
        <v>196</v>
      </c>
      <c r="D231" s="10">
        <v>7485111</v>
      </c>
      <c r="E231" s="10">
        <v>233500</v>
      </c>
      <c r="F231" s="10">
        <v>0</v>
      </c>
      <c r="G231" s="10">
        <v>0</v>
      </c>
      <c r="H231" s="10">
        <f>D231+E231-F231</f>
        <v>7718611</v>
      </c>
    </row>
    <row r="232" spans="1:8" s="11" customFormat="1" ht="54.75" customHeight="1" x14ac:dyDescent="0.25">
      <c r="A232" s="8"/>
      <c r="B232" s="8"/>
      <c r="C232" s="100" t="s">
        <v>197</v>
      </c>
      <c r="D232" s="100"/>
      <c r="E232" s="100"/>
      <c r="F232" s="100"/>
      <c r="G232" s="100"/>
      <c r="H232" s="100"/>
    </row>
    <row r="233" spans="1:8" s="11" customFormat="1" ht="18.75" customHeight="1" x14ac:dyDescent="0.25">
      <c r="A233" s="8"/>
      <c r="B233" s="8">
        <v>15013</v>
      </c>
      <c r="C233" s="32" t="s">
        <v>198</v>
      </c>
      <c r="D233" s="10">
        <v>2896987</v>
      </c>
      <c r="E233" s="10">
        <v>0</v>
      </c>
      <c r="F233" s="10">
        <v>6915</v>
      </c>
      <c r="G233" s="62">
        <v>0</v>
      </c>
      <c r="H233" s="10">
        <f>D233+E233-F233</f>
        <v>2890072</v>
      </c>
    </row>
    <row r="234" spans="1:8" s="11" customFormat="1" ht="15.75" customHeight="1" x14ac:dyDescent="0.2">
      <c r="A234" s="8"/>
      <c r="B234" s="8"/>
      <c r="C234" s="117" t="s">
        <v>191</v>
      </c>
      <c r="D234" s="117"/>
      <c r="E234" s="117"/>
      <c r="F234" s="117"/>
      <c r="G234" s="117"/>
      <c r="H234" s="117"/>
    </row>
    <row r="235" spans="1:8" s="11" customFormat="1" ht="40.5" customHeight="1" x14ac:dyDescent="0.25">
      <c r="A235" s="8"/>
      <c r="B235" s="8"/>
      <c r="C235" s="100" t="s">
        <v>199</v>
      </c>
      <c r="D235" s="100"/>
      <c r="E235" s="100"/>
      <c r="F235" s="100"/>
      <c r="G235" s="100"/>
      <c r="H235" s="100"/>
    </row>
    <row r="236" spans="1:8" s="11" customFormat="1" ht="40.5" customHeight="1" x14ac:dyDescent="0.25">
      <c r="A236" s="8"/>
      <c r="B236" s="8"/>
      <c r="C236" s="100" t="s">
        <v>200</v>
      </c>
      <c r="D236" s="100"/>
      <c r="E236" s="100"/>
      <c r="F236" s="100"/>
      <c r="G236" s="100"/>
      <c r="H236" s="100"/>
    </row>
    <row r="237" spans="1:8" s="11" customFormat="1" ht="5.25" customHeight="1" x14ac:dyDescent="0.25">
      <c r="A237" s="8"/>
      <c r="B237" s="8"/>
      <c r="C237" s="100"/>
      <c r="D237" s="100"/>
      <c r="E237" s="100"/>
      <c r="F237" s="100"/>
      <c r="G237" s="100"/>
      <c r="H237" s="100"/>
    </row>
    <row r="238" spans="1:8" s="3" customFormat="1" ht="23.25" customHeight="1" x14ac:dyDescent="0.25">
      <c r="A238" s="18"/>
      <c r="B238" s="18">
        <v>500</v>
      </c>
      <c r="C238" s="19" t="s">
        <v>201</v>
      </c>
      <c r="D238" s="23">
        <v>18662578</v>
      </c>
      <c r="E238" s="23">
        <f>E239</f>
        <v>171488</v>
      </c>
      <c r="F238" s="23">
        <f>F239</f>
        <v>2515626</v>
      </c>
      <c r="G238" s="23">
        <f>G239</f>
        <v>0</v>
      </c>
      <c r="H238" s="23">
        <f>D238+E238-F238</f>
        <v>16318440</v>
      </c>
    </row>
    <row r="239" spans="1:8" s="11" customFormat="1" ht="17.25" customHeight="1" x14ac:dyDescent="0.25">
      <c r="A239" s="8"/>
      <c r="B239" s="8">
        <v>50005</v>
      </c>
      <c r="C239" s="32" t="s">
        <v>202</v>
      </c>
      <c r="D239" s="10">
        <v>18662578</v>
      </c>
      <c r="E239" s="10">
        <v>171488</v>
      </c>
      <c r="F239" s="10">
        <v>2515626</v>
      </c>
      <c r="G239" s="10">
        <v>0</v>
      </c>
      <c r="H239" s="10">
        <f>D239+E239-F239</f>
        <v>16318440</v>
      </c>
    </row>
    <row r="240" spans="1:8" s="11" customFormat="1" ht="37.5" customHeight="1" x14ac:dyDescent="0.25">
      <c r="A240" s="8"/>
      <c r="B240" s="8"/>
      <c r="C240" s="100" t="s">
        <v>203</v>
      </c>
      <c r="D240" s="100"/>
      <c r="E240" s="100"/>
      <c r="F240" s="100"/>
      <c r="G240" s="100"/>
      <c r="H240" s="100"/>
    </row>
    <row r="241" spans="1:8" s="11" customFormat="1" ht="27" customHeight="1" x14ac:dyDescent="0.25">
      <c r="A241" s="8"/>
      <c r="B241" s="8"/>
      <c r="C241" s="100" t="s">
        <v>204</v>
      </c>
      <c r="D241" s="100"/>
      <c r="E241" s="100"/>
      <c r="F241" s="100"/>
      <c r="G241" s="100"/>
      <c r="H241" s="100"/>
    </row>
    <row r="242" spans="1:8" s="11" customFormat="1" ht="12" customHeight="1" x14ac:dyDescent="0.25">
      <c r="A242" s="8"/>
      <c r="B242" s="8"/>
      <c r="C242" s="100" t="s">
        <v>205</v>
      </c>
      <c r="D242" s="100"/>
      <c r="E242" s="100"/>
      <c r="F242" s="100"/>
      <c r="G242" s="100"/>
      <c r="H242" s="100"/>
    </row>
    <row r="243" spans="1:8" s="11" customFormat="1" ht="26.25" customHeight="1" x14ac:dyDescent="0.25">
      <c r="A243" s="8"/>
      <c r="B243" s="8"/>
      <c r="C243" s="100" t="s">
        <v>206</v>
      </c>
      <c r="D243" s="100"/>
      <c r="E243" s="100"/>
      <c r="F243" s="100"/>
      <c r="G243" s="100"/>
      <c r="H243" s="100"/>
    </row>
    <row r="244" spans="1:8" s="11" customFormat="1" ht="3.75" customHeight="1" x14ac:dyDescent="0.25">
      <c r="A244" s="8"/>
      <c r="B244" s="8"/>
      <c r="C244" s="95"/>
      <c r="D244" s="95"/>
      <c r="E244" s="95"/>
      <c r="F244" s="95"/>
      <c r="G244" s="95"/>
      <c r="H244" s="95"/>
    </row>
    <row r="245" spans="1:8" s="3" customFormat="1" ht="23.25" customHeight="1" x14ac:dyDescent="0.25">
      <c r="A245" s="18"/>
      <c r="B245" s="18">
        <v>600</v>
      </c>
      <c r="C245" s="19" t="s">
        <v>25</v>
      </c>
      <c r="D245" s="23">
        <v>849979049.36000001</v>
      </c>
      <c r="E245" s="23">
        <f>E276+E246+E288+E271+E273</f>
        <v>7591797.2199999997</v>
      </c>
      <c r="F245" s="23">
        <f>F276+F246+F288+F271+F273</f>
        <v>16042107</v>
      </c>
      <c r="G245" s="23">
        <f>G276+G246+G288+G271+G273</f>
        <v>5772577</v>
      </c>
      <c r="H245" s="23">
        <f>D245+E245-F245</f>
        <v>841528739.58000004</v>
      </c>
    </row>
    <row r="246" spans="1:8" s="11" customFormat="1" ht="17.25" customHeight="1" x14ac:dyDescent="0.25">
      <c r="A246" s="8"/>
      <c r="B246" s="8">
        <v>60001</v>
      </c>
      <c r="C246" s="32" t="s">
        <v>26</v>
      </c>
      <c r="D246" s="10">
        <v>218511280.36000001</v>
      </c>
      <c r="E246" s="10">
        <v>1660421</v>
      </c>
      <c r="F246" s="10">
        <v>7471725</v>
      </c>
      <c r="G246" s="10">
        <v>5211332</v>
      </c>
      <c r="H246" s="10">
        <f>D246+E246-F246</f>
        <v>212699976.36000001</v>
      </c>
    </row>
    <row r="247" spans="1:8" s="11" customFormat="1" ht="13.5" customHeight="1" x14ac:dyDescent="0.2">
      <c r="A247" s="8"/>
      <c r="B247" s="8"/>
      <c r="C247" s="117" t="s">
        <v>191</v>
      </c>
      <c r="D247" s="117"/>
      <c r="E247" s="117"/>
      <c r="F247" s="117"/>
      <c r="G247" s="117"/>
      <c r="H247" s="117"/>
    </row>
    <row r="248" spans="1:8" s="11" customFormat="1" ht="52.5" customHeight="1" x14ac:dyDescent="0.25">
      <c r="A248" s="8"/>
      <c r="B248" s="8"/>
      <c r="C248" s="100" t="s">
        <v>207</v>
      </c>
      <c r="D248" s="100"/>
      <c r="E248" s="100"/>
      <c r="F248" s="100"/>
      <c r="G248" s="100"/>
      <c r="H248" s="100"/>
    </row>
    <row r="249" spans="1:8" s="3" customFormat="1" ht="26.25" customHeight="1" x14ac:dyDescent="0.25">
      <c r="A249" s="34"/>
      <c r="B249" s="8"/>
      <c r="C249" s="100" t="s">
        <v>208</v>
      </c>
      <c r="D249" s="100"/>
      <c r="E249" s="100"/>
      <c r="F249" s="100"/>
      <c r="G249" s="100"/>
      <c r="H249" s="100"/>
    </row>
    <row r="250" spans="1:8" s="3" customFormat="1" ht="51.75" customHeight="1" x14ac:dyDescent="0.25">
      <c r="A250" s="34"/>
      <c r="B250" s="8"/>
      <c r="C250" s="100" t="s">
        <v>209</v>
      </c>
      <c r="D250" s="100"/>
      <c r="E250" s="100"/>
      <c r="F250" s="100"/>
      <c r="G250" s="100"/>
      <c r="H250" s="100"/>
    </row>
    <row r="251" spans="1:8" s="3" customFormat="1" ht="43.5" customHeight="1" x14ac:dyDescent="0.2">
      <c r="A251" s="34"/>
      <c r="B251" s="8"/>
      <c r="C251" s="117" t="s">
        <v>210</v>
      </c>
      <c r="D251" s="117"/>
      <c r="E251" s="117"/>
      <c r="F251" s="117"/>
      <c r="G251" s="117"/>
      <c r="H251" s="117"/>
    </row>
    <row r="252" spans="1:8" s="3" customFormat="1" ht="53.25" customHeight="1" x14ac:dyDescent="0.25">
      <c r="A252" s="34"/>
      <c r="B252" s="8"/>
      <c r="C252" s="100" t="s">
        <v>211</v>
      </c>
      <c r="D252" s="100"/>
      <c r="E252" s="100"/>
      <c r="F252" s="100"/>
      <c r="G252" s="100"/>
      <c r="H252" s="100"/>
    </row>
    <row r="253" spans="1:8" s="3" customFormat="1" ht="13.5" customHeight="1" x14ac:dyDescent="0.25">
      <c r="A253" s="34"/>
      <c r="B253" s="8"/>
      <c r="C253" s="100" t="s">
        <v>212</v>
      </c>
      <c r="D253" s="100"/>
      <c r="E253" s="100"/>
      <c r="F253" s="100"/>
      <c r="G253" s="100"/>
      <c r="H253" s="100"/>
    </row>
    <row r="254" spans="1:8" s="3" customFormat="1" ht="29.25" customHeight="1" x14ac:dyDescent="0.25">
      <c r="A254" s="34"/>
      <c r="B254" s="8"/>
      <c r="C254" s="100" t="s">
        <v>213</v>
      </c>
      <c r="D254" s="100"/>
      <c r="E254" s="100"/>
      <c r="F254" s="100"/>
      <c r="G254" s="100"/>
      <c r="H254" s="100"/>
    </row>
    <row r="255" spans="1:8" s="3" customFormat="1" ht="29.25" customHeight="1" x14ac:dyDescent="0.25">
      <c r="A255" s="34"/>
      <c r="B255" s="8"/>
      <c r="C255" s="100" t="s">
        <v>214</v>
      </c>
      <c r="D255" s="100"/>
      <c r="E255" s="100"/>
      <c r="F255" s="100"/>
      <c r="G255" s="100"/>
      <c r="H255" s="100"/>
    </row>
    <row r="256" spans="1:8" s="3" customFormat="1" ht="13.5" customHeight="1" x14ac:dyDescent="0.25">
      <c r="A256" s="34"/>
      <c r="B256" s="8"/>
      <c r="C256" s="100" t="s">
        <v>215</v>
      </c>
      <c r="D256" s="100"/>
      <c r="E256" s="100"/>
      <c r="F256" s="100"/>
      <c r="G256" s="100"/>
      <c r="H256" s="100"/>
    </row>
    <row r="257" spans="1:8" s="3" customFormat="1" ht="26.25" customHeight="1" x14ac:dyDescent="0.25">
      <c r="A257" s="34"/>
      <c r="B257" s="8"/>
      <c r="C257" s="100" t="s">
        <v>216</v>
      </c>
      <c r="D257" s="100"/>
      <c r="E257" s="100"/>
      <c r="F257" s="100"/>
      <c r="G257" s="100"/>
      <c r="H257" s="100"/>
    </row>
    <row r="258" spans="1:8" s="3" customFormat="1" ht="26.25" customHeight="1" x14ac:dyDescent="0.25">
      <c r="A258" s="34"/>
      <c r="B258" s="8"/>
      <c r="C258" s="100" t="s">
        <v>217</v>
      </c>
      <c r="D258" s="100"/>
      <c r="E258" s="100"/>
      <c r="F258" s="100"/>
      <c r="G258" s="100"/>
      <c r="H258" s="100"/>
    </row>
    <row r="259" spans="1:8" s="3" customFormat="1" ht="12.75" customHeight="1" x14ac:dyDescent="0.25">
      <c r="A259" s="34"/>
      <c r="B259" s="8"/>
      <c r="C259" s="100" t="s">
        <v>218</v>
      </c>
      <c r="D259" s="100"/>
      <c r="E259" s="100"/>
      <c r="F259" s="100"/>
      <c r="G259" s="100"/>
      <c r="H259" s="100"/>
    </row>
    <row r="260" spans="1:8" s="3" customFormat="1" ht="22.5" customHeight="1" x14ac:dyDescent="0.25">
      <c r="A260" s="34"/>
      <c r="B260" s="8"/>
      <c r="C260" s="95"/>
      <c r="D260" s="95"/>
      <c r="E260" s="95"/>
      <c r="F260" s="95"/>
      <c r="G260" s="95"/>
      <c r="H260" s="95"/>
    </row>
    <row r="261" spans="1:8" s="3" customFormat="1" ht="13.5" customHeight="1" x14ac:dyDescent="0.25">
      <c r="A261" s="34"/>
      <c r="B261" s="8"/>
      <c r="C261" s="100" t="s">
        <v>219</v>
      </c>
      <c r="D261" s="100"/>
      <c r="E261" s="100"/>
      <c r="F261" s="100"/>
      <c r="G261" s="100"/>
      <c r="H261" s="100"/>
    </row>
    <row r="262" spans="1:8" s="3" customFormat="1" ht="41.25" customHeight="1" x14ac:dyDescent="0.25">
      <c r="A262" s="34"/>
      <c r="B262" s="8"/>
      <c r="C262" s="100" t="s">
        <v>220</v>
      </c>
      <c r="D262" s="100"/>
      <c r="E262" s="100"/>
      <c r="F262" s="100"/>
      <c r="G262" s="100"/>
      <c r="H262" s="100"/>
    </row>
    <row r="263" spans="1:8" s="3" customFormat="1" ht="27" customHeight="1" x14ac:dyDescent="0.25">
      <c r="A263" s="34"/>
      <c r="B263" s="8"/>
      <c r="C263" s="100" t="s">
        <v>221</v>
      </c>
      <c r="D263" s="100"/>
      <c r="E263" s="100"/>
      <c r="F263" s="100"/>
      <c r="G263" s="100"/>
      <c r="H263" s="100"/>
    </row>
    <row r="264" spans="1:8" s="3" customFormat="1" ht="26.25" customHeight="1" x14ac:dyDescent="0.25">
      <c r="A264" s="34"/>
      <c r="B264" s="8"/>
      <c r="C264" s="100" t="s">
        <v>222</v>
      </c>
      <c r="D264" s="100"/>
      <c r="E264" s="100"/>
      <c r="F264" s="100"/>
      <c r="G264" s="100"/>
      <c r="H264" s="100"/>
    </row>
    <row r="265" spans="1:8" s="3" customFormat="1" ht="15.75" customHeight="1" x14ac:dyDescent="0.2">
      <c r="A265" s="34"/>
      <c r="B265" s="8"/>
      <c r="C265" s="117" t="s">
        <v>223</v>
      </c>
      <c r="D265" s="117"/>
      <c r="E265" s="117"/>
      <c r="F265" s="117"/>
      <c r="G265" s="117"/>
      <c r="H265" s="117"/>
    </row>
    <row r="266" spans="1:8" s="11" customFormat="1" ht="42" customHeight="1" x14ac:dyDescent="0.25">
      <c r="A266" s="8"/>
      <c r="B266" s="8"/>
      <c r="C266" s="100" t="s">
        <v>224</v>
      </c>
      <c r="D266" s="100"/>
      <c r="E266" s="100"/>
      <c r="F266" s="100"/>
      <c r="G266" s="100"/>
      <c r="H266" s="100"/>
    </row>
    <row r="267" spans="1:8" s="3" customFormat="1" ht="40.5" customHeight="1" x14ac:dyDescent="0.25">
      <c r="A267" s="34"/>
      <c r="B267" s="8"/>
      <c r="C267" s="100" t="s">
        <v>225</v>
      </c>
      <c r="D267" s="100"/>
      <c r="E267" s="100"/>
      <c r="F267" s="100"/>
      <c r="G267" s="100"/>
      <c r="H267" s="100"/>
    </row>
    <row r="268" spans="1:8" s="11" customFormat="1" ht="42" customHeight="1" x14ac:dyDescent="0.2">
      <c r="A268" s="8"/>
      <c r="B268" s="8"/>
      <c r="C268" s="117" t="s">
        <v>226</v>
      </c>
      <c r="D268" s="117"/>
      <c r="E268" s="117"/>
      <c r="F268" s="117"/>
      <c r="G268" s="117"/>
      <c r="H268" s="117"/>
    </row>
    <row r="269" spans="1:8" s="11" customFormat="1" ht="27.75" customHeight="1" x14ac:dyDescent="0.25">
      <c r="A269" s="8"/>
      <c r="B269" s="8"/>
      <c r="C269" s="100" t="s">
        <v>227</v>
      </c>
      <c r="D269" s="100"/>
      <c r="E269" s="100"/>
      <c r="F269" s="100"/>
      <c r="G269" s="100"/>
      <c r="H269" s="100"/>
    </row>
    <row r="270" spans="1:8" s="11" customFormat="1" ht="15" customHeight="1" x14ac:dyDescent="0.25">
      <c r="A270" s="8"/>
      <c r="B270" s="8"/>
      <c r="C270" s="100" t="s">
        <v>228</v>
      </c>
      <c r="D270" s="100"/>
      <c r="E270" s="100"/>
      <c r="F270" s="100"/>
      <c r="G270" s="100"/>
      <c r="H270" s="100"/>
    </row>
    <row r="271" spans="1:8" s="11" customFormat="1" ht="18.75" customHeight="1" x14ac:dyDescent="0.25">
      <c r="A271" s="8"/>
      <c r="B271" s="8">
        <v>60002</v>
      </c>
      <c r="C271" s="32" t="s">
        <v>229</v>
      </c>
      <c r="D271" s="10">
        <v>200000</v>
      </c>
      <c r="E271" s="10">
        <v>0</v>
      </c>
      <c r="F271" s="10">
        <v>200000</v>
      </c>
      <c r="G271" s="10">
        <v>0</v>
      </c>
      <c r="H271" s="10">
        <f>D271+E271-F271</f>
        <v>0</v>
      </c>
    </row>
    <row r="272" spans="1:8" s="3" customFormat="1" ht="64.5" customHeight="1" x14ac:dyDescent="0.25">
      <c r="A272" s="34"/>
      <c r="B272" s="8"/>
      <c r="C272" s="100" t="s">
        <v>230</v>
      </c>
      <c r="D272" s="100"/>
      <c r="E272" s="100"/>
      <c r="F272" s="100"/>
      <c r="G272" s="100"/>
      <c r="H272" s="100"/>
    </row>
    <row r="273" spans="1:8" s="11" customFormat="1" ht="18.75" customHeight="1" x14ac:dyDescent="0.25">
      <c r="A273" s="8"/>
      <c r="B273" s="8">
        <v>60003</v>
      </c>
      <c r="C273" s="32" t="s">
        <v>28</v>
      </c>
      <c r="D273" s="10">
        <v>36729323</v>
      </c>
      <c r="E273" s="10">
        <v>5778823.2199999997</v>
      </c>
      <c r="F273" s="10">
        <v>0</v>
      </c>
      <c r="G273" s="10">
        <v>0</v>
      </c>
      <c r="H273" s="10">
        <f>D273+E273-F273</f>
        <v>42508146.219999999</v>
      </c>
    </row>
    <row r="274" spans="1:8" s="4" customFormat="1" ht="56.25" customHeight="1" x14ac:dyDescent="0.25">
      <c r="A274" s="29"/>
      <c r="B274" s="29"/>
      <c r="C274" s="100" t="s">
        <v>231</v>
      </c>
      <c r="D274" s="100"/>
      <c r="E274" s="100"/>
      <c r="F274" s="100"/>
      <c r="G274" s="100"/>
      <c r="H274" s="100"/>
    </row>
    <row r="275" spans="1:8" s="4" customFormat="1" ht="43.5" customHeight="1" x14ac:dyDescent="0.25">
      <c r="A275" s="29"/>
      <c r="B275" s="29"/>
      <c r="C275" s="100" t="s">
        <v>232</v>
      </c>
      <c r="D275" s="100"/>
      <c r="E275" s="100"/>
      <c r="F275" s="100"/>
      <c r="G275" s="100"/>
      <c r="H275" s="100"/>
    </row>
    <row r="276" spans="1:8" s="11" customFormat="1" ht="18" customHeight="1" x14ac:dyDescent="0.25">
      <c r="A276" s="8"/>
      <c r="B276" s="8">
        <v>60013</v>
      </c>
      <c r="C276" s="32" t="s">
        <v>32</v>
      </c>
      <c r="D276" s="10">
        <v>540846961</v>
      </c>
      <c r="E276" s="10">
        <v>152553</v>
      </c>
      <c r="F276" s="10">
        <v>7740370</v>
      </c>
      <c r="G276" s="10">
        <v>561245</v>
      </c>
      <c r="H276" s="10">
        <f>D276+E276-F276</f>
        <v>533259144</v>
      </c>
    </row>
    <row r="277" spans="1:8" s="11" customFormat="1" ht="54" customHeight="1" x14ac:dyDescent="0.25">
      <c r="A277" s="8"/>
      <c r="B277" s="8"/>
      <c r="C277" s="100" t="s">
        <v>233</v>
      </c>
      <c r="D277" s="100"/>
      <c r="E277" s="100"/>
      <c r="F277" s="100"/>
      <c r="G277" s="100"/>
      <c r="H277" s="100"/>
    </row>
    <row r="278" spans="1:8" s="11" customFormat="1" ht="66.75" customHeight="1" x14ac:dyDescent="0.25">
      <c r="A278" s="8"/>
      <c r="B278" s="8"/>
      <c r="C278" s="100" t="s">
        <v>234</v>
      </c>
      <c r="D278" s="100"/>
      <c r="E278" s="100"/>
      <c r="F278" s="100"/>
      <c r="G278" s="100"/>
      <c r="H278" s="100"/>
    </row>
    <row r="279" spans="1:8" s="11" customFormat="1" ht="30" customHeight="1" x14ac:dyDescent="0.2">
      <c r="A279" s="8"/>
      <c r="B279" s="8"/>
      <c r="C279" s="117" t="s">
        <v>235</v>
      </c>
      <c r="D279" s="117"/>
      <c r="E279" s="117"/>
      <c r="F279" s="117"/>
      <c r="G279" s="117"/>
      <c r="H279" s="117"/>
    </row>
    <row r="280" spans="1:8" s="11" customFormat="1" ht="53.25" customHeight="1" x14ac:dyDescent="0.25">
      <c r="A280" s="8"/>
      <c r="B280" s="8"/>
      <c r="C280" s="100" t="s">
        <v>236</v>
      </c>
      <c r="D280" s="100"/>
      <c r="E280" s="100"/>
      <c r="F280" s="100"/>
      <c r="G280" s="100"/>
      <c r="H280" s="100"/>
    </row>
    <row r="281" spans="1:8" s="11" customFormat="1" ht="53.25" customHeight="1" x14ac:dyDescent="0.25">
      <c r="A281" s="8"/>
      <c r="B281" s="8"/>
      <c r="C281" s="100" t="s">
        <v>237</v>
      </c>
      <c r="D281" s="100"/>
      <c r="E281" s="100"/>
      <c r="F281" s="100"/>
      <c r="G281" s="100"/>
      <c r="H281" s="100"/>
    </row>
    <row r="282" spans="1:8" s="11" customFormat="1" ht="41.25" customHeight="1" x14ac:dyDescent="0.25">
      <c r="A282" s="8"/>
      <c r="B282" s="8"/>
      <c r="C282" s="100" t="s">
        <v>238</v>
      </c>
      <c r="D282" s="100"/>
      <c r="E282" s="100"/>
      <c r="F282" s="100"/>
      <c r="G282" s="100"/>
      <c r="H282" s="100"/>
    </row>
    <row r="283" spans="1:8" s="11" customFormat="1" ht="27" customHeight="1" x14ac:dyDescent="0.25">
      <c r="A283" s="8"/>
      <c r="B283" s="8"/>
      <c r="C283" s="100" t="s">
        <v>239</v>
      </c>
      <c r="D283" s="100"/>
      <c r="E283" s="100"/>
      <c r="F283" s="100"/>
      <c r="G283" s="100"/>
      <c r="H283" s="100"/>
    </row>
    <row r="284" spans="1:8" s="11" customFormat="1" ht="79.5" customHeight="1" x14ac:dyDescent="0.25">
      <c r="A284" s="8"/>
      <c r="B284" s="8"/>
      <c r="C284" s="100" t="s">
        <v>240</v>
      </c>
      <c r="D284" s="100"/>
      <c r="E284" s="100"/>
      <c r="F284" s="100"/>
      <c r="G284" s="100"/>
      <c r="H284" s="100"/>
    </row>
    <row r="285" spans="1:8" s="11" customFormat="1" ht="27" customHeight="1" x14ac:dyDescent="0.2">
      <c r="A285" s="8"/>
      <c r="B285" s="8"/>
      <c r="C285" s="120" t="s">
        <v>241</v>
      </c>
      <c r="D285" s="120"/>
      <c r="E285" s="120"/>
      <c r="F285" s="120"/>
      <c r="G285" s="120"/>
      <c r="H285" s="120"/>
    </row>
    <row r="286" spans="1:8" s="11" customFormat="1" ht="42" customHeight="1" x14ac:dyDescent="0.25">
      <c r="A286" s="8"/>
      <c r="B286" s="8"/>
      <c r="C286" s="100" t="s">
        <v>242</v>
      </c>
      <c r="D286" s="100"/>
      <c r="E286" s="100"/>
      <c r="F286" s="100"/>
      <c r="G286" s="100"/>
      <c r="H286" s="100"/>
    </row>
    <row r="287" spans="1:8" s="11" customFormat="1" ht="29.25" customHeight="1" x14ac:dyDescent="0.25">
      <c r="A287" s="8"/>
      <c r="B287" s="8"/>
      <c r="C287" s="100" t="s">
        <v>243</v>
      </c>
      <c r="D287" s="100"/>
      <c r="E287" s="100"/>
      <c r="F287" s="100"/>
      <c r="G287" s="100"/>
      <c r="H287" s="100"/>
    </row>
    <row r="288" spans="1:8" s="11" customFormat="1" ht="18.75" customHeight="1" x14ac:dyDescent="0.25">
      <c r="A288" s="8"/>
      <c r="B288" s="8">
        <v>60041</v>
      </c>
      <c r="C288" s="32" t="s">
        <v>244</v>
      </c>
      <c r="D288" s="10">
        <v>13862490</v>
      </c>
      <c r="E288" s="10">
        <v>0</v>
      </c>
      <c r="F288" s="10">
        <v>630012</v>
      </c>
      <c r="G288" s="10">
        <v>0</v>
      </c>
      <c r="H288" s="10">
        <f>D288+E288-F288</f>
        <v>13232478</v>
      </c>
    </row>
    <row r="289" spans="1:8" s="11" customFormat="1" ht="69" customHeight="1" x14ac:dyDescent="0.25">
      <c r="A289" s="8"/>
      <c r="B289" s="8"/>
      <c r="C289" s="100" t="s">
        <v>245</v>
      </c>
      <c r="D289" s="100"/>
      <c r="E289" s="100"/>
      <c r="F289" s="100"/>
      <c r="G289" s="100"/>
      <c r="H289" s="100"/>
    </row>
    <row r="290" spans="1:8" s="11" customFormat="1" ht="4.5" customHeight="1" x14ac:dyDescent="0.25">
      <c r="A290" s="8"/>
      <c r="B290" s="8"/>
      <c r="C290" s="95"/>
      <c r="D290" s="95"/>
      <c r="E290" s="95"/>
      <c r="F290" s="95"/>
      <c r="G290" s="95"/>
      <c r="H290" s="95"/>
    </row>
    <row r="291" spans="1:8" s="3" customFormat="1" ht="23.25" customHeight="1" x14ac:dyDescent="0.25">
      <c r="A291" s="18"/>
      <c r="B291" s="18">
        <v>700</v>
      </c>
      <c r="C291" s="19" t="s">
        <v>246</v>
      </c>
      <c r="D291" s="23">
        <v>4655902</v>
      </c>
      <c r="E291" s="23">
        <f>E292</f>
        <v>118141</v>
      </c>
      <c r="F291" s="23">
        <f>F292</f>
        <v>0</v>
      </c>
      <c r="G291" s="23">
        <f>G292</f>
        <v>0</v>
      </c>
      <c r="H291" s="23">
        <f>D291+E291-F291</f>
        <v>4774043</v>
      </c>
    </row>
    <row r="292" spans="1:8" s="11" customFormat="1" ht="18" customHeight="1" x14ac:dyDescent="0.25">
      <c r="A292" s="8"/>
      <c r="B292" s="8">
        <v>70005</v>
      </c>
      <c r="C292" s="32" t="s">
        <v>247</v>
      </c>
      <c r="D292" s="10">
        <v>4320902</v>
      </c>
      <c r="E292" s="10">
        <v>118141</v>
      </c>
      <c r="F292" s="10">
        <v>0</v>
      </c>
      <c r="G292" s="10">
        <v>0</v>
      </c>
      <c r="H292" s="10">
        <f>D292+E292-F292</f>
        <v>4439043</v>
      </c>
    </row>
    <row r="293" spans="1:8" s="4" customFormat="1" ht="43.5" customHeight="1" x14ac:dyDescent="0.25">
      <c r="A293" s="29"/>
      <c r="B293" s="29"/>
      <c r="C293" s="100" t="s">
        <v>248</v>
      </c>
      <c r="D293" s="100"/>
      <c r="E293" s="100"/>
      <c r="F293" s="100"/>
      <c r="G293" s="100"/>
      <c r="H293" s="100"/>
    </row>
    <row r="294" spans="1:8" s="4" customFormat="1" ht="3" customHeight="1" x14ac:dyDescent="0.25">
      <c r="A294" s="29"/>
      <c r="B294" s="29"/>
      <c r="C294" s="95"/>
      <c r="D294" s="95"/>
      <c r="E294" s="95"/>
      <c r="F294" s="95"/>
      <c r="G294" s="95"/>
      <c r="H294" s="95"/>
    </row>
    <row r="295" spans="1:8" s="3" customFormat="1" ht="23.25" customHeight="1" x14ac:dyDescent="0.25">
      <c r="A295" s="18"/>
      <c r="B295" s="18">
        <v>710</v>
      </c>
      <c r="C295" s="19" t="s">
        <v>249</v>
      </c>
      <c r="D295" s="23">
        <v>6666942.7999999998</v>
      </c>
      <c r="E295" s="23">
        <f>E298+E296</f>
        <v>2977000</v>
      </c>
      <c r="F295" s="23">
        <f>F298+F296</f>
        <v>0</v>
      </c>
      <c r="G295" s="23">
        <f>G298+G296</f>
        <v>0</v>
      </c>
      <c r="H295" s="23">
        <f>D295+E295-F295</f>
        <v>9643942.8000000007</v>
      </c>
    </row>
    <row r="296" spans="1:8" s="11" customFormat="1" ht="18.75" customHeight="1" x14ac:dyDescent="0.25">
      <c r="A296" s="8"/>
      <c r="B296" s="8">
        <v>71003</v>
      </c>
      <c r="C296" s="32" t="s">
        <v>250</v>
      </c>
      <c r="D296" s="10">
        <v>6131853</v>
      </c>
      <c r="E296" s="10">
        <v>477000</v>
      </c>
      <c r="F296" s="10">
        <v>0</v>
      </c>
      <c r="G296" s="10">
        <v>0</v>
      </c>
      <c r="H296" s="10">
        <f>D296+E296-F296</f>
        <v>6608853</v>
      </c>
    </row>
    <row r="297" spans="1:8" s="11" customFormat="1" ht="45" customHeight="1" x14ac:dyDescent="0.25">
      <c r="A297" s="8"/>
      <c r="B297" s="8"/>
      <c r="C297" s="100" t="s">
        <v>251</v>
      </c>
      <c r="D297" s="100"/>
      <c r="E297" s="100"/>
      <c r="F297" s="100"/>
      <c r="G297" s="100"/>
      <c r="H297" s="100"/>
    </row>
    <row r="298" spans="1:8" s="11" customFormat="1" ht="18.75" customHeight="1" x14ac:dyDescent="0.25">
      <c r="A298" s="8"/>
      <c r="B298" s="8">
        <v>71095</v>
      </c>
      <c r="C298" s="32" t="s">
        <v>23</v>
      </c>
      <c r="D298" s="10">
        <v>3000</v>
      </c>
      <c r="E298" s="10">
        <v>2500000</v>
      </c>
      <c r="F298" s="10">
        <v>0</v>
      </c>
      <c r="G298" s="10">
        <v>0</v>
      </c>
      <c r="H298" s="10">
        <f>D298+E298-F298</f>
        <v>2503000</v>
      </c>
    </row>
    <row r="299" spans="1:8" s="3" customFormat="1" ht="69" customHeight="1" x14ac:dyDescent="0.25">
      <c r="A299" s="34"/>
      <c r="B299" s="8"/>
      <c r="C299" s="100" t="s">
        <v>252</v>
      </c>
      <c r="D299" s="100"/>
      <c r="E299" s="100"/>
      <c r="F299" s="100"/>
      <c r="G299" s="100"/>
      <c r="H299" s="100"/>
    </row>
    <row r="300" spans="1:8" s="11" customFormat="1" ht="3.75" customHeight="1" x14ac:dyDescent="0.25">
      <c r="A300" s="8"/>
      <c r="B300" s="8"/>
      <c r="C300" s="95"/>
      <c r="D300" s="95"/>
      <c r="E300" s="95"/>
      <c r="F300" s="95"/>
      <c r="G300" s="95"/>
      <c r="H300" s="95"/>
    </row>
    <row r="301" spans="1:8" s="3" customFormat="1" ht="23.25" customHeight="1" x14ac:dyDescent="0.25">
      <c r="A301" s="18"/>
      <c r="B301" s="18">
        <v>720</v>
      </c>
      <c r="C301" s="19" t="s">
        <v>48</v>
      </c>
      <c r="D301" s="23">
        <v>82528318</v>
      </c>
      <c r="E301" s="23">
        <f>E302</f>
        <v>660117</v>
      </c>
      <c r="F301" s="23">
        <f>F302</f>
        <v>838108</v>
      </c>
      <c r="G301" s="23">
        <f>G302</f>
        <v>0</v>
      </c>
      <c r="H301" s="23">
        <f>D301+E301-F301</f>
        <v>82350327</v>
      </c>
    </row>
    <row r="302" spans="1:8" s="11" customFormat="1" ht="18" customHeight="1" x14ac:dyDescent="0.25">
      <c r="A302" s="8"/>
      <c r="B302" s="8">
        <v>72095</v>
      </c>
      <c r="C302" s="32" t="s">
        <v>23</v>
      </c>
      <c r="D302" s="10">
        <v>82528318</v>
      </c>
      <c r="E302" s="10">
        <v>660117</v>
      </c>
      <c r="F302" s="10">
        <v>838108</v>
      </c>
      <c r="G302" s="10">
        <v>0</v>
      </c>
      <c r="H302" s="10">
        <f>D302+E302-F302</f>
        <v>82350327</v>
      </c>
    </row>
    <row r="303" spans="1:8" s="11" customFormat="1" ht="53.25" customHeight="1" x14ac:dyDescent="0.25">
      <c r="A303" s="8"/>
      <c r="B303" s="8"/>
      <c r="C303" s="100" t="s">
        <v>253</v>
      </c>
      <c r="D303" s="100"/>
      <c r="E303" s="100"/>
      <c r="F303" s="100"/>
      <c r="G303" s="100"/>
      <c r="H303" s="100"/>
    </row>
    <row r="304" spans="1:8" s="11" customFormat="1" ht="28.5" customHeight="1" x14ac:dyDescent="0.2">
      <c r="A304" s="8"/>
      <c r="B304" s="63"/>
      <c r="C304" s="117" t="s">
        <v>254</v>
      </c>
      <c r="D304" s="117"/>
      <c r="E304" s="117"/>
      <c r="F304" s="117"/>
      <c r="G304" s="117"/>
      <c r="H304" s="117"/>
    </row>
    <row r="305" spans="1:8" s="11" customFormat="1" ht="53.25" customHeight="1" x14ac:dyDescent="0.25">
      <c r="A305" s="8"/>
      <c r="B305" s="63"/>
      <c r="C305" s="100" t="s">
        <v>255</v>
      </c>
      <c r="D305" s="100"/>
      <c r="E305" s="100"/>
      <c r="F305" s="100"/>
      <c r="G305" s="100"/>
      <c r="H305" s="100"/>
    </row>
    <row r="306" spans="1:8" s="11" customFormat="1" ht="24.75" customHeight="1" x14ac:dyDescent="0.25">
      <c r="A306" s="8"/>
      <c r="B306" s="63"/>
      <c r="C306" s="100" t="s">
        <v>256</v>
      </c>
      <c r="D306" s="100"/>
      <c r="E306" s="100"/>
      <c r="F306" s="100"/>
      <c r="G306" s="100"/>
      <c r="H306" s="100"/>
    </row>
    <row r="307" spans="1:8" s="11" customFormat="1" ht="4.5" customHeight="1" x14ac:dyDescent="0.25">
      <c r="A307" s="8"/>
      <c r="B307" s="63"/>
      <c r="C307" s="95"/>
      <c r="D307" s="95"/>
      <c r="E307" s="95"/>
      <c r="F307" s="95"/>
      <c r="G307" s="95"/>
      <c r="H307" s="95"/>
    </row>
    <row r="308" spans="1:8" s="39" customFormat="1" ht="23.25" customHeight="1" x14ac:dyDescent="0.25">
      <c r="A308" s="35"/>
      <c r="B308" s="35">
        <v>730</v>
      </c>
      <c r="C308" s="64" t="s">
        <v>257</v>
      </c>
      <c r="D308" s="65">
        <v>1300000</v>
      </c>
      <c r="E308" s="65">
        <f>E309</f>
        <v>500000</v>
      </c>
      <c r="F308" s="65">
        <f>F309</f>
        <v>0</v>
      </c>
      <c r="G308" s="65">
        <f>G309</f>
        <v>0</v>
      </c>
      <c r="H308" s="65">
        <f>D308+E308-F308</f>
        <v>1800000</v>
      </c>
    </row>
    <row r="309" spans="1:8" s="11" customFormat="1" ht="18.75" customHeight="1" x14ac:dyDescent="0.25">
      <c r="A309" s="8"/>
      <c r="B309" s="8">
        <v>73095</v>
      </c>
      <c r="C309" s="32" t="s">
        <v>23</v>
      </c>
      <c r="D309" s="10">
        <v>0</v>
      </c>
      <c r="E309" s="10">
        <v>500000</v>
      </c>
      <c r="F309" s="10">
        <v>0</v>
      </c>
      <c r="G309" s="10">
        <v>0</v>
      </c>
      <c r="H309" s="10">
        <f>D309+E309-F309</f>
        <v>500000</v>
      </c>
    </row>
    <row r="310" spans="1:8" s="3" customFormat="1" ht="56.25" customHeight="1" x14ac:dyDescent="0.25">
      <c r="A310" s="34"/>
      <c r="B310" s="8"/>
      <c r="C310" s="100" t="s">
        <v>258</v>
      </c>
      <c r="D310" s="100"/>
      <c r="E310" s="100"/>
      <c r="F310" s="100"/>
      <c r="G310" s="100"/>
      <c r="H310" s="100"/>
    </row>
    <row r="311" spans="1:8" s="11" customFormat="1" ht="47.25" customHeight="1" x14ac:dyDescent="0.25">
      <c r="A311" s="8"/>
      <c r="B311" s="8"/>
      <c r="C311" s="95"/>
      <c r="D311" s="95"/>
      <c r="E311" s="95"/>
      <c r="F311" s="95"/>
      <c r="G311" s="95"/>
      <c r="H311" s="95"/>
    </row>
    <row r="312" spans="1:8" s="11" customFormat="1" ht="8.25" customHeight="1" x14ac:dyDescent="0.25">
      <c r="A312" s="8"/>
      <c r="B312" s="8"/>
      <c r="C312" s="95"/>
      <c r="D312" s="95"/>
      <c r="E312" s="95"/>
      <c r="F312" s="95"/>
      <c r="G312" s="95"/>
      <c r="H312" s="95"/>
    </row>
    <row r="313" spans="1:8" s="39" customFormat="1" ht="23.25" customHeight="1" x14ac:dyDescent="0.25">
      <c r="A313" s="35"/>
      <c r="B313" s="35">
        <v>750</v>
      </c>
      <c r="C313" s="64" t="s">
        <v>50</v>
      </c>
      <c r="D313" s="65">
        <v>282247853.22000003</v>
      </c>
      <c r="E313" s="65">
        <f>E330+E314+E332</f>
        <v>6170201</v>
      </c>
      <c r="F313" s="65">
        <f>F330+F314+F332</f>
        <v>2993846</v>
      </c>
      <c r="G313" s="65">
        <f>G330+G314+G332</f>
        <v>9800</v>
      </c>
      <c r="H313" s="65">
        <f>D313+E313-F313</f>
        <v>285424208.22000003</v>
      </c>
    </row>
    <row r="314" spans="1:8" s="11" customFormat="1" ht="21.75" customHeight="1" x14ac:dyDescent="0.25">
      <c r="A314" s="8"/>
      <c r="B314" s="8">
        <v>75018</v>
      </c>
      <c r="C314" s="32" t="s">
        <v>259</v>
      </c>
      <c r="D314" s="10">
        <v>181955555.22</v>
      </c>
      <c r="E314" s="10">
        <v>5936601</v>
      </c>
      <c r="F314" s="10">
        <v>2523279</v>
      </c>
      <c r="G314" s="10">
        <v>9800</v>
      </c>
      <c r="H314" s="10">
        <f>D314+E314-F314</f>
        <v>185368877.22</v>
      </c>
    </row>
    <row r="315" spans="1:8" s="11" customFormat="1" ht="14.25" customHeight="1" x14ac:dyDescent="0.2">
      <c r="A315" s="8"/>
      <c r="B315" s="8"/>
      <c r="C315" s="117" t="s">
        <v>260</v>
      </c>
      <c r="D315" s="117"/>
      <c r="E315" s="117"/>
      <c r="F315" s="117"/>
      <c r="G315" s="117"/>
      <c r="H315" s="117"/>
    </row>
    <row r="316" spans="1:8" s="11" customFormat="1" ht="12.75" customHeight="1" x14ac:dyDescent="0.25">
      <c r="A316" s="8"/>
      <c r="B316" s="8"/>
      <c r="C316" s="100" t="s">
        <v>261</v>
      </c>
      <c r="D316" s="100"/>
      <c r="E316" s="100"/>
      <c r="F316" s="100"/>
      <c r="G316" s="100"/>
      <c r="H316" s="100"/>
    </row>
    <row r="317" spans="1:8" s="11" customFormat="1" ht="27" customHeight="1" x14ac:dyDescent="0.25">
      <c r="A317" s="8"/>
      <c r="B317" s="8"/>
      <c r="C317" s="100" t="s">
        <v>262</v>
      </c>
      <c r="D317" s="100"/>
      <c r="E317" s="100"/>
      <c r="F317" s="100"/>
      <c r="G317" s="100"/>
      <c r="H317" s="100"/>
    </row>
    <row r="318" spans="1:8" s="11" customFormat="1" ht="53.25" customHeight="1" x14ac:dyDescent="0.25">
      <c r="A318" s="8"/>
      <c r="B318" s="8"/>
      <c r="C318" s="100" t="s">
        <v>263</v>
      </c>
      <c r="D318" s="100"/>
      <c r="E318" s="100"/>
      <c r="F318" s="100"/>
      <c r="G318" s="100"/>
      <c r="H318" s="100"/>
    </row>
    <row r="319" spans="1:8" s="11" customFormat="1" ht="50.25" customHeight="1" x14ac:dyDescent="0.25">
      <c r="A319" s="8"/>
      <c r="B319" s="8"/>
      <c r="C319" s="100" t="s">
        <v>264</v>
      </c>
      <c r="D319" s="100"/>
      <c r="E319" s="100"/>
      <c r="F319" s="100"/>
      <c r="G319" s="100"/>
      <c r="H319" s="100"/>
    </row>
    <row r="320" spans="1:8" s="11" customFormat="1" ht="28.5" customHeight="1" x14ac:dyDescent="0.2">
      <c r="A320" s="8"/>
      <c r="B320" s="8"/>
      <c r="C320" s="118" t="s">
        <v>265</v>
      </c>
      <c r="D320" s="118"/>
      <c r="E320" s="118"/>
      <c r="F320" s="118"/>
      <c r="G320" s="118"/>
      <c r="H320" s="118"/>
    </row>
    <row r="321" spans="1:8" s="11" customFormat="1" ht="12" customHeight="1" x14ac:dyDescent="0.25">
      <c r="A321" s="8"/>
      <c r="B321" s="8"/>
      <c r="C321" s="119" t="s">
        <v>266</v>
      </c>
      <c r="D321" s="119"/>
      <c r="E321" s="119"/>
      <c r="F321" s="119"/>
      <c r="G321" s="119"/>
      <c r="H321" s="119"/>
    </row>
    <row r="322" spans="1:8" s="11" customFormat="1" ht="12" customHeight="1" x14ac:dyDescent="0.25">
      <c r="A322" s="8"/>
      <c r="B322" s="8"/>
      <c r="C322" s="119" t="s">
        <v>267</v>
      </c>
      <c r="D322" s="119"/>
      <c r="E322" s="119"/>
      <c r="F322" s="119"/>
      <c r="G322" s="119"/>
      <c r="H322" s="119"/>
    </row>
    <row r="323" spans="1:8" s="11" customFormat="1" ht="12" customHeight="1" x14ac:dyDescent="0.25">
      <c r="A323" s="8"/>
      <c r="B323" s="8"/>
      <c r="C323" s="119" t="s">
        <v>268</v>
      </c>
      <c r="D323" s="119"/>
      <c r="E323" s="119"/>
      <c r="F323" s="119"/>
      <c r="G323" s="119"/>
      <c r="H323" s="119"/>
    </row>
    <row r="324" spans="1:8" s="11" customFormat="1" ht="12" customHeight="1" x14ac:dyDescent="0.25">
      <c r="A324" s="8"/>
      <c r="B324" s="8"/>
      <c r="C324" s="119" t="s">
        <v>269</v>
      </c>
      <c r="D324" s="119"/>
      <c r="E324" s="119"/>
      <c r="F324" s="119"/>
      <c r="G324" s="119"/>
      <c r="H324" s="119"/>
    </row>
    <row r="325" spans="1:8" s="11" customFormat="1" ht="12" customHeight="1" x14ac:dyDescent="0.25">
      <c r="A325" s="8"/>
      <c r="B325" s="8"/>
      <c r="C325" s="119" t="s">
        <v>270</v>
      </c>
      <c r="D325" s="119"/>
      <c r="E325" s="119"/>
      <c r="F325" s="119"/>
      <c r="G325" s="119"/>
      <c r="H325" s="119"/>
    </row>
    <row r="326" spans="1:8" s="11" customFormat="1" ht="12" customHeight="1" x14ac:dyDescent="0.25">
      <c r="A326" s="8"/>
      <c r="B326" s="8"/>
      <c r="C326" s="119" t="s">
        <v>271</v>
      </c>
      <c r="D326" s="119"/>
      <c r="E326" s="119"/>
      <c r="F326" s="119"/>
      <c r="G326" s="119"/>
      <c r="H326" s="119"/>
    </row>
    <row r="327" spans="1:8" s="11" customFormat="1" ht="41.25" customHeight="1" x14ac:dyDescent="0.25">
      <c r="A327" s="8"/>
      <c r="B327" s="8"/>
      <c r="C327" s="100" t="s">
        <v>272</v>
      </c>
      <c r="D327" s="100"/>
      <c r="E327" s="100"/>
      <c r="F327" s="100"/>
      <c r="G327" s="100"/>
      <c r="H327" s="100"/>
    </row>
    <row r="328" spans="1:8" s="11" customFormat="1" ht="40.5" customHeight="1" x14ac:dyDescent="0.25">
      <c r="A328" s="8"/>
      <c r="B328" s="8"/>
      <c r="C328" s="119" t="s">
        <v>273</v>
      </c>
      <c r="D328" s="119"/>
      <c r="E328" s="119"/>
      <c r="F328" s="119"/>
      <c r="G328" s="119"/>
      <c r="H328" s="119"/>
    </row>
    <row r="329" spans="1:8" s="11" customFormat="1" ht="26.25" customHeight="1" x14ac:dyDescent="0.25">
      <c r="A329" s="8"/>
      <c r="B329" s="8"/>
      <c r="C329" s="119" t="s">
        <v>274</v>
      </c>
      <c r="D329" s="119"/>
      <c r="E329" s="119"/>
      <c r="F329" s="119"/>
      <c r="G329" s="119"/>
      <c r="H329" s="119"/>
    </row>
    <row r="330" spans="1:8" s="11" customFormat="1" ht="19.5" customHeight="1" x14ac:dyDescent="0.25">
      <c r="A330" s="8"/>
      <c r="B330" s="8">
        <v>75075</v>
      </c>
      <c r="C330" s="32" t="s">
        <v>275</v>
      </c>
      <c r="D330" s="10">
        <v>80655180</v>
      </c>
      <c r="E330" s="10">
        <v>233600</v>
      </c>
      <c r="F330" s="10">
        <v>36600</v>
      </c>
      <c r="G330" s="10">
        <v>0</v>
      </c>
      <c r="H330" s="10">
        <f>D330+E330-F330</f>
        <v>80852180</v>
      </c>
    </row>
    <row r="331" spans="1:8" s="11" customFormat="1" ht="42.75" customHeight="1" x14ac:dyDescent="0.25">
      <c r="A331" s="8"/>
      <c r="B331" s="8"/>
      <c r="C331" s="119" t="s">
        <v>276</v>
      </c>
      <c r="D331" s="119"/>
      <c r="E331" s="119"/>
      <c r="F331" s="119"/>
      <c r="G331" s="119"/>
      <c r="H331" s="119"/>
    </row>
    <row r="332" spans="1:8" s="11" customFormat="1" ht="18.75" customHeight="1" x14ac:dyDescent="0.25">
      <c r="A332" s="8"/>
      <c r="B332" s="8">
        <v>75095</v>
      </c>
      <c r="C332" s="32" t="s">
        <v>23</v>
      </c>
      <c r="D332" s="10">
        <v>16625718</v>
      </c>
      <c r="E332" s="10">
        <v>0</v>
      </c>
      <c r="F332" s="10">
        <v>433967</v>
      </c>
      <c r="G332" s="10">
        <v>0</v>
      </c>
      <c r="H332" s="10">
        <f>D332+E332-F332</f>
        <v>16191751</v>
      </c>
    </row>
    <row r="333" spans="1:8" s="11" customFormat="1" ht="14.25" customHeight="1" x14ac:dyDescent="0.2">
      <c r="A333" s="8"/>
      <c r="B333" s="8"/>
      <c r="C333" s="117" t="s">
        <v>191</v>
      </c>
      <c r="D333" s="117"/>
      <c r="E333" s="117"/>
      <c r="F333" s="117"/>
      <c r="G333" s="117"/>
      <c r="H333" s="117"/>
    </row>
    <row r="334" spans="1:8" s="11" customFormat="1" ht="28.5" customHeight="1" x14ac:dyDescent="0.25">
      <c r="A334" s="8"/>
      <c r="B334" s="8"/>
      <c r="C334" s="100" t="s">
        <v>277</v>
      </c>
      <c r="D334" s="100"/>
      <c r="E334" s="100"/>
      <c r="F334" s="100"/>
      <c r="G334" s="100"/>
      <c r="H334" s="100"/>
    </row>
    <row r="335" spans="1:8" s="11" customFormat="1" ht="40.5" customHeight="1" x14ac:dyDescent="0.25">
      <c r="A335" s="8"/>
      <c r="B335" s="8"/>
      <c r="C335" s="100" t="s">
        <v>278</v>
      </c>
      <c r="D335" s="100"/>
      <c r="E335" s="100"/>
      <c r="F335" s="100"/>
      <c r="G335" s="100"/>
      <c r="H335" s="100"/>
    </row>
    <row r="336" spans="1:8" s="11" customFormat="1" ht="38.25" customHeight="1" x14ac:dyDescent="0.25">
      <c r="A336" s="8"/>
      <c r="B336" s="8"/>
      <c r="C336" s="100" t="s">
        <v>279</v>
      </c>
      <c r="D336" s="100"/>
      <c r="E336" s="100"/>
      <c r="F336" s="100"/>
      <c r="G336" s="100"/>
      <c r="H336" s="100"/>
    </row>
    <row r="337" spans="1:8" s="11" customFormat="1" ht="6" customHeight="1" x14ac:dyDescent="0.25">
      <c r="A337" s="8"/>
      <c r="B337" s="8"/>
      <c r="C337" s="95"/>
      <c r="D337" s="95"/>
      <c r="E337" s="95"/>
      <c r="F337" s="95"/>
      <c r="G337" s="95"/>
      <c r="H337" s="95"/>
    </row>
    <row r="338" spans="1:8" s="3" customFormat="1" ht="28.5" customHeight="1" x14ac:dyDescent="0.25">
      <c r="A338" s="18"/>
      <c r="B338" s="55">
        <v>754</v>
      </c>
      <c r="C338" s="56" t="s">
        <v>52</v>
      </c>
      <c r="D338" s="57">
        <v>2941305.5</v>
      </c>
      <c r="E338" s="57">
        <f>E341+E339</f>
        <v>83292</v>
      </c>
      <c r="F338" s="57">
        <f>F341+F339</f>
        <v>0</v>
      </c>
      <c r="G338" s="57">
        <f>G341+G339</f>
        <v>0</v>
      </c>
      <c r="H338" s="57">
        <f>D338+E338-F338</f>
        <v>3024597.5</v>
      </c>
    </row>
    <row r="339" spans="1:8" s="28" customFormat="1" ht="22.5" customHeight="1" x14ac:dyDescent="0.25">
      <c r="A339" s="24"/>
      <c r="B339" s="24">
        <v>75412</v>
      </c>
      <c r="C339" s="26" t="s">
        <v>280</v>
      </c>
      <c r="D339" s="27">
        <v>255899</v>
      </c>
      <c r="E339" s="27">
        <v>2232</v>
      </c>
      <c r="F339" s="27">
        <v>0</v>
      </c>
      <c r="G339" s="27">
        <v>0</v>
      </c>
      <c r="H339" s="27">
        <f>D339+E339-F339</f>
        <v>258131</v>
      </c>
    </row>
    <row r="340" spans="1:8" s="11" customFormat="1" ht="52.5" customHeight="1" x14ac:dyDescent="0.25">
      <c r="A340" s="8"/>
      <c r="B340" s="8"/>
      <c r="C340" s="100" t="s">
        <v>281</v>
      </c>
      <c r="D340" s="100"/>
      <c r="E340" s="100"/>
      <c r="F340" s="100"/>
      <c r="G340" s="100"/>
      <c r="H340" s="100"/>
    </row>
    <row r="341" spans="1:8" s="11" customFormat="1" ht="18.75" customHeight="1" x14ac:dyDescent="0.25">
      <c r="A341" s="8"/>
      <c r="B341" s="8">
        <v>75495</v>
      </c>
      <c r="C341" s="32" t="s">
        <v>23</v>
      </c>
      <c r="D341" s="10">
        <v>2685406.5</v>
      </c>
      <c r="E341" s="10">
        <v>81060</v>
      </c>
      <c r="F341" s="10">
        <v>0</v>
      </c>
      <c r="G341" s="10">
        <v>0</v>
      </c>
      <c r="H341" s="10">
        <f>D341+E341-F341</f>
        <v>2766466.5</v>
      </c>
    </row>
    <row r="342" spans="1:8" s="11" customFormat="1" ht="52.5" customHeight="1" x14ac:dyDescent="0.2">
      <c r="A342" s="8"/>
      <c r="B342" s="8"/>
      <c r="C342" s="117" t="s">
        <v>282</v>
      </c>
      <c r="D342" s="117"/>
      <c r="E342" s="117"/>
      <c r="F342" s="117"/>
      <c r="G342" s="117"/>
      <c r="H342" s="117"/>
    </row>
    <row r="343" spans="1:8" s="11" customFormat="1" ht="15" customHeight="1" x14ac:dyDescent="0.25">
      <c r="A343" s="8"/>
      <c r="B343" s="8"/>
      <c r="C343" s="100" t="s">
        <v>283</v>
      </c>
      <c r="D343" s="100"/>
      <c r="E343" s="100"/>
      <c r="F343" s="100"/>
      <c r="G343" s="100"/>
      <c r="H343" s="100"/>
    </row>
    <row r="344" spans="1:8" s="11" customFormat="1" ht="15" customHeight="1" x14ac:dyDescent="0.25">
      <c r="A344" s="8"/>
      <c r="B344" s="8"/>
      <c r="C344" s="100" t="s">
        <v>284</v>
      </c>
      <c r="D344" s="100"/>
      <c r="E344" s="100"/>
      <c r="F344" s="100"/>
      <c r="G344" s="100"/>
      <c r="H344" s="100"/>
    </row>
    <row r="345" spans="1:8" s="11" customFormat="1" ht="53.25" customHeight="1" x14ac:dyDescent="0.25">
      <c r="A345" s="8"/>
      <c r="B345" s="8"/>
      <c r="C345" s="95"/>
      <c r="D345" s="95"/>
      <c r="E345" s="95"/>
      <c r="F345" s="95"/>
      <c r="G345" s="95"/>
      <c r="H345" s="95"/>
    </row>
    <row r="346" spans="1:8" s="4" customFormat="1" ht="7.5" customHeight="1" x14ac:dyDescent="0.25">
      <c r="A346" s="29"/>
      <c r="B346" s="29"/>
      <c r="C346" s="95"/>
      <c r="D346" s="95"/>
      <c r="E346" s="95"/>
      <c r="F346" s="95"/>
      <c r="G346" s="95"/>
      <c r="H346" s="95"/>
    </row>
    <row r="347" spans="1:8" s="3" customFormat="1" ht="20.25" customHeight="1" x14ac:dyDescent="0.25">
      <c r="A347" s="18"/>
      <c r="B347" s="18">
        <v>757</v>
      </c>
      <c r="C347" s="19" t="s">
        <v>285</v>
      </c>
      <c r="D347" s="23">
        <v>42164546</v>
      </c>
      <c r="E347" s="23">
        <f>E350+E348</f>
        <v>0</v>
      </c>
      <c r="F347" s="23">
        <f>F350+F348</f>
        <v>25049177</v>
      </c>
      <c r="G347" s="23">
        <f>G350+G348</f>
        <v>0</v>
      </c>
      <c r="H347" s="23">
        <f>D347+E347-F347</f>
        <v>17115369</v>
      </c>
    </row>
    <row r="348" spans="1:8" s="11" customFormat="1" ht="51.75" customHeight="1" x14ac:dyDescent="0.2">
      <c r="A348" s="8"/>
      <c r="B348" s="40">
        <v>75702</v>
      </c>
      <c r="C348" s="32" t="s">
        <v>286</v>
      </c>
      <c r="D348" s="43">
        <v>22413674</v>
      </c>
      <c r="E348" s="43">
        <v>0</v>
      </c>
      <c r="F348" s="43">
        <v>5410493</v>
      </c>
      <c r="G348" s="43">
        <v>0</v>
      </c>
      <c r="H348" s="43">
        <f>D348+E348-F348</f>
        <v>17003181</v>
      </c>
    </row>
    <row r="349" spans="1:8" s="11" customFormat="1" ht="30.75" customHeight="1" x14ac:dyDescent="0.25">
      <c r="A349" s="8"/>
      <c r="B349" s="8"/>
      <c r="C349" s="100" t="s">
        <v>287</v>
      </c>
      <c r="D349" s="100"/>
      <c r="E349" s="100"/>
      <c r="F349" s="100"/>
      <c r="G349" s="100"/>
      <c r="H349" s="100"/>
    </row>
    <row r="350" spans="1:8" s="11" customFormat="1" ht="41.25" customHeight="1" x14ac:dyDescent="0.2">
      <c r="A350" s="8"/>
      <c r="B350" s="40">
        <v>75704</v>
      </c>
      <c r="C350" s="32" t="s">
        <v>288</v>
      </c>
      <c r="D350" s="43">
        <v>19750872</v>
      </c>
      <c r="E350" s="43">
        <v>0</v>
      </c>
      <c r="F350" s="43">
        <v>19638684</v>
      </c>
      <c r="G350" s="43">
        <v>0</v>
      </c>
      <c r="H350" s="43">
        <f>D350+E350-F350</f>
        <v>112188</v>
      </c>
    </row>
    <row r="351" spans="1:8" s="11" customFormat="1" ht="17.25" customHeight="1" x14ac:dyDescent="0.2">
      <c r="A351" s="8"/>
      <c r="B351" s="40"/>
      <c r="C351" s="117" t="s">
        <v>289</v>
      </c>
      <c r="D351" s="117"/>
      <c r="E351" s="117"/>
      <c r="F351" s="117"/>
      <c r="G351" s="117"/>
      <c r="H351" s="117"/>
    </row>
    <row r="352" spans="1:8" s="11" customFormat="1" ht="43.5" customHeight="1" x14ac:dyDescent="0.25">
      <c r="A352" s="8"/>
      <c r="B352" s="40"/>
      <c r="C352" s="100" t="s">
        <v>290</v>
      </c>
      <c r="D352" s="100"/>
      <c r="E352" s="100"/>
      <c r="F352" s="100"/>
      <c r="G352" s="100"/>
      <c r="H352" s="100"/>
    </row>
    <row r="353" spans="1:8" s="11" customFormat="1" ht="28.5" customHeight="1" x14ac:dyDescent="0.25">
      <c r="A353" s="8"/>
      <c r="B353" s="40"/>
      <c r="C353" s="100" t="s">
        <v>291</v>
      </c>
      <c r="D353" s="100"/>
      <c r="E353" s="100"/>
      <c r="F353" s="100"/>
      <c r="G353" s="100"/>
      <c r="H353" s="100"/>
    </row>
    <row r="354" spans="1:8" s="11" customFormat="1" ht="4.5" customHeight="1" x14ac:dyDescent="0.25">
      <c r="A354" s="8"/>
      <c r="B354" s="8"/>
      <c r="C354" s="95"/>
      <c r="D354" s="95"/>
      <c r="E354" s="95"/>
      <c r="F354" s="95"/>
      <c r="G354" s="95"/>
      <c r="H354" s="95"/>
    </row>
    <row r="355" spans="1:8" s="3" customFormat="1" ht="23.25" customHeight="1" x14ac:dyDescent="0.25">
      <c r="A355" s="18"/>
      <c r="B355" s="18">
        <v>758</v>
      </c>
      <c r="C355" s="19" t="s">
        <v>292</v>
      </c>
      <c r="D355" s="23">
        <v>20368150</v>
      </c>
      <c r="E355" s="23">
        <f>E356</f>
        <v>0</v>
      </c>
      <c r="F355" s="23">
        <f>F356</f>
        <v>4658295</v>
      </c>
      <c r="G355" s="23">
        <f>G356</f>
        <v>0</v>
      </c>
      <c r="H355" s="23">
        <f>D355+E355-F355</f>
        <v>15709855</v>
      </c>
    </row>
    <row r="356" spans="1:8" s="11" customFormat="1" ht="22.5" customHeight="1" x14ac:dyDescent="0.25">
      <c r="A356" s="8"/>
      <c r="B356" s="8">
        <v>75818</v>
      </c>
      <c r="C356" s="32" t="s">
        <v>293</v>
      </c>
      <c r="D356" s="10">
        <v>20368150</v>
      </c>
      <c r="E356" s="10">
        <v>0</v>
      </c>
      <c r="F356" s="10">
        <v>4658295</v>
      </c>
      <c r="G356" s="10">
        <v>0</v>
      </c>
      <c r="H356" s="10">
        <f>D356+E356-F356</f>
        <v>15709855</v>
      </c>
    </row>
    <row r="357" spans="1:8" s="11" customFormat="1" ht="26.25" customHeight="1" x14ac:dyDescent="0.25">
      <c r="A357" s="8"/>
      <c r="B357" s="8"/>
      <c r="C357" s="100" t="s">
        <v>294</v>
      </c>
      <c r="D357" s="100"/>
      <c r="E357" s="100"/>
      <c r="F357" s="100"/>
      <c r="G357" s="100"/>
      <c r="H357" s="100"/>
    </row>
    <row r="358" spans="1:8" s="11" customFormat="1" ht="28.5" customHeight="1" x14ac:dyDescent="0.25">
      <c r="A358" s="8"/>
      <c r="B358" s="8"/>
      <c r="C358" s="100" t="s">
        <v>295</v>
      </c>
      <c r="D358" s="100"/>
      <c r="E358" s="100"/>
      <c r="F358" s="100"/>
      <c r="G358" s="100"/>
      <c r="H358" s="100"/>
    </row>
    <row r="359" spans="1:8" s="60" customFormat="1" ht="4.5" customHeight="1" x14ac:dyDescent="0.25">
      <c r="A359" s="58"/>
      <c r="B359" s="66"/>
      <c r="C359" s="95"/>
      <c r="D359" s="95"/>
      <c r="E359" s="95"/>
      <c r="F359" s="95"/>
      <c r="G359" s="95"/>
      <c r="H359" s="95"/>
    </row>
    <row r="360" spans="1:8" s="70" customFormat="1" ht="23.25" customHeight="1" x14ac:dyDescent="0.25">
      <c r="A360" s="67"/>
      <c r="B360" s="67">
        <v>801</v>
      </c>
      <c r="C360" s="68" t="s">
        <v>161</v>
      </c>
      <c r="D360" s="69">
        <v>103099684.81999999</v>
      </c>
      <c r="E360" s="69">
        <f>E406+E391+E393+E361+E366+E374+E378+E386+E399</f>
        <v>201108</v>
      </c>
      <c r="F360" s="69">
        <f>F406+F391+F393+F361+F366+F374+F378+F386+F399</f>
        <v>2882348</v>
      </c>
      <c r="G360" s="69">
        <f>G406+G391+G393+G361+G366+G374+G378+G386+G399</f>
        <v>16854</v>
      </c>
      <c r="H360" s="69">
        <f>D360+E360-F360</f>
        <v>100418444.81999999</v>
      </c>
    </row>
    <row r="361" spans="1:8" s="11" customFormat="1" ht="21" customHeight="1" x14ac:dyDescent="0.25">
      <c r="A361" s="8"/>
      <c r="B361" s="8">
        <v>80102</v>
      </c>
      <c r="C361" s="32" t="s">
        <v>296</v>
      </c>
      <c r="D361" s="10">
        <v>26539848</v>
      </c>
      <c r="E361" s="10">
        <v>67000</v>
      </c>
      <c r="F361" s="10">
        <v>217931</v>
      </c>
      <c r="G361" s="10">
        <v>0</v>
      </c>
      <c r="H361" s="10">
        <f>D361+E361-F361</f>
        <v>26388917</v>
      </c>
    </row>
    <row r="362" spans="1:8" s="11" customFormat="1" ht="12.75" customHeight="1" x14ac:dyDescent="0.2">
      <c r="A362" s="8"/>
      <c r="B362" s="8"/>
      <c r="C362" s="117" t="s">
        <v>191</v>
      </c>
      <c r="D362" s="117"/>
      <c r="E362" s="117"/>
      <c r="F362" s="117"/>
      <c r="G362" s="117"/>
      <c r="H362" s="117"/>
    </row>
    <row r="363" spans="1:8" s="11" customFormat="1" ht="27" customHeight="1" x14ac:dyDescent="0.25">
      <c r="A363" s="8"/>
      <c r="B363" s="8"/>
      <c r="C363" s="100" t="s">
        <v>297</v>
      </c>
      <c r="D363" s="100"/>
      <c r="E363" s="100"/>
      <c r="F363" s="100"/>
      <c r="G363" s="100"/>
      <c r="H363" s="100"/>
    </row>
    <row r="364" spans="1:8" s="11" customFormat="1" ht="40.5" customHeight="1" x14ac:dyDescent="0.25">
      <c r="A364" s="8"/>
      <c r="B364" s="8"/>
      <c r="C364" s="100" t="s">
        <v>298</v>
      </c>
      <c r="D364" s="100"/>
      <c r="E364" s="100"/>
      <c r="F364" s="100"/>
      <c r="G364" s="100"/>
      <c r="H364" s="100"/>
    </row>
    <row r="365" spans="1:8" s="11" customFormat="1" ht="45" customHeight="1" x14ac:dyDescent="0.25">
      <c r="A365" s="8"/>
      <c r="B365" s="8"/>
      <c r="C365" s="100" t="s">
        <v>299</v>
      </c>
      <c r="D365" s="100"/>
      <c r="E365" s="100"/>
      <c r="F365" s="100"/>
      <c r="G365" s="100"/>
      <c r="H365" s="100"/>
    </row>
    <row r="366" spans="1:8" s="11" customFormat="1" ht="18.75" customHeight="1" x14ac:dyDescent="0.25">
      <c r="A366" s="8"/>
      <c r="B366" s="8">
        <v>80116</v>
      </c>
      <c r="C366" s="32" t="s">
        <v>300</v>
      </c>
      <c r="D366" s="10">
        <v>10447930</v>
      </c>
      <c r="E366" s="10">
        <v>0</v>
      </c>
      <c r="F366" s="10">
        <v>463974</v>
      </c>
      <c r="G366" s="10">
        <v>0</v>
      </c>
      <c r="H366" s="10">
        <f>D366+E366-F366</f>
        <v>9983956</v>
      </c>
    </row>
    <row r="367" spans="1:8" s="11" customFormat="1" ht="13.5" customHeight="1" x14ac:dyDescent="0.2">
      <c r="A367" s="8"/>
      <c r="B367" s="8"/>
      <c r="C367" s="117" t="s">
        <v>191</v>
      </c>
      <c r="D367" s="117"/>
      <c r="E367" s="117"/>
      <c r="F367" s="117"/>
      <c r="G367" s="117"/>
      <c r="H367" s="117"/>
    </row>
    <row r="368" spans="1:8" s="11" customFormat="1" ht="13.5" customHeight="1" x14ac:dyDescent="0.2">
      <c r="A368" s="8"/>
      <c r="B368" s="8"/>
      <c r="C368" s="117" t="s">
        <v>301</v>
      </c>
      <c r="D368" s="117"/>
      <c r="E368" s="117"/>
      <c r="F368" s="117"/>
      <c r="G368" s="117"/>
      <c r="H368" s="117"/>
    </row>
    <row r="369" spans="1:8" s="11" customFormat="1" ht="13.5" customHeight="1" x14ac:dyDescent="0.25">
      <c r="A369" s="8"/>
      <c r="B369" s="8"/>
      <c r="C369" s="100" t="s">
        <v>302</v>
      </c>
      <c r="D369" s="100"/>
      <c r="E369" s="100"/>
      <c r="F369" s="100"/>
      <c r="G369" s="100"/>
      <c r="H369" s="100"/>
    </row>
    <row r="370" spans="1:8" s="11" customFormat="1" ht="13.5" customHeight="1" x14ac:dyDescent="0.25">
      <c r="A370" s="8"/>
      <c r="B370" s="8"/>
      <c r="C370" s="100" t="s">
        <v>303</v>
      </c>
      <c r="D370" s="100"/>
      <c r="E370" s="100"/>
      <c r="F370" s="100"/>
      <c r="G370" s="100"/>
      <c r="H370" s="100"/>
    </row>
    <row r="371" spans="1:8" s="11" customFormat="1" ht="13.5" customHeight="1" x14ac:dyDescent="0.25">
      <c r="A371" s="8"/>
      <c r="B371" s="8"/>
      <c r="C371" s="100" t="s">
        <v>304</v>
      </c>
      <c r="D371" s="100"/>
      <c r="E371" s="100"/>
      <c r="F371" s="100"/>
      <c r="G371" s="100"/>
      <c r="H371" s="100"/>
    </row>
    <row r="372" spans="1:8" s="11" customFormat="1" ht="41.25" customHeight="1" x14ac:dyDescent="0.25">
      <c r="A372" s="8"/>
      <c r="B372" s="8"/>
      <c r="C372" s="100" t="s">
        <v>305</v>
      </c>
      <c r="D372" s="100"/>
      <c r="E372" s="100"/>
      <c r="F372" s="100"/>
      <c r="G372" s="100"/>
      <c r="H372" s="100"/>
    </row>
    <row r="373" spans="1:8" s="11" customFormat="1" ht="54" customHeight="1" x14ac:dyDescent="0.25">
      <c r="A373" s="8"/>
      <c r="B373" s="63"/>
      <c r="C373" s="100" t="s">
        <v>306</v>
      </c>
      <c r="D373" s="100"/>
      <c r="E373" s="100"/>
      <c r="F373" s="100"/>
      <c r="G373" s="100"/>
      <c r="H373" s="100"/>
    </row>
    <row r="374" spans="1:8" s="11" customFormat="1" ht="16.5" customHeight="1" x14ac:dyDescent="0.25">
      <c r="A374" s="8"/>
      <c r="B374" s="8">
        <v>80121</v>
      </c>
      <c r="C374" s="32" t="s">
        <v>307</v>
      </c>
      <c r="D374" s="10">
        <v>4658031</v>
      </c>
      <c r="E374" s="10">
        <v>0</v>
      </c>
      <c r="F374" s="10">
        <v>227426</v>
      </c>
      <c r="G374" s="10">
        <v>0</v>
      </c>
      <c r="H374" s="10">
        <f>D374+E374-F374</f>
        <v>4430605</v>
      </c>
    </row>
    <row r="375" spans="1:8" s="11" customFormat="1" ht="12.75" customHeight="1" x14ac:dyDescent="0.2">
      <c r="A375" s="8"/>
      <c r="B375" s="8"/>
      <c r="C375" s="117" t="s">
        <v>191</v>
      </c>
      <c r="D375" s="117"/>
      <c r="E375" s="117"/>
      <c r="F375" s="117"/>
      <c r="G375" s="117"/>
      <c r="H375" s="117"/>
    </row>
    <row r="376" spans="1:8" s="11" customFormat="1" ht="27" customHeight="1" x14ac:dyDescent="0.25">
      <c r="A376" s="8"/>
      <c r="B376" s="8"/>
      <c r="C376" s="100" t="s">
        <v>308</v>
      </c>
      <c r="D376" s="100"/>
      <c r="E376" s="100"/>
      <c r="F376" s="100"/>
      <c r="G376" s="100"/>
      <c r="H376" s="100"/>
    </row>
    <row r="377" spans="1:8" s="11" customFormat="1" ht="40.5" customHeight="1" x14ac:dyDescent="0.25">
      <c r="A377" s="8"/>
      <c r="B377" s="8"/>
      <c r="C377" s="100" t="s">
        <v>309</v>
      </c>
      <c r="D377" s="100"/>
      <c r="E377" s="100"/>
      <c r="F377" s="100"/>
      <c r="G377" s="100"/>
      <c r="H377" s="100"/>
    </row>
    <row r="378" spans="1:8" s="11" customFormat="1" ht="18" customHeight="1" x14ac:dyDescent="0.25">
      <c r="A378" s="8"/>
      <c r="B378" s="8">
        <v>80134</v>
      </c>
      <c r="C378" s="32" t="s">
        <v>310</v>
      </c>
      <c r="D378" s="10">
        <v>22096647</v>
      </c>
      <c r="E378" s="10">
        <v>65500</v>
      </c>
      <c r="F378" s="10">
        <v>909969</v>
      </c>
      <c r="G378" s="10">
        <v>0</v>
      </c>
      <c r="H378" s="10">
        <f>D378+E378-F378</f>
        <v>21252178</v>
      </c>
    </row>
    <row r="379" spans="1:8" s="11" customFormat="1" ht="13.5" customHeight="1" x14ac:dyDescent="0.2">
      <c r="A379" s="8"/>
      <c r="B379" s="8"/>
      <c r="C379" s="117" t="s">
        <v>191</v>
      </c>
      <c r="D379" s="117"/>
      <c r="E379" s="117"/>
      <c r="F379" s="117"/>
      <c r="G379" s="117"/>
      <c r="H379" s="117"/>
    </row>
    <row r="380" spans="1:8" s="11" customFormat="1" ht="13.5" customHeight="1" x14ac:dyDescent="0.2">
      <c r="A380" s="8"/>
      <c r="B380" s="8"/>
      <c r="C380" s="117" t="s">
        <v>311</v>
      </c>
      <c r="D380" s="117"/>
      <c r="E380" s="117"/>
      <c r="F380" s="117"/>
      <c r="G380" s="117"/>
      <c r="H380" s="117"/>
    </row>
    <row r="381" spans="1:8" s="11" customFormat="1" ht="13.5" customHeight="1" x14ac:dyDescent="0.25">
      <c r="A381" s="8"/>
      <c r="B381" s="8"/>
      <c r="C381" s="100" t="s">
        <v>312</v>
      </c>
      <c r="D381" s="100"/>
      <c r="E381" s="100"/>
      <c r="F381" s="100"/>
      <c r="G381" s="100"/>
      <c r="H381" s="100"/>
    </row>
    <row r="382" spans="1:8" s="11" customFormat="1" ht="13.5" customHeight="1" x14ac:dyDescent="0.25">
      <c r="A382" s="8"/>
      <c r="B382" s="8"/>
      <c r="C382" s="100" t="s">
        <v>313</v>
      </c>
      <c r="D382" s="100"/>
      <c r="E382" s="100"/>
      <c r="F382" s="100"/>
      <c r="G382" s="100"/>
      <c r="H382" s="100"/>
    </row>
    <row r="383" spans="1:8" s="11" customFormat="1" ht="13.5" customHeight="1" x14ac:dyDescent="0.25">
      <c r="A383" s="8"/>
      <c r="B383" s="8"/>
      <c r="C383" s="100" t="s">
        <v>304</v>
      </c>
      <c r="D383" s="100"/>
      <c r="E383" s="100"/>
      <c r="F383" s="100"/>
      <c r="G383" s="100"/>
      <c r="H383" s="100"/>
    </row>
    <row r="384" spans="1:8" s="11" customFormat="1" ht="41.25" customHeight="1" x14ac:dyDescent="0.25">
      <c r="A384" s="8"/>
      <c r="B384" s="8"/>
      <c r="C384" s="100" t="s">
        <v>314</v>
      </c>
      <c r="D384" s="100"/>
      <c r="E384" s="100"/>
      <c r="F384" s="100"/>
      <c r="G384" s="100"/>
      <c r="H384" s="100"/>
    </row>
    <row r="385" spans="1:8" s="11" customFormat="1" ht="29.25" customHeight="1" x14ac:dyDescent="0.25">
      <c r="A385" s="8"/>
      <c r="B385" s="8"/>
      <c r="C385" s="100" t="s">
        <v>315</v>
      </c>
      <c r="D385" s="100"/>
      <c r="E385" s="100"/>
      <c r="F385" s="100"/>
      <c r="G385" s="100"/>
      <c r="H385" s="100"/>
    </row>
    <row r="386" spans="1:8" s="11" customFormat="1" ht="26.25" customHeight="1" x14ac:dyDescent="0.2">
      <c r="A386" s="8"/>
      <c r="B386" s="40">
        <v>80140</v>
      </c>
      <c r="C386" s="44" t="s">
        <v>162</v>
      </c>
      <c r="D386" s="43">
        <v>7029166</v>
      </c>
      <c r="E386" s="43">
        <v>0</v>
      </c>
      <c r="F386" s="43">
        <v>74888</v>
      </c>
      <c r="G386" s="43">
        <v>15140</v>
      </c>
      <c r="H386" s="43">
        <f>D386+E386-F386</f>
        <v>6954278</v>
      </c>
    </row>
    <row r="387" spans="1:8" s="11" customFormat="1" ht="14.25" customHeight="1" x14ac:dyDescent="0.2">
      <c r="A387" s="8"/>
      <c r="B387" s="40"/>
      <c r="C387" s="117" t="s">
        <v>316</v>
      </c>
      <c r="D387" s="117"/>
      <c r="E387" s="117"/>
      <c r="F387" s="117"/>
      <c r="G387" s="117"/>
      <c r="H387" s="117"/>
    </row>
    <row r="388" spans="1:8" s="52" customFormat="1" ht="38.25" customHeight="1" x14ac:dyDescent="0.25">
      <c r="A388" s="34"/>
      <c r="B388" s="34"/>
      <c r="C388" s="100" t="s">
        <v>317</v>
      </c>
      <c r="D388" s="100"/>
      <c r="E388" s="100"/>
      <c r="F388" s="100"/>
      <c r="G388" s="100"/>
      <c r="H388" s="100"/>
    </row>
    <row r="389" spans="1:8" s="52" customFormat="1" ht="26.25" customHeight="1" x14ac:dyDescent="0.25">
      <c r="A389" s="34"/>
      <c r="B389" s="34"/>
      <c r="C389" s="100" t="s">
        <v>318</v>
      </c>
      <c r="D389" s="100"/>
      <c r="E389" s="100"/>
      <c r="F389" s="100"/>
      <c r="G389" s="100"/>
      <c r="H389" s="100"/>
    </row>
    <row r="390" spans="1:8" s="11" customFormat="1" ht="42.75" customHeight="1" x14ac:dyDescent="0.25">
      <c r="A390" s="8"/>
      <c r="B390" s="8"/>
      <c r="C390" s="100" t="s">
        <v>319</v>
      </c>
      <c r="D390" s="100"/>
      <c r="E390" s="100"/>
      <c r="F390" s="100"/>
      <c r="G390" s="100"/>
      <c r="H390" s="100"/>
    </row>
    <row r="391" spans="1:8" s="11" customFormat="1" ht="18.75" customHeight="1" x14ac:dyDescent="0.25">
      <c r="A391" s="8"/>
      <c r="B391" s="8">
        <v>80146</v>
      </c>
      <c r="C391" s="32" t="s">
        <v>320</v>
      </c>
      <c r="D391" s="10">
        <v>10897418</v>
      </c>
      <c r="E391" s="10">
        <v>0</v>
      </c>
      <c r="F391" s="10">
        <v>172234</v>
      </c>
      <c r="G391" s="10">
        <v>0</v>
      </c>
      <c r="H391" s="10">
        <f>D391+E391-F391</f>
        <v>10725184</v>
      </c>
    </row>
    <row r="392" spans="1:8" s="11" customFormat="1" ht="42.75" customHeight="1" x14ac:dyDescent="0.25">
      <c r="A392" s="8"/>
      <c r="B392" s="8"/>
      <c r="C392" s="100" t="s">
        <v>321</v>
      </c>
      <c r="D392" s="100"/>
      <c r="E392" s="100"/>
      <c r="F392" s="100"/>
      <c r="G392" s="100"/>
      <c r="H392" s="100"/>
    </row>
    <row r="393" spans="1:8" s="11" customFormat="1" ht="18" customHeight="1" x14ac:dyDescent="0.25">
      <c r="A393" s="8"/>
      <c r="B393" s="8">
        <v>80147</v>
      </c>
      <c r="C393" s="32" t="s">
        <v>322</v>
      </c>
      <c r="D393" s="10">
        <v>9081755</v>
      </c>
      <c r="E393" s="10">
        <v>15000</v>
      </c>
      <c r="F393" s="10">
        <v>204036</v>
      </c>
      <c r="G393" s="10">
        <v>0</v>
      </c>
      <c r="H393" s="10">
        <f>D393+E393-F393</f>
        <v>8892719</v>
      </c>
    </row>
    <row r="394" spans="1:8" s="11" customFormat="1" ht="81" customHeight="1" x14ac:dyDescent="0.25">
      <c r="A394" s="8"/>
      <c r="B394" s="8"/>
      <c r="C394" s="119" t="s">
        <v>323</v>
      </c>
      <c r="D394" s="119"/>
      <c r="E394" s="119"/>
      <c r="F394" s="119"/>
      <c r="G394" s="119"/>
      <c r="H394" s="119"/>
    </row>
    <row r="395" spans="1:8" s="11" customFormat="1" ht="26.25" customHeight="1" x14ac:dyDescent="0.2">
      <c r="A395" s="8"/>
      <c r="B395" s="8"/>
      <c r="C395" s="117" t="s">
        <v>324</v>
      </c>
      <c r="D395" s="117"/>
      <c r="E395" s="117"/>
      <c r="F395" s="117"/>
      <c r="G395" s="117"/>
      <c r="H395" s="117"/>
    </row>
    <row r="396" spans="1:8" s="11" customFormat="1" ht="15" customHeight="1" x14ac:dyDescent="0.2">
      <c r="A396" s="8"/>
      <c r="B396" s="8"/>
      <c r="C396" s="117" t="s">
        <v>191</v>
      </c>
      <c r="D396" s="117"/>
      <c r="E396" s="117"/>
      <c r="F396" s="117"/>
      <c r="G396" s="117"/>
      <c r="H396" s="117"/>
    </row>
    <row r="397" spans="1:8" s="11" customFormat="1" ht="39.75" customHeight="1" x14ac:dyDescent="0.25">
      <c r="A397" s="8"/>
      <c r="B397" s="8"/>
      <c r="C397" s="100" t="s">
        <v>325</v>
      </c>
      <c r="D397" s="100"/>
      <c r="E397" s="100"/>
      <c r="F397" s="100"/>
      <c r="G397" s="100"/>
      <c r="H397" s="100"/>
    </row>
    <row r="398" spans="1:8" s="11" customFormat="1" ht="39.75" customHeight="1" x14ac:dyDescent="0.25">
      <c r="A398" s="8"/>
      <c r="B398" s="63"/>
      <c r="C398" s="100" t="s">
        <v>326</v>
      </c>
      <c r="D398" s="100"/>
      <c r="E398" s="100"/>
      <c r="F398" s="100"/>
      <c r="G398" s="100"/>
      <c r="H398" s="100"/>
    </row>
    <row r="399" spans="1:8" s="71" customFormat="1" ht="64.5" customHeight="1" x14ac:dyDescent="0.2">
      <c r="A399" s="40"/>
      <c r="B399" s="40">
        <v>80149</v>
      </c>
      <c r="C399" s="44" t="s">
        <v>327</v>
      </c>
      <c r="D399" s="43">
        <v>1925640</v>
      </c>
      <c r="E399" s="43">
        <v>0</v>
      </c>
      <c r="F399" s="43">
        <v>452257</v>
      </c>
      <c r="G399" s="43">
        <v>0</v>
      </c>
      <c r="H399" s="43">
        <f>D399+E399-F399</f>
        <v>1473383</v>
      </c>
    </row>
    <row r="400" spans="1:8" s="11" customFormat="1" ht="14.25" customHeight="1" x14ac:dyDescent="0.2">
      <c r="A400" s="8"/>
      <c r="B400" s="8"/>
      <c r="C400" s="117" t="s">
        <v>191</v>
      </c>
      <c r="D400" s="117"/>
      <c r="E400" s="117"/>
      <c r="F400" s="117"/>
      <c r="G400" s="117"/>
      <c r="H400" s="117"/>
    </row>
    <row r="401" spans="1:8" s="11" customFormat="1" ht="13.5" customHeight="1" x14ac:dyDescent="0.2">
      <c r="A401" s="8"/>
      <c r="B401" s="8"/>
      <c r="C401" s="117" t="s">
        <v>328</v>
      </c>
      <c r="D401" s="117"/>
      <c r="E401" s="117"/>
      <c r="F401" s="117"/>
      <c r="G401" s="117"/>
      <c r="H401" s="117"/>
    </row>
    <row r="402" spans="1:8" s="11" customFormat="1" ht="27" customHeight="1" x14ac:dyDescent="0.25">
      <c r="A402" s="8"/>
      <c r="B402" s="8"/>
      <c r="C402" s="100" t="s">
        <v>329</v>
      </c>
      <c r="D402" s="100"/>
      <c r="E402" s="100"/>
      <c r="F402" s="100"/>
      <c r="G402" s="100"/>
      <c r="H402" s="100"/>
    </row>
    <row r="403" spans="1:8" s="11" customFormat="1" ht="27" customHeight="1" x14ac:dyDescent="0.25">
      <c r="A403" s="8"/>
      <c r="B403" s="8"/>
      <c r="C403" s="100" t="s">
        <v>330</v>
      </c>
      <c r="D403" s="100"/>
      <c r="E403" s="100"/>
      <c r="F403" s="100"/>
      <c r="G403" s="100"/>
      <c r="H403" s="100"/>
    </row>
    <row r="404" spans="1:8" s="11" customFormat="1" ht="40.5" customHeight="1" x14ac:dyDescent="0.25">
      <c r="A404" s="8"/>
      <c r="B404" s="8"/>
      <c r="C404" s="100" t="s">
        <v>331</v>
      </c>
      <c r="D404" s="100"/>
      <c r="E404" s="100"/>
      <c r="F404" s="100"/>
      <c r="G404" s="100"/>
      <c r="H404" s="100"/>
    </row>
    <row r="405" spans="1:8" s="11" customFormat="1" ht="39.75" customHeight="1" x14ac:dyDescent="0.25">
      <c r="A405" s="8"/>
      <c r="B405" s="8"/>
      <c r="C405" s="100" t="s">
        <v>332</v>
      </c>
      <c r="D405" s="100"/>
      <c r="E405" s="100"/>
      <c r="F405" s="100"/>
      <c r="G405" s="100"/>
      <c r="H405" s="100"/>
    </row>
    <row r="406" spans="1:8" s="11" customFormat="1" ht="18.75" customHeight="1" x14ac:dyDescent="0.25">
      <c r="A406" s="8"/>
      <c r="B406" s="8">
        <v>80195</v>
      </c>
      <c r="C406" s="54" t="s">
        <v>23</v>
      </c>
      <c r="D406" s="10">
        <v>6670162.0499999998</v>
      </c>
      <c r="E406" s="10">
        <v>53608</v>
      </c>
      <c r="F406" s="10">
        <v>159633</v>
      </c>
      <c r="G406" s="10">
        <v>1714</v>
      </c>
      <c r="H406" s="10">
        <f>D406+E406-F406</f>
        <v>6564137.0499999998</v>
      </c>
    </row>
    <row r="407" spans="1:8" s="11" customFormat="1" ht="39.75" customHeight="1" x14ac:dyDescent="0.2">
      <c r="A407" s="8"/>
      <c r="B407" s="8"/>
      <c r="C407" s="117" t="s">
        <v>333</v>
      </c>
      <c r="D407" s="117"/>
      <c r="E407" s="117"/>
      <c r="F407" s="117"/>
      <c r="G407" s="117"/>
      <c r="H407" s="117"/>
    </row>
    <row r="408" spans="1:8" s="11" customFormat="1" ht="12.75" customHeight="1" x14ac:dyDescent="0.25">
      <c r="A408" s="8"/>
      <c r="B408" s="8"/>
      <c r="C408" s="100" t="s">
        <v>334</v>
      </c>
      <c r="D408" s="100"/>
      <c r="E408" s="100"/>
      <c r="F408" s="100"/>
      <c r="G408" s="100"/>
      <c r="H408" s="100"/>
    </row>
    <row r="409" spans="1:8" s="11" customFormat="1" ht="12.75" customHeight="1" x14ac:dyDescent="0.25">
      <c r="A409" s="8"/>
      <c r="B409" s="8"/>
      <c r="C409" s="99" t="s">
        <v>335</v>
      </c>
      <c r="D409" s="99"/>
      <c r="E409" s="99"/>
      <c r="F409" s="99"/>
      <c r="G409" s="99"/>
      <c r="H409" s="99"/>
    </row>
    <row r="410" spans="1:8" s="11" customFormat="1" ht="27" customHeight="1" x14ac:dyDescent="0.25">
      <c r="A410" s="8"/>
      <c r="B410" s="8"/>
      <c r="C410" s="99" t="s">
        <v>336</v>
      </c>
      <c r="D410" s="99"/>
      <c r="E410" s="99"/>
      <c r="F410" s="99"/>
      <c r="G410" s="99"/>
      <c r="H410" s="99"/>
    </row>
    <row r="411" spans="1:8" s="11" customFormat="1" ht="12" customHeight="1" x14ac:dyDescent="0.25">
      <c r="A411" s="8"/>
      <c r="B411" s="8"/>
      <c r="C411" s="99" t="s">
        <v>337</v>
      </c>
      <c r="D411" s="99"/>
      <c r="E411" s="99"/>
      <c r="F411" s="99"/>
      <c r="G411" s="99"/>
      <c r="H411" s="99"/>
    </row>
    <row r="412" spans="1:8" s="11" customFormat="1" ht="26.25" customHeight="1" x14ac:dyDescent="0.25">
      <c r="A412" s="8"/>
      <c r="B412" s="8"/>
      <c r="C412" s="100" t="s">
        <v>338</v>
      </c>
      <c r="D412" s="100"/>
      <c r="E412" s="100"/>
      <c r="F412" s="100"/>
      <c r="G412" s="100"/>
      <c r="H412" s="100"/>
    </row>
    <row r="413" spans="1:8" s="11" customFormat="1" ht="12.75" customHeight="1" x14ac:dyDescent="0.25">
      <c r="A413" s="8"/>
      <c r="B413" s="8"/>
      <c r="C413" s="100" t="s">
        <v>339</v>
      </c>
      <c r="D413" s="100"/>
      <c r="E413" s="100"/>
      <c r="F413" s="100"/>
      <c r="G413" s="100"/>
      <c r="H413" s="100"/>
    </row>
    <row r="414" spans="1:8" s="11" customFormat="1" ht="43.5" customHeight="1" x14ac:dyDescent="0.25">
      <c r="A414" s="8"/>
      <c r="B414" s="8"/>
      <c r="C414" s="100" t="s">
        <v>340</v>
      </c>
      <c r="D414" s="100"/>
      <c r="E414" s="100"/>
      <c r="F414" s="100"/>
      <c r="G414" s="100"/>
      <c r="H414" s="100"/>
    </row>
    <row r="415" spans="1:8" s="11" customFormat="1" ht="38.25" customHeight="1" x14ac:dyDescent="0.25">
      <c r="A415" s="8"/>
      <c r="B415" s="8"/>
      <c r="C415" s="100" t="s">
        <v>341</v>
      </c>
      <c r="D415" s="100"/>
      <c r="E415" s="100"/>
      <c r="F415" s="100"/>
      <c r="G415" s="100"/>
      <c r="H415" s="100"/>
    </row>
    <row r="416" spans="1:8" s="11" customFormat="1" ht="4.5" customHeight="1" x14ac:dyDescent="0.25">
      <c r="A416" s="8"/>
      <c r="B416" s="8"/>
      <c r="C416" s="95"/>
      <c r="D416" s="95"/>
      <c r="E416" s="95"/>
      <c r="F416" s="95"/>
      <c r="G416" s="95"/>
      <c r="H416" s="95"/>
    </row>
    <row r="417" spans="1:8" s="75" customFormat="1" ht="23.25" customHeight="1" x14ac:dyDescent="0.25">
      <c r="A417" s="72"/>
      <c r="B417" s="72">
        <v>851</v>
      </c>
      <c r="C417" s="73" t="s">
        <v>342</v>
      </c>
      <c r="D417" s="74">
        <v>222038633.63999999</v>
      </c>
      <c r="E417" s="74">
        <f>E430+E418+E425+E428+E423</f>
        <v>3151742</v>
      </c>
      <c r="F417" s="74">
        <f>F430+F418+F425+F428+F423</f>
        <v>3802070</v>
      </c>
      <c r="G417" s="74">
        <f>G430+G418+G425+G428+G423</f>
        <v>1522</v>
      </c>
      <c r="H417" s="74">
        <f>D417+E417-F417</f>
        <v>221388305.63999999</v>
      </c>
    </row>
    <row r="418" spans="1:8" s="11" customFormat="1" ht="18" customHeight="1" x14ac:dyDescent="0.25">
      <c r="A418" s="8"/>
      <c r="B418" s="8">
        <v>85111</v>
      </c>
      <c r="C418" s="54" t="s">
        <v>343</v>
      </c>
      <c r="D418" s="10">
        <v>19433667</v>
      </c>
      <c r="E418" s="10">
        <v>2251742</v>
      </c>
      <c r="F418" s="10">
        <v>2600000</v>
      </c>
      <c r="G418" s="10">
        <v>1522</v>
      </c>
      <c r="H418" s="10">
        <f>D418+E418-F418</f>
        <v>19085409</v>
      </c>
    </row>
    <row r="419" spans="1:8" s="4" customFormat="1" ht="68.25" customHeight="1" x14ac:dyDescent="0.25">
      <c r="A419" s="29"/>
      <c r="B419" s="29"/>
      <c r="C419" s="100" t="s">
        <v>344</v>
      </c>
      <c r="D419" s="100"/>
      <c r="E419" s="100"/>
      <c r="F419" s="100"/>
      <c r="G419" s="100"/>
      <c r="H419" s="100"/>
    </row>
    <row r="420" spans="1:8" s="11" customFormat="1" ht="39.75" customHeight="1" x14ac:dyDescent="0.2">
      <c r="A420" s="8"/>
      <c r="B420" s="8"/>
      <c r="C420" s="117" t="s">
        <v>345</v>
      </c>
      <c r="D420" s="117"/>
      <c r="E420" s="117"/>
      <c r="F420" s="117"/>
      <c r="G420" s="117"/>
      <c r="H420" s="117"/>
    </row>
    <row r="421" spans="1:8" s="11" customFormat="1" ht="26.25" customHeight="1" x14ac:dyDescent="0.25">
      <c r="A421" s="8"/>
      <c r="B421" s="8"/>
      <c r="C421" s="100" t="s">
        <v>346</v>
      </c>
      <c r="D421" s="100"/>
      <c r="E421" s="100"/>
      <c r="F421" s="100"/>
      <c r="G421" s="100"/>
      <c r="H421" s="100"/>
    </row>
    <row r="422" spans="1:8" s="11" customFormat="1" ht="28.5" customHeight="1" x14ac:dyDescent="0.25">
      <c r="A422" s="8"/>
      <c r="B422" s="8"/>
      <c r="C422" s="100" t="s">
        <v>347</v>
      </c>
      <c r="D422" s="100"/>
      <c r="E422" s="100"/>
      <c r="F422" s="100"/>
      <c r="G422" s="100"/>
      <c r="H422" s="100"/>
    </row>
    <row r="423" spans="1:8" s="11" customFormat="1" ht="18.75" customHeight="1" x14ac:dyDescent="0.25">
      <c r="A423" s="8"/>
      <c r="B423" s="8">
        <v>85117</v>
      </c>
      <c r="C423" s="32" t="s">
        <v>348</v>
      </c>
      <c r="D423" s="10">
        <v>47591</v>
      </c>
      <c r="E423" s="10">
        <v>0</v>
      </c>
      <c r="F423" s="10">
        <v>1</v>
      </c>
      <c r="G423" s="10">
        <v>0</v>
      </c>
      <c r="H423" s="10">
        <f>D423+E423-F423</f>
        <v>47590</v>
      </c>
    </row>
    <row r="424" spans="1:8" s="11" customFormat="1" ht="40.5" customHeight="1" x14ac:dyDescent="0.25">
      <c r="A424" s="8"/>
      <c r="B424" s="8"/>
      <c r="C424" s="100" t="s">
        <v>349</v>
      </c>
      <c r="D424" s="100"/>
      <c r="E424" s="100"/>
      <c r="F424" s="100"/>
      <c r="G424" s="100"/>
      <c r="H424" s="100"/>
    </row>
    <row r="425" spans="1:8" s="11" customFormat="1" ht="18" customHeight="1" x14ac:dyDescent="0.25">
      <c r="A425" s="8"/>
      <c r="B425" s="8">
        <v>85148</v>
      </c>
      <c r="C425" s="54" t="s">
        <v>350</v>
      </c>
      <c r="D425" s="10">
        <v>6906497</v>
      </c>
      <c r="E425" s="10">
        <v>900000</v>
      </c>
      <c r="F425" s="10">
        <v>1135690</v>
      </c>
      <c r="G425" s="10">
        <v>0</v>
      </c>
      <c r="H425" s="10">
        <f>D425+E425-F425</f>
        <v>6670807</v>
      </c>
    </row>
    <row r="426" spans="1:8" s="11" customFormat="1" ht="27" customHeight="1" x14ac:dyDescent="0.25">
      <c r="A426" s="8"/>
      <c r="B426" s="8"/>
      <c r="C426" s="100" t="s">
        <v>351</v>
      </c>
      <c r="D426" s="100"/>
      <c r="E426" s="100"/>
      <c r="F426" s="100"/>
      <c r="G426" s="100"/>
      <c r="H426" s="100"/>
    </row>
    <row r="427" spans="1:8" s="11" customFormat="1" ht="42" customHeight="1" x14ac:dyDescent="0.25">
      <c r="A427" s="8"/>
      <c r="B427" s="8"/>
      <c r="C427" s="100" t="s">
        <v>352</v>
      </c>
      <c r="D427" s="100"/>
      <c r="E427" s="100"/>
      <c r="F427" s="100"/>
      <c r="G427" s="100"/>
      <c r="H427" s="100"/>
    </row>
    <row r="428" spans="1:8" s="11" customFormat="1" ht="18.75" customHeight="1" x14ac:dyDescent="0.25">
      <c r="A428" s="8"/>
      <c r="B428" s="8">
        <v>85149</v>
      </c>
      <c r="C428" s="32" t="s">
        <v>353</v>
      </c>
      <c r="D428" s="10">
        <v>984801</v>
      </c>
      <c r="E428" s="10">
        <v>0</v>
      </c>
      <c r="F428" s="10">
        <v>8611</v>
      </c>
      <c r="G428" s="10">
        <v>0</v>
      </c>
      <c r="H428" s="10">
        <f>D428+E428-F428</f>
        <v>976190</v>
      </c>
    </row>
    <row r="429" spans="1:8" s="11" customFormat="1" ht="39.75" customHeight="1" x14ac:dyDescent="0.25">
      <c r="A429" s="8"/>
      <c r="B429" s="8"/>
      <c r="C429" s="100" t="s">
        <v>354</v>
      </c>
      <c r="D429" s="100"/>
      <c r="E429" s="100"/>
      <c r="F429" s="100"/>
      <c r="G429" s="100"/>
      <c r="H429" s="100"/>
    </row>
    <row r="430" spans="1:8" s="11" customFormat="1" ht="18" customHeight="1" x14ac:dyDescent="0.25">
      <c r="A430" s="8"/>
      <c r="B430" s="8">
        <v>85195</v>
      </c>
      <c r="C430" s="54" t="s">
        <v>23</v>
      </c>
      <c r="D430" s="10">
        <v>159090716</v>
      </c>
      <c r="E430" s="10">
        <v>0</v>
      </c>
      <c r="F430" s="10">
        <v>57768</v>
      </c>
      <c r="G430" s="10">
        <v>0</v>
      </c>
      <c r="H430" s="10">
        <f>D430+E430-F430</f>
        <v>159032948</v>
      </c>
    </row>
    <row r="431" spans="1:8" s="11" customFormat="1" ht="27" customHeight="1" x14ac:dyDescent="0.2">
      <c r="A431" s="8"/>
      <c r="B431" s="8"/>
      <c r="C431" s="117" t="s">
        <v>355</v>
      </c>
      <c r="D431" s="117"/>
      <c r="E431" s="117"/>
      <c r="F431" s="117"/>
      <c r="G431" s="117"/>
      <c r="H431" s="117"/>
    </row>
    <row r="432" spans="1:8" s="11" customFormat="1" ht="13.5" customHeight="1" x14ac:dyDescent="0.25">
      <c r="A432" s="8"/>
      <c r="B432" s="8"/>
      <c r="C432" s="100" t="s">
        <v>356</v>
      </c>
      <c r="D432" s="100"/>
      <c r="E432" s="100"/>
      <c r="F432" s="100"/>
      <c r="G432" s="100"/>
      <c r="H432" s="100"/>
    </row>
    <row r="433" spans="1:8" s="11" customFormat="1" ht="13.5" customHeight="1" x14ac:dyDescent="0.25">
      <c r="A433" s="8"/>
      <c r="B433" s="8"/>
      <c r="C433" s="100" t="s">
        <v>357</v>
      </c>
      <c r="D433" s="100"/>
      <c r="E433" s="100"/>
      <c r="F433" s="100"/>
      <c r="G433" s="100"/>
      <c r="H433" s="100"/>
    </row>
    <row r="434" spans="1:8" s="11" customFormat="1" ht="4.5" customHeight="1" x14ac:dyDescent="0.25">
      <c r="A434" s="8"/>
      <c r="B434" s="33"/>
      <c r="C434" s="95"/>
      <c r="D434" s="95"/>
      <c r="E434" s="95"/>
      <c r="F434" s="95"/>
      <c r="G434" s="95"/>
      <c r="H434" s="95"/>
    </row>
    <row r="435" spans="1:8" s="70" customFormat="1" ht="23.25" customHeight="1" x14ac:dyDescent="0.25">
      <c r="A435" s="67"/>
      <c r="B435" s="67">
        <v>852</v>
      </c>
      <c r="C435" s="19" t="s">
        <v>358</v>
      </c>
      <c r="D435" s="69">
        <v>41099714</v>
      </c>
      <c r="E435" s="69">
        <f>E440+E436+E438</f>
        <v>449927</v>
      </c>
      <c r="F435" s="69">
        <f>F440+F436+F438</f>
        <v>59538</v>
      </c>
      <c r="G435" s="69">
        <f>G440+G436+G438</f>
        <v>45035</v>
      </c>
      <c r="H435" s="69">
        <f>D435+E435-F435</f>
        <v>41490103</v>
      </c>
    </row>
    <row r="436" spans="1:8" s="8" customFormat="1" ht="18.2" customHeight="1" x14ac:dyDescent="0.25">
      <c r="B436" s="8">
        <v>85203</v>
      </c>
      <c r="C436" s="76" t="s">
        <v>359</v>
      </c>
      <c r="D436" s="62">
        <v>347004</v>
      </c>
      <c r="E436" s="62">
        <v>0</v>
      </c>
      <c r="F436" s="62">
        <v>39599</v>
      </c>
      <c r="G436" s="62">
        <v>0</v>
      </c>
      <c r="H436" s="62">
        <f>D436+E436-F436</f>
        <v>307405</v>
      </c>
    </row>
    <row r="437" spans="1:8" s="11" customFormat="1" ht="40.5" customHeight="1" x14ac:dyDescent="0.25">
      <c r="A437" s="8"/>
      <c r="B437" s="8"/>
      <c r="C437" s="100" t="s">
        <v>360</v>
      </c>
      <c r="D437" s="100"/>
      <c r="E437" s="100"/>
      <c r="F437" s="100"/>
      <c r="G437" s="100"/>
      <c r="H437" s="100"/>
    </row>
    <row r="438" spans="1:8" s="11" customFormat="1" ht="18.2" customHeight="1" x14ac:dyDescent="0.25">
      <c r="A438" s="8"/>
      <c r="B438" s="8">
        <v>85217</v>
      </c>
      <c r="C438" s="32" t="s">
        <v>361</v>
      </c>
      <c r="D438" s="10">
        <v>5113182</v>
      </c>
      <c r="E438" s="10">
        <v>177565</v>
      </c>
      <c r="F438" s="10">
        <v>0</v>
      </c>
      <c r="G438" s="10">
        <v>0</v>
      </c>
      <c r="H438" s="10">
        <f>D438+E438-F438</f>
        <v>5290747</v>
      </c>
    </row>
    <row r="439" spans="1:8" s="11" customFormat="1" ht="45" customHeight="1" x14ac:dyDescent="0.25">
      <c r="A439" s="8"/>
      <c r="B439" s="8"/>
      <c r="C439" s="100" t="s">
        <v>362</v>
      </c>
      <c r="D439" s="100"/>
      <c r="E439" s="100"/>
      <c r="F439" s="100"/>
      <c r="G439" s="100"/>
      <c r="H439" s="100"/>
    </row>
    <row r="440" spans="1:8" s="11" customFormat="1" ht="18" customHeight="1" x14ac:dyDescent="0.25">
      <c r="A440" s="8"/>
      <c r="B440" s="8">
        <v>85295</v>
      </c>
      <c r="C440" s="32" t="s">
        <v>23</v>
      </c>
      <c r="D440" s="10">
        <v>33124003</v>
      </c>
      <c r="E440" s="10">
        <v>272362</v>
      </c>
      <c r="F440" s="10">
        <v>19939</v>
      </c>
      <c r="G440" s="10">
        <v>45035</v>
      </c>
      <c r="H440" s="10">
        <f>D440+E440-F440</f>
        <v>33376426</v>
      </c>
    </row>
    <row r="441" spans="1:8" s="11" customFormat="1" ht="33.75" customHeight="1" x14ac:dyDescent="0.25">
      <c r="A441" s="8"/>
      <c r="B441" s="8"/>
      <c r="C441" s="100" t="s">
        <v>363</v>
      </c>
      <c r="D441" s="100"/>
      <c r="E441" s="100"/>
      <c r="F441" s="100"/>
      <c r="G441" s="100"/>
      <c r="H441" s="100"/>
    </row>
    <row r="442" spans="1:8" s="11" customFormat="1" ht="26.25" customHeight="1" x14ac:dyDescent="0.2">
      <c r="A442" s="8"/>
      <c r="B442" s="8"/>
      <c r="C442" s="117" t="s">
        <v>364</v>
      </c>
      <c r="D442" s="117"/>
      <c r="E442" s="117"/>
      <c r="F442" s="117"/>
      <c r="G442" s="117"/>
      <c r="H442" s="117"/>
    </row>
    <row r="443" spans="1:8" s="11" customFormat="1" ht="13.5" customHeight="1" x14ac:dyDescent="0.25">
      <c r="A443" s="8"/>
      <c r="B443" s="8"/>
      <c r="C443" s="100" t="s">
        <v>365</v>
      </c>
      <c r="D443" s="100"/>
      <c r="E443" s="100"/>
      <c r="F443" s="100"/>
      <c r="G443" s="100"/>
      <c r="H443" s="100"/>
    </row>
    <row r="444" spans="1:8" s="11" customFormat="1" ht="15" customHeight="1" x14ac:dyDescent="0.25">
      <c r="A444" s="8"/>
      <c r="B444" s="8"/>
      <c r="C444" s="100" t="s">
        <v>366</v>
      </c>
      <c r="D444" s="100"/>
      <c r="E444" s="100"/>
      <c r="F444" s="100"/>
      <c r="G444" s="100"/>
      <c r="H444" s="100"/>
    </row>
    <row r="445" spans="1:8" s="11" customFormat="1" ht="12" customHeight="1" x14ac:dyDescent="0.25">
      <c r="A445" s="8"/>
      <c r="B445" s="8"/>
      <c r="C445" s="100" t="s">
        <v>367</v>
      </c>
      <c r="D445" s="100"/>
      <c r="E445" s="100"/>
      <c r="F445" s="100"/>
      <c r="G445" s="100"/>
      <c r="H445" s="100"/>
    </row>
    <row r="446" spans="1:8" s="11" customFormat="1" ht="15" customHeight="1" x14ac:dyDescent="0.25">
      <c r="A446" s="8"/>
      <c r="B446" s="8"/>
      <c r="C446" s="100" t="s">
        <v>368</v>
      </c>
      <c r="D446" s="100"/>
      <c r="E446" s="100"/>
      <c r="F446" s="100"/>
      <c r="G446" s="100"/>
      <c r="H446" s="100"/>
    </row>
    <row r="447" spans="1:8" s="4" customFormat="1" ht="33.75" customHeight="1" x14ac:dyDescent="0.25">
      <c r="A447" s="29"/>
      <c r="B447" s="29"/>
      <c r="C447" s="95"/>
      <c r="D447" s="95"/>
      <c r="E447" s="95"/>
      <c r="F447" s="95"/>
      <c r="G447" s="95"/>
      <c r="H447" s="95"/>
    </row>
    <row r="448" spans="1:8" s="4" customFormat="1" ht="6" customHeight="1" x14ac:dyDescent="0.25">
      <c r="A448" s="29"/>
      <c r="B448" s="29"/>
      <c r="C448" s="95"/>
      <c r="D448" s="95"/>
      <c r="E448" s="95"/>
      <c r="F448" s="95"/>
      <c r="G448" s="95"/>
      <c r="H448" s="95"/>
    </row>
    <row r="449" spans="1:8" s="52" customFormat="1" ht="21.75" customHeight="1" x14ac:dyDescent="0.25">
      <c r="A449" s="18"/>
      <c r="B449" s="18">
        <v>853</v>
      </c>
      <c r="C449" s="19" t="s">
        <v>168</v>
      </c>
      <c r="D449" s="23">
        <v>49665855.530000001</v>
      </c>
      <c r="E449" s="23">
        <f>E462+E452+E450+E454</f>
        <v>13728393</v>
      </c>
      <c r="F449" s="23">
        <f>F462+F452+F450+F454</f>
        <v>57202</v>
      </c>
      <c r="G449" s="23">
        <f>G462+G452+G450+G454</f>
        <v>13234</v>
      </c>
      <c r="H449" s="23">
        <f>D449+E449-F449</f>
        <v>63337046.530000001</v>
      </c>
    </row>
    <row r="450" spans="1:8" s="11" customFormat="1" ht="28.5" customHeight="1" x14ac:dyDescent="0.2">
      <c r="A450" s="8"/>
      <c r="B450" s="40">
        <v>85324</v>
      </c>
      <c r="C450" s="32" t="s">
        <v>169</v>
      </c>
      <c r="D450" s="43">
        <v>508688</v>
      </c>
      <c r="E450" s="43">
        <v>13550</v>
      </c>
      <c r="F450" s="43">
        <v>2675</v>
      </c>
      <c r="G450" s="43">
        <v>0</v>
      </c>
      <c r="H450" s="43">
        <f>D450+E450-F450</f>
        <v>519563</v>
      </c>
    </row>
    <row r="451" spans="1:8" s="11" customFormat="1" ht="66.75" customHeight="1" x14ac:dyDescent="0.25">
      <c r="A451" s="8"/>
      <c r="B451" s="8"/>
      <c r="C451" s="100" t="s">
        <v>369</v>
      </c>
      <c r="D451" s="100"/>
      <c r="E451" s="100"/>
      <c r="F451" s="100"/>
      <c r="G451" s="100"/>
      <c r="H451" s="100"/>
    </row>
    <row r="452" spans="1:8" s="11" customFormat="1" ht="18" customHeight="1" x14ac:dyDescent="0.25">
      <c r="A452" s="8"/>
      <c r="B452" s="8">
        <v>85325</v>
      </c>
      <c r="C452" s="32" t="s">
        <v>171</v>
      </c>
      <c r="D452" s="10">
        <v>2327388.5299999998</v>
      </c>
      <c r="E452" s="10">
        <v>21750</v>
      </c>
      <c r="F452" s="10">
        <v>3650</v>
      </c>
      <c r="G452" s="10">
        <v>0</v>
      </c>
      <c r="H452" s="10">
        <f>D452+E452-F452</f>
        <v>2345488.5299999998</v>
      </c>
    </row>
    <row r="453" spans="1:8" s="4" customFormat="1" ht="69.75" customHeight="1" x14ac:dyDescent="0.25">
      <c r="A453" s="29"/>
      <c r="B453" s="29"/>
      <c r="C453" s="100" t="s">
        <v>370</v>
      </c>
      <c r="D453" s="100"/>
      <c r="E453" s="100"/>
      <c r="F453" s="100"/>
      <c r="G453" s="100"/>
      <c r="H453" s="100"/>
    </row>
    <row r="454" spans="1:8" s="11" customFormat="1" ht="18.75" customHeight="1" x14ac:dyDescent="0.25">
      <c r="A454" s="8"/>
      <c r="B454" s="8">
        <v>85332</v>
      </c>
      <c r="C454" s="32" t="s">
        <v>173</v>
      </c>
      <c r="D454" s="10">
        <v>18551890</v>
      </c>
      <c r="E454" s="10">
        <v>985233</v>
      </c>
      <c r="F454" s="10">
        <v>50877</v>
      </c>
      <c r="G454" s="10">
        <v>0</v>
      </c>
      <c r="H454" s="10">
        <f>D454+E454-F454</f>
        <v>19486246</v>
      </c>
    </row>
    <row r="455" spans="1:8" s="11" customFormat="1" ht="41.25" customHeight="1" x14ac:dyDescent="0.25">
      <c r="A455" s="8"/>
      <c r="B455" s="8"/>
      <c r="C455" s="100" t="s">
        <v>371</v>
      </c>
      <c r="D455" s="100"/>
      <c r="E455" s="100"/>
      <c r="F455" s="100"/>
      <c r="G455" s="100"/>
      <c r="H455" s="100"/>
    </row>
    <row r="456" spans="1:8" s="11" customFormat="1" ht="42.75" customHeight="1" x14ac:dyDescent="0.25">
      <c r="A456" s="8"/>
      <c r="B456" s="8"/>
      <c r="C456" s="100" t="s">
        <v>372</v>
      </c>
      <c r="D456" s="100"/>
      <c r="E456" s="100"/>
      <c r="F456" s="100"/>
      <c r="G456" s="100"/>
      <c r="H456" s="100"/>
    </row>
    <row r="457" spans="1:8" s="11" customFormat="1" ht="25.5" customHeight="1" x14ac:dyDescent="0.2">
      <c r="A457" s="8"/>
      <c r="B457" s="8"/>
      <c r="C457" s="118" t="s">
        <v>373</v>
      </c>
      <c r="D457" s="118"/>
      <c r="E457" s="118"/>
      <c r="F457" s="118"/>
      <c r="G457" s="118"/>
      <c r="H457" s="118"/>
    </row>
    <row r="458" spans="1:8" s="11" customFormat="1" ht="13.5" customHeight="1" x14ac:dyDescent="0.25">
      <c r="A458" s="8"/>
      <c r="B458" s="8"/>
      <c r="C458" s="119" t="s">
        <v>374</v>
      </c>
      <c r="D458" s="119"/>
      <c r="E458" s="119"/>
      <c r="F458" s="119"/>
      <c r="G458" s="119"/>
      <c r="H458" s="119"/>
    </row>
    <row r="459" spans="1:8" s="11" customFormat="1" ht="13.5" customHeight="1" x14ac:dyDescent="0.25">
      <c r="A459" s="8"/>
      <c r="B459" s="8"/>
      <c r="C459" s="119" t="s">
        <v>375</v>
      </c>
      <c r="D459" s="119"/>
      <c r="E459" s="119"/>
      <c r="F459" s="119"/>
      <c r="G459" s="119"/>
      <c r="H459" s="119"/>
    </row>
    <row r="460" spans="1:8" s="11" customFormat="1" ht="28.5" customHeight="1" x14ac:dyDescent="0.25">
      <c r="A460" s="8"/>
      <c r="B460" s="8"/>
      <c r="C460" s="119" t="s">
        <v>376</v>
      </c>
      <c r="D460" s="119"/>
      <c r="E460" s="119"/>
      <c r="F460" s="119"/>
      <c r="G460" s="119"/>
      <c r="H460" s="119"/>
    </row>
    <row r="461" spans="1:8" s="11" customFormat="1" ht="37.5" customHeight="1" x14ac:dyDescent="0.25">
      <c r="A461" s="8"/>
      <c r="B461" s="8"/>
      <c r="C461" s="100" t="s">
        <v>272</v>
      </c>
      <c r="D461" s="100"/>
      <c r="E461" s="100"/>
      <c r="F461" s="100"/>
      <c r="G461" s="100"/>
      <c r="H461" s="100"/>
    </row>
    <row r="462" spans="1:8" s="11" customFormat="1" ht="18.75" customHeight="1" x14ac:dyDescent="0.25">
      <c r="A462" s="8"/>
      <c r="B462" s="8">
        <v>85395</v>
      </c>
      <c r="C462" s="32" t="s">
        <v>23</v>
      </c>
      <c r="D462" s="10">
        <v>27833889</v>
      </c>
      <c r="E462" s="10">
        <v>12707860</v>
      </c>
      <c r="F462" s="10">
        <v>0</v>
      </c>
      <c r="G462" s="10">
        <v>13234</v>
      </c>
      <c r="H462" s="10">
        <f>D462+E462-F462</f>
        <v>40541749</v>
      </c>
    </row>
    <row r="463" spans="1:8" s="11" customFormat="1" ht="39" customHeight="1" x14ac:dyDescent="0.25">
      <c r="A463" s="8"/>
      <c r="B463" s="8"/>
      <c r="C463" s="100" t="s">
        <v>377</v>
      </c>
      <c r="D463" s="100"/>
      <c r="E463" s="100"/>
      <c r="F463" s="100"/>
      <c r="G463" s="100"/>
      <c r="H463" s="100"/>
    </row>
    <row r="464" spans="1:8" s="3" customFormat="1" ht="15.75" customHeight="1" x14ac:dyDescent="0.2">
      <c r="A464" s="34"/>
      <c r="B464" s="8"/>
      <c r="C464" s="117" t="s">
        <v>378</v>
      </c>
      <c r="D464" s="117"/>
      <c r="E464" s="117"/>
      <c r="F464" s="117"/>
      <c r="G464" s="117"/>
      <c r="H464" s="117"/>
    </row>
    <row r="465" spans="1:8" s="3" customFormat="1" ht="42" customHeight="1" x14ac:dyDescent="0.25">
      <c r="A465" s="34"/>
      <c r="B465" s="8"/>
      <c r="C465" s="100" t="s">
        <v>379</v>
      </c>
      <c r="D465" s="100"/>
      <c r="E465" s="100"/>
      <c r="F465" s="100"/>
      <c r="G465" s="100"/>
      <c r="H465" s="100"/>
    </row>
    <row r="466" spans="1:8" s="4" customFormat="1" ht="64.5" customHeight="1" x14ac:dyDescent="0.25">
      <c r="A466" s="29"/>
      <c r="B466" s="29"/>
      <c r="C466" s="100" t="s">
        <v>380</v>
      </c>
      <c r="D466" s="100"/>
      <c r="E466" s="100"/>
      <c r="F466" s="100"/>
      <c r="G466" s="100"/>
      <c r="H466" s="100"/>
    </row>
    <row r="467" spans="1:8" s="11" customFormat="1" ht="69" customHeight="1" x14ac:dyDescent="0.25">
      <c r="A467" s="8"/>
      <c r="B467" s="8"/>
      <c r="C467" s="100" t="s">
        <v>381</v>
      </c>
      <c r="D467" s="100"/>
      <c r="E467" s="100"/>
      <c r="F467" s="100"/>
      <c r="G467" s="100"/>
      <c r="H467" s="100"/>
    </row>
    <row r="468" spans="1:8" s="11" customFormat="1" ht="70.5" customHeight="1" x14ac:dyDescent="0.25">
      <c r="A468" s="8"/>
      <c r="B468" s="8"/>
      <c r="C468" s="100" t="s">
        <v>382</v>
      </c>
      <c r="D468" s="100"/>
      <c r="E468" s="100"/>
      <c r="F468" s="100"/>
      <c r="G468" s="100"/>
      <c r="H468" s="100"/>
    </row>
    <row r="469" spans="1:8" s="11" customFormat="1" ht="3" customHeight="1" x14ac:dyDescent="0.25">
      <c r="A469" s="8"/>
      <c r="B469" s="8"/>
      <c r="C469" s="95"/>
      <c r="D469" s="95"/>
      <c r="E469" s="95"/>
      <c r="F469" s="95"/>
      <c r="G469" s="95"/>
      <c r="H469" s="95"/>
    </row>
    <row r="470" spans="1:8" s="3" customFormat="1" ht="23.25" customHeight="1" x14ac:dyDescent="0.25">
      <c r="A470" s="18"/>
      <c r="B470" s="18">
        <v>854</v>
      </c>
      <c r="C470" s="19" t="s">
        <v>383</v>
      </c>
      <c r="D470" s="23">
        <v>66734450</v>
      </c>
      <c r="E470" s="23">
        <f>E471+E486+E484+E482</f>
        <v>104600</v>
      </c>
      <c r="F470" s="23">
        <f>F471+F486+F484+F482</f>
        <v>7951637</v>
      </c>
      <c r="G470" s="23">
        <f>G471+G486+G484+G482</f>
        <v>0</v>
      </c>
      <c r="H470" s="23">
        <f>D470+E470-F470</f>
        <v>58887413</v>
      </c>
    </row>
    <row r="471" spans="1:8" s="11" customFormat="1" ht="18" customHeight="1" x14ac:dyDescent="0.25">
      <c r="A471" s="8"/>
      <c r="B471" s="8">
        <v>85403</v>
      </c>
      <c r="C471" s="32" t="s">
        <v>384</v>
      </c>
      <c r="D471" s="10">
        <v>49009794</v>
      </c>
      <c r="E471" s="10">
        <v>104600</v>
      </c>
      <c r="F471" s="10">
        <v>7885949</v>
      </c>
      <c r="G471" s="10">
        <v>0</v>
      </c>
      <c r="H471" s="10">
        <f>D471+E471-F471</f>
        <v>41228445</v>
      </c>
    </row>
    <row r="472" spans="1:8" s="11" customFormat="1" ht="13.5" customHeight="1" x14ac:dyDescent="0.2">
      <c r="A472" s="8"/>
      <c r="B472" s="8"/>
      <c r="C472" s="117" t="s">
        <v>191</v>
      </c>
      <c r="D472" s="117"/>
      <c r="E472" s="117"/>
      <c r="F472" s="117"/>
      <c r="G472" s="117"/>
      <c r="H472" s="117"/>
    </row>
    <row r="473" spans="1:8" s="11" customFormat="1" ht="13.5" customHeight="1" x14ac:dyDescent="0.2">
      <c r="A473" s="8"/>
      <c r="B473" s="8"/>
      <c r="C473" s="117" t="s">
        <v>385</v>
      </c>
      <c r="D473" s="117"/>
      <c r="E473" s="117"/>
      <c r="F473" s="117"/>
      <c r="G473" s="117"/>
      <c r="H473" s="117"/>
    </row>
    <row r="474" spans="1:8" s="11" customFormat="1" ht="13.5" customHeight="1" x14ac:dyDescent="0.25">
      <c r="A474" s="8"/>
      <c r="B474" s="8"/>
      <c r="C474" s="100" t="s">
        <v>386</v>
      </c>
      <c r="D474" s="100"/>
      <c r="E474" s="100"/>
      <c r="F474" s="100"/>
      <c r="G474" s="100"/>
      <c r="H474" s="100"/>
    </row>
    <row r="475" spans="1:8" s="11" customFormat="1" ht="13.5" customHeight="1" x14ac:dyDescent="0.25">
      <c r="A475" s="8"/>
      <c r="B475" s="8"/>
      <c r="C475" s="100" t="s">
        <v>387</v>
      </c>
      <c r="D475" s="100"/>
      <c r="E475" s="100"/>
      <c r="F475" s="100"/>
      <c r="G475" s="100"/>
      <c r="H475" s="100"/>
    </row>
    <row r="476" spans="1:8" s="11" customFormat="1" ht="13.5" customHeight="1" x14ac:dyDescent="0.25">
      <c r="A476" s="8"/>
      <c r="B476" s="8"/>
      <c r="C476" s="100" t="s">
        <v>304</v>
      </c>
      <c r="D476" s="100"/>
      <c r="E476" s="100"/>
      <c r="F476" s="100"/>
      <c r="G476" s="100"/>
      <c r="H476" s="100"/>
    </row>
    <row r="477" spans="1:8" s="11" customFormat="1" ht="39.75" customHeight="1" x14ac:dyDescent="0.25">
      <c r="A477" s="8"/>
      <c r="B477" s="8"/>
      <c r="C477" s="100" t="s">
        <v>388</v>
      </c>
      <c r="D477" s="100"/>
      <c r="E477" s="100"/>
      <c r="F477" s="100"/>
      <c r="G477" s="100"/>
      <c r="H477" s="100"/>
    </row>
    <row r="478" spans="1:8" s="11" customFormat="1" ht="54.75" customHeight="1" x14ac:dyDescent="0.25">
      <c r="A478" s="8"/>
      <c r="B478" s="63"/>
      <c r="C478" s="100" t="s">
        <v>389</v>
      </c>
      <c r="D478" s="100"/>
      <c r="E478" s="100"/>
      <c r="F478" s="100"/>
      <c r="G478" s="100"/>
      <c r="H478" s="100"/>
    </row>
    <row r="479" spans="1:8" s="11" customFormat="1" ht="15.75" customHeight="1" x14ac:dyDescent="0.2">
      <c r="A479" s="8"/>
      <c r="B479" s="8"/>
      <c r="C479" s="117" t="s">
        <v>390</v>
      </c>
      <c r="D479" s="117"/>
      <c r="E479" s="117"/>
      <c r="F479" s="117"/>
      <c r="G479" s="117"/>
      <c r="H479" s="117"/>
    </row>
    <row r="480" spans="1:8" s="11" customFormat="1" ht="27.75" customHeight="1" x14ac:dyDescent="0.25">
      <c r="A480" s="8"/>
      <c r="B480" s="8"/>
      <c r="C480" s="100" t="s">
        <v>391</v>
      </c>
      <c r="D480" s="100"/>
      <c r="E480" s="100"/>
      <c r="F480" s="100"/>
      <c r="G480" s="100"/>
      <c r="H480" s="100"/>
    </row>
    <row r="481" spans="1:8" s="11" customFormat="1" ht="27.75" customHeight="1" x14ac:dyDescent="0.25">
      <c r="A481" s="8"/>
      <c r="B481" s="8"/>
      <c r="C481" s="100" t="s">
        <v>392</v>
      </c>
      <c r="D481" s="100"/>
      <c r="E481" s="100"/>
      <c r="F481" s="100"/>
      <c r="G481" s="100"/>
      <c r="H481" s="100"/>
    </row>
    <row r="482" spans="1:8" s="11" customFormat="1" ht="17.25" customHeight="1" x14ac:dyDescent="0.25">
      <c r="A482" s="8"/>
      <c r="B482" s="8">
        <v>85404</v>
      </c>
      <c r="C482" s="32" t="s">
        <v>393</v>
      </c>
      <c r="D482" s="10">
        <v>1465667</v>
      </c>
      <c r="E482" s="10">
        <v>0</v>
      </c>
      <c r="F482" s="10">
        <v>4500</v>
      </c>
      <c r="G482" s="10">
        <v>0</v>
      </c>
      <c r="H482" s="10">
        <f>D482+E482-F482</f>
        <v>1461167</v>
      </c>
    </row>
    <row r="483" spans="1:8" s="11" customFormat="1" ht="42.75" customHeight="1" x14ac:dyDescent="0.25">
      <c r="A483" s="8"/>
      <c r="B483" s="8"/>
      <c r="C483" s="100" t="s">
        <v>394</v>
      </c>
      <c r="D483" s="100"/>
      <c r="E483" s="100"/>
      <c r="F483" s="100"/>
      <c r="G483" s="100"/>
      <c r="H483" s="100"/>
    </row>
    <row r="484" spans="1:8" s="11" customFormat="1" ht="17.25" customHeight="1" x14ac:dyDescent="0.25">
      <c r="A484" s="8"/>
      <c r="B484" s="8">
        <v>85407</v>
      </c>
      <c r="C484" s="32" t="s">
        <v>395</v>
      </c>
      <c r="D484" s="10">
        <v>4216863</v>
      </c>
      <c r="E484" s="10">
        <v>0</v>
      </c>
      <c r="F484" s="10">
        <v>12081</v>
      </c>
      <c r="G484" s="10">
        <v>0</v>
      </c>
      <c r="H484" s="10">
        <f>D484+E484-F484</f>
        <v>4204782</v>
      </c>
    </row>
    <row r="485" spans="1:8" s="11" customFormat="1" ht="26.25" customHeight="1" x14ac:dyDescent="0.2">
      <c r="A485" s="8"/>
      <c r="B485" s="8"/>
      <c r="C485" s="117" t="s">
        <v>396</v>
      </c>
      <c r="D485" s="117"/>
      <c r="E485" s="117"/>
      <c r="F485" s="117"/>
      <c r="G485" s="117"/>
      <c r="H485" s="117"/>
    </row>
    <row r="486" spans="1:8" s="11" customFormat="1" ht="17.25" customHeight="1" x14ac:dyDescent="0.25">
      <c r="A486" s="8"/>
      <c r="B486" s="8">
        <v>85410</v>
      </c>
      <c r="C486" s="32" t="s">
        <v>397</v>
      </c>
      <c r="D486" s="10">
        <v>2426762</v>
      </c>
      <c r="E486" s="10">
        <v>0</v>
      </c>
      <c r="F486" s="10">
        <v>49107</v>
      </c>
      <c r="G486" s="10">
        <v>0</v>
      </c>
      <c r="H486" s="10">
        <f>D486+E486-F486</f>
        <v>2377655</v>
      </c>
    </row>
    <row r="487" spans="1:8" s="11" customFormat="1" ht="42.75" customHeight="1" x14ac:dyDescent="0.25">
      <c r="A487" s="8"/>
      <c r="B487" s="8"/>
      <c r="C487" s="100" t="s">
        <v>398</v>
      </c>
      <c r="D487" s="100"/>
      <c r="E487" s="100"/>
      <c r="F487" s="100"/>
      <c r="G487" s="100"/>
      <c r="H487" s="100"/>
    </row>
    <row r="488" spans="1:8" s="11" customFormat="1" ht="5.25" customHeight="1" x14ac:dyDescent="0.25">
      <c r="A488" s="8"/>
      <c r="B488" s="8"/>
      <c r="C488" s="95"/>
      <c r="D488" s="95"/>
      <c r="E488" s="95"/>
      <c r="F488" s="95"/>
      <c r="G488" s="95"/>
      <c r="H488" s="95"/>
    </row>
    <row r="489" spans="1:8" s="52" customFormat="1" ht="23.25" customHeight="1" x14ac:dyDescent="0.25">
      <c r="A489" s="18"/>
      <c r="B489" s="18">
        <v>900</v>
      </c>
      <c r="C489" s="19" t="s">
        <v>175</v>
      </c>
      <c r="D489" s="23">
        <v>13114024.68</v>
      </c>
      <c r="E489" s="23">
        <f>E497+E490+E495</f>
        <v>881203</v>
      </c>
      <c r="F489" s="23">
        <f>F497+F490+F495</f>
        <v>267865</v>
      </c>
      <c r="G489" s="23">
        <f>G497+G490+G495</f>
        <v>130014</v>
      </c>
      <c r="H489" s="23">
        <f>D489+E489-F489</f>
        <v>13727362.68</v>
      </c>
    </row>
    <row r="490" spans="1:8" s="11" customFormat="1" ht="18" customHeight="1" x14ac:dyDescent="0.25">
      <c r="A490" s="8"/>
      <c r="B490" s="8">
        <v>90007</v>
      </c>
      <c r="C490" s="32" t="s">
        <v>176</v>
      </c>
      <c r="D490" s="10">
        <v>735000</v>
      </c>
      <c r="E490" s="10">
        <v>0</v>
      </c>
      <c r="F490" s="10">
        <v>261450</v>
      </c>
      <c r="G490" s="10">
        <v>0</v>
      </c>
      <c r="H490" s="10">
        <f>D490+E490-F490</f>
        <v>473550</v>
      </c>
    </row>
    <row r="491" spans="1:8" s="11" customFormat="1" ht="26.25" customHeight="1" x14ac:dyDescent="0.2">
      <c r="A491" s="8"/>
      <c r="B491" s="8"/>
      <c r="C491" s="117" t="s">
        <v>399</v>
      </c>
      <c r="D491" s="117"/>
      <c r="E491" s="117"/>
      <c r="F491" s="117"/>
      <c r="G491" s="117"/>
      <c r="H491" s="117"/>
    </row>
    <row r="492" spans="1:8" s="4" customFormat="1" ht="27.75" customHeight="1" x14ac:dyDescent="0.25">
      <c r="A492" s="29"/>
      <c r="B492" s="29"/>
      <c r="C492" s="100" t="s">
        <v>400</v>
      </c>
      <c r="D492" s="100"/>
      <c r="E492" s="100"/>
      <c r="F492" s="100"/>
      <c r="G492" s="100"/>
      <c r="H492" s="100"/>
    </row>
    <row r="493" spans="1:8" s="11" customFormat="1" ht="27.75" customHeight="1" x14ac:dyDescent="0.25">
      <c r="A493" s="8"/>
      <c r="B493" s="8"/>
      <c r="C493" s="100" t="s">
        <v>401</v>
      </c>
      <c r="D493" s="100"/>
      <c r="E493" s="100"/>
      <c r="F493" s="100"/>
      <c r="G493" s="100"/>
      <c r="H493" s="100"/>
    </row>
    <row r="494" spans="1:8" s="11" customFormat="1" ht="15" customHeight="1" x14ac:dyDescent="0.25">
      <c r="A494" s="8"/>
      <c r="B494" s="8"/>
      <c r="C494" s="100" t="s">
        <v>402</v>
      </c>
      <c r="D494" s="100"/>
      <c r="E494" s="100"/>
      <c r="F494" s="100"/>
      <c r="G494" s="100"/>
      <c r="H494" s="100"/>
    </row>
    <row r="495" spans="1:8" s="11" customFormat="1" ht="17.25" customHeight="1" x14ac:dyDescent="0.25">
      <c r="A495" s="8"/>
      <c r="B495" s="33" t="s">
        <v>403</v>
      </c>
      <c r="C495" s="32" t="s">
        <v>404</v>
      </c>
      <c r="D495" s="10">
        <v>525806</v>
      </c>
      <c r="E495" s="10">
        <v>100040</v>
      </c>
      <c r="F495" s="10">
        <v>1958</v>
      </c>
      <c r="G495" s="10">
        <v>0</v>
      </c>
      <c r="H495" s="10">
        <f>D495+E495-F495</f>
        <v>623888</v>
      </c>
    </row>
    <row r="496" spans="1:8" s="11" customFormat="1" ht="56.25" customHeight="1" x14ac:dyDescent="0.25">
      <c r="A496" s="8"/>
      <c r="B496" s="8"/>
      <c r="C496" s="100" t="s">
        <v>405</v>
      </c>
      <c r="D496" s="100"/>
      <c r="E496" s="100"/>
      <c r="F496" s="100"/>
      <c r="G496" s="100"/>
      <c r="H496" s="100"/>
    </row>
    <row r="497" spans="1:8" s="11" customFormat="1" ht="18" customHeight="1" x14ac:dyDescent="0.25">
      <c r="A497" s="8"/>
      <c r="B497" s="33" t="s">
        <v>406</v>
      </c>
      <c r="C497" s="32" t="s">
        <v>23</v>
      </c>
      <c r="D497" s="10">
        <v>8635607.3900000006</v>
      </c>
      <c r="E497" s="10">
        <v>781163</v>
      </c>
      <c r="F497" s="10">
        <v>4457</v>
      </c>
      <c r="G497" s="10">
        <v>130014</v>
      </c>
      <c r="H497" s="10">
        <f>D497+E497-F497</f>
        <v>9412313.3900000006</v>
      </c>
    </row>
    <row r="498" spans="1:8" s="11" customFormat="1" ht="70.5" customHeight="1" x14ac:dyDescent="0.25">
      <c r="A498" s="8"/>
      <c r="B498" s="8"/>
      <c r="C498" s="100" t="s">
        <v>407</v>
      </c>
      <c r="D498" s="100"/>
      <c r="E498" s="100"/>
      <c r="F498" s="100"/>
      <c r="G498" s="100"/>
      <c r="H498" s="100"/>
    </row>
    <row r="499" spans="1:8" s="11" customFormat="1" ht="27.75" customHeight="1" x14ac:dyDescent="0.2">
      <c r="A499" s="8"/>
      <c r="B499" s="8"/>
      <c r="C499" s="117" t="s">
        <v>364</v>
      </c>
      <c r="D499" s="117"/>
      <c r="E499" s="117"/>
      <c r="F499" s="117"/>
      <c r="G499" s="117"/>
      <c r="H499" s="117"/>
    </row>
    <row r="500" spans="1:8" s="11" customFormat="1" ht="27" customHeight="1" x14ac:dyDescent="0.25">
      <c r="A500" s="8"/>
      <c r="B500" s="8"/>
      <c r="C500" s="100" t="s">
        <v>408</v>
      </c>
      <c r="D500" s="100"/>
      <c r="E500" s="100"/>
      <c r="F500" s="100"/>
      <c r="G500" s="100"/>
      <c r="H500" s="100"/>
    </row>
    <row r="501" spans="1:8" s="11" customFormat="1" ht="27.75" customHeight="1" x14ac:dyDescent="0.25">
      <c r="A501" s="8"/>
      <c r="B501" s="8"/>
      <c r="C501" s="100" t="s">
        <v>409</v>
      </c>
      <c r="D501" s="100"/>
      <c r="E501" s="100"/>
      <c r="F501" s="100"/>
      <c r="G501" s="100"/>
      <c r="H501" s="100"/>
    </row>
    <row r="502" spans="1:8" s="11" customFormat="1" ht="27" customHeight="1" x14ac:dyDescent="0.25">
      <c r="A502" s="8"/>
      <c r="B502" s="8"/>
      <c r="C502" s="100" t="s">
        <v>410</v>
      </c>
      <c r="D502" s="100"/>
      <c r="E502" s="100"/>
      <c r="F502" s="100"/>
      <c r="G502" s="100"/>
      <c r="H502" s="100"/>
    </row>
    <row r="503" spans="1:8" s="11" customFormat="1" ht="26.25" customHeight="1" x14ac:dyDescent="0.25">
      <c r="A503" s="8"/>
      <c r="B503" s="8"/>
      <c r="C503" s="100" t="s">
        <v>411</v>
      </c>
      <c r="D503" s="100"/>
      <c r="E503" s="100"/>
      <c r="F503" s="100"/>
      <c r="G503" s="100"/>
      <c r="H503" s="100"/>
    </row>
    <row r="504" spans="1:8" s="11" customFormat="1" ht="6" customHeight="1" x14ac:dyDescent="0.25">
      <c r="A504" s="8"/>
      <c r="B504" s="8"/>
      <c r="C504" s="95"/>
      <c r="D504" s="95"/>
      <c r="E504" s="95"/>
      <c r="F504" s="95"/>
      <c r="G504" s="95"/>
      <c r="H504" s="95"/>
    </row>
    <row r="505" spans="1:8" s="52" customFormat="1" ht="23.25" customHeight="1" x14ac:dyDescent="0.25">
      <c r="A505" s="77"/>
      <c r="B505" s="77">
        <v>921</v>
      </c>
      <c r="C505" s="78" t="s">
        <v>180</v>
      </c>
      <c r="D505" s="79">
        <v>219608658</v>
      </c>
      <c r="E505" s="79">
        <f>E506+E513+E532+E543+E526+E538+E511+E530</f>
        <v>3002037</v>
      </c>
      <c r="F505" s="79">
        <f>F506+F513+F532+F543+F526+F538+F511+F530</f>
        <v>167167</v>
      </c>
      <c r="G505" s="79">
        <f>G506+G513+G532+G543+G526+G538+G511+G530</f>
        <v>386491</v>
      </c>
      <c r="H505" s="79">
        <f>D505+E505-F505</f>
        <v>222443528</v>
      </c>
    </row>
    <row r="506" spans="1:8" s="11" customFormat="1" ht="18" customHeight="1" x14ac:dyDescent="0.25">
      <c r="A506" s="8"/>
      <c r="B506" s="8">
        <v>92106</v>
      </c>
      <c r="C506" s="32" t="s">
        <v>412</v>
      </c>
      <c r="D506" s="10">
        <v>73720506</v>
      </c>
      <c r="E506" s="10">
        <v>1108625</v>
      </c>
      <c r="F506" s="10">
        <v>0</v>
      </c>
      <c r="G506" s="10">
        <v>0</v>
      </c>
      <c r="H506" s="10">
        <f>D506+E506-F506</f>
        <v>74829131</v>
      </c>
    </row>
    <row r="507" spans="1:8" s="11" customFormat="1" ht="13.5" customHeight="1" x14ac:dyDescent="0.25">
      <c r="A507" s="8"/>
      <c r="B507" s="8"/>
      <c r="C507" s="100" t="s">
        <v>413</v>
      </c>
      <c r="D507" s="100"/>
      <c r="E507" s="100"/>
      <c r="F507" s="100"/>
      <c r="G507" s="100"/>
      <c r="H507" s="100"/>
    </row>
    <row r="508" spans="1:8" s="11" customFormat="1" ht="41.25" customHeight="1" x14ac:dyDescent="0.25">
      <c r="A508" s="8"/>
      <c r="B508" s="8"/>
      <c r="C508" s="100" t="s">
        <v>414</v>
      </c>
      <c r="D508" s="100"/>
      <c r="E508" s="100"/>
      <c r="F508" s="100"/>
      <c r="G508" s="100"/>
      <c r="H508" s="100"/>
    </row>
    <row r="509" spans="1:8" s="11" customFormat="1" ht="27" customHeight="1" x14ac:dyDescent="0.25">
      <c r="A509" s="8"/>
      <c r="B509" s="8"/>
      <c r="C509" s="100" t="s">
        <v>415</v>
      </c>
      <c r="D509" s="100"/>
      <c r="E509" s="100"/>
      <c r="F509" s="100"/>
      <c r="G509" s="100"/>
      <c r="H509" s="100"/>
    </row>
    <row r="510" spans="1:8" s="11" customFormat="1" ht="27" customHeight="1" x14ac:dyDescent="0.25">
      <c r="A510" s="8"/>
      <c r="B510" s="8"/>
      <c r="C510" s="100" t="s">
        <v>416</v>
      </c>
      <c r="D510" s="100"/>
      <c r="E510" s="100"/>
      <c r="F510" s="100"/>
      <c r="G510" s="100"/>
      <c r="H510" s="100"/>
    </row>
    <row r="511" spans="1:8" s="11" customFormat="1" ht="17.25" customHeight="1" x14ac:dyDescent="0.25">
      <c r="A511" s="8"/>
      <c r="B511" s="8">
        <v>92108</v>
      </c>
      <c r="C511" s="32" t="s">
        <v>417</v>
      </c>
      <c r="D511" s="10">
        <v>13964794</v>
      </c>
      <c r="E511" s="10">
        <v>197475</v>
      </c>
      <c r="F511" s="10">
        <v>0</v>
      </c>
      <c r="G511" s="10">
        <v>0</v>
      </c>
      <c r="H511" s="10">
        <f>D511+E511-F511</f>
        <v>14162269</v>
      </c>
    </row>
    <row r="512" spans="1:8" s="11" customFormat="1" ht="30" customHeight="1" x14ac:dyDescent="0.25">
      <c r="A512" s="8"/>
      <c r="B512" s="8"/>
      <c r="C512" s="100" t="s">
        <v>418</v>
      </c>
      <c r="D512" s="100"/>
      <c r="E512" s="100"/>
      <c r="F512" s="100"/>
      <c r="G512" s="100"/>
      <c r="H512" s="100"/>
    </row>
    <row r="513" spans="1:8" s="11" customFormat="1" ht="18" customHeight="1" x14ac:dyDescent="0.25">
      <c r="A513" s="8"/>
      <c r="B513" s="8">
        <v>92109</v>
      </c>
      <c r="C513" s="32" t="s">
        <v>419</v>
      </c>
      <c r="D513" s="10">
        <v>13791226</v>
      </c>
      <c r="E513" s="10">
        <v>532885</v>
      </c>
      <c r="F513" s="10">
        <v>24000</v>
      </c>
      <c r="G513" s="10">
        <v>386491</v>
      </c>
      <c r="H513" s="10">
        <f>D513+E513-F513</f>
        <v>14300111</v>
      </c>
    </row>
    <row r="514" spans="1:8" s="11" customFormat="1" ht="13.5" customHeight="1" x14ac:dyDescent="0.2">
      <c r="A514" s="8"/>
      <c r="B514" s="8"/>
      <c r="C514" s="117" t="s">
        <v>413</v>
      </c>
      <c r="D514" s="117"/>
      <c r="E514" s="117"/>
      <c r="F514" s="117"/>
      <c r="G514" s="117"/>
      <c r="H514" s="117"/>
    </row>
    <row r="515" spans="1:8" s="11" customFormat="1" ht="28.5" customHeight="1" x14ac:dyDescent="0.25">
      <c r="A515" s="8"/>
      <c r="B515" s="8"/>
      <c r="C515" s="100" t="s">
        <v>420</v>
      </c>
      <c r="D515" s="100"/>
      <c r="E515" s="100"/>
      <c r="F515" s="100"/>
      <c r="G515" s="100"/>
      <c r="H515" s="100"/>
    </row>
    <row r="516" spans="1:8" s="11" customFormat="1" ht="13.5" customHeight="1" x14ac:dyDescent="0.25">
      <c r="A516" s="8"/>
      <c r="B516" s="8"/>
      <c r="C516" s="100" t="s">
        <v>421</v>
      </c>
      <c r="D516" s="100"/>
      <c r="E516" s="100"/>
      <c r="F516" s="100"/>
      <c r="G516" s="100"/>
      <c r="H516" s="100"/>
    </row>
    <row r="517" spans="1:8" s="11" customFormat="1" ht="13.5" customHeight="1" x14ac:dyDescent="0.25">
      <c r="A517" s="8"/>
      <c r="B517" s="8"/>
      <c r="C517" s="100" t="s">
        <v>422</v>
      </c>
      <c r="D517" s="100"/>
      <c r="E517" s="100"/>
      <c r="F517" s="100"/>
      <c r="G517" s="100"/>
      <c r="H517" s="100"/>
    </row>
    <row r="518" spans="1:8" s="11" customFormat="1" ht="29.25" customHeight="1" x14ac:dyDescent="0.25">
      <c r="A518" s="8"/>
      <c r="B518" s="8"/>
      <c r="C518" s="100" t="s">
        <v>423</v>
      </c>
      <c r="D518" s="100"/>
      <c r="E518" s="100"/>
      <c r="F518" s="100"/>
      <c r="G518" s="100"/>
      <c r="H518" s="100"/>
    </row>
    <row r="519" spans="1:8" s="11" customFormat="1" ht="13.5" customHeight="1" x14ac:dyDescent="0.25">
      <c r="A519" s="8"/>
      <c r="B519" s="8"/>
      <c r="C519" s="100" t="s">
        <v>424</v>
      </c>
      <c r="D519" s="100"/>
      <c r="E519" s="100"/>
      <c r="F519" s="100"/>
      <c r="G519" s="100"/>
      <c r="H519" s="100"/>
    </row>
    <row r="520" spans="1:8" s="11" customFormat="1" ht="14.25" customHeight="1" x14ac:dyDescent="0.2">
      <c r="A520" s="8"/>
      <c r="B520" s="8"/>
      <c r="C520" s="117" t="s">
        <v>425</v>
      </c>
      <c r="D520" s="117"/>
      <c r="E520" s="117"/>
      <c r="F520" s="117"/>
      <c r="G520" s="117"/>
      <c r="H520" s="117"/>
    </row>
    <row r="521" spans="1:8" s="11" customFormat="1" ht="41.25" customHeight="1" x14ac:dyDescent="0.25">
      <c r="A521" s="8"/>
      <c r="B521" s="8"/>
      <c r="C521" s="100" t="s">
        <v>426</v>
      </c>
      <c r="D521" s="100"/>
      <c r="E521" s="100"/>
      <c r="F521" s="100"/>
      <c r="G521" s="100"/>
      <c r="H521" s="100"/>
    </row>
    <row r="522" spans="1:8" s="4" customFormat="1" ht="41.25" customHeight="1" x14ac:dyDescent="0.25">
      <c r="A522" s="29"/>
      <c r="B522" s="29"/>
      <c r="C522" s="100" t="s">
        <v>427</v>
      </c>
      <c r="D522" s="100"/>
      <c r="E522" s="100"/>
      <c r="F522" s="100"/>
      <c r="G522" s="100"/>
      <c r="H522" s="100"/>
    </row>
    <row r="523" spans="1:8" s="11" customFormat="1" ht="39.75" customHeight="1" x14ac:dyDescent="0.25">
      <c r="A523" s="8"/>
      <c r="B523" s="8"/>
      <c r="C523" s="100" t="s">
        <v>428</v>
      </c>
      <c r="D523" s="100"/>
      <c r="E523" s="100"/>
      <c r="F523" s="100"/>
      <c r="G523" s="100"/>
      <c r="H523" s="100"/>
    </row>
    <row r="524" spans="1:8" s="4" customFormat="1" ht="69" customHeight="1" x14ac:dyDescent="0.25">
      <c r="A524" s="29"/>
      <c r="B524" s="29"/>
      <c r="C524" s="100" t="s">
        <v>429</v>
      </c>
      <c r="D524" s="100"/>
      <c r="E524" s="100"/>
      <c r="F524" s="100"/>
      <c r="G524" s="100"/>
      <c r="H524" s="100"/>
    </row>
    <row r="525" spans="1:8" s="4" customFormat="1" ht="40.5" customHeight="1" x14ac:dyDescent="0.25">
      <c r="A525" s="29"/>
      <c r="B525" s="29"/>
      <c r="C525" s="100" t="s">
        <v>430</v>
      </c>
      <c r="D525" s="100"/>
      <c r="E525" s="100"/>
      <c r="F525" s="100"/>
      <c r="G525" s="100"/>
      <c r="H525" s="100"/>
    </row>
    <row r="526" spans="1:8" s="11" customFormat="1" ht="17.25" customHeight="1" x14ac:dyDescent="0.25">
      <c r="A526" s="8"/>
      <c r="B526" s="8">
        <v>92110</v>
      </c>
      <c r="C526" s="32" t="s">
        <v>431</v>
      </c>
      <c r="D526" s="10">
        <v>3733500</v>
      </c>
      <c r="E526" s="10">
        <v>76125</v>
      </c>
      <c r="F526" s="10">
        <v>0</v>
      </c>
      <c r="G526" s="10">
        <v>0</v>
      </c>
      <c r="H526" s="10">
        <f>D526+E526-F526</f>
        <v>3809625</v>
      </c>
    </row>
    <row r="527" spans="1:8" s="11" customFormat="1" ht="14.25" customHeight="1" x14ac:dyDescent="0.25">
      <c r="A527" s="8"/>
      <c r="B527" s="8"/>
      <c r="C527" s="100" t="s">
        <v>413</v>
      </c>
      <c r="D527" s="100"/>
      <c r="E527" s="100"/>
      <c r="F527" s="100"/>
      <c r="G527" s="100"/>
      <c r="H527" s="100"/>
    </row>
    <row r="528" spans="1:8" s="11" customFormat="1" ht="27.75" customHeight="1" x14ac:dyDescent="0.25">
      <c r="A528" s="8"/>
      <c r="B528" s="8"/>
      <c r="C528" s="100" t="s">
        <v>432</v>
      </c>
      <c r="D528" s="100"/>
      <c r="E528" s="100"/>
      <c r="F528" s="100"/>
      <c r="G528" s="100"/>
      <c r="H528" s="100"/>
    </row>
    <row r="529" spans="1:8" s="11" customFormat="1" ht="13.5" customHeight="1" x14ac:dyDescent="0.25">
      <c r="A529" s="8"/>
      <c r="B529" s="8"/>
      <c r="C529" s="100" t="s">
        <v>433</v>
      </c>
      <c r="D529" s="100"/>
      <c r="E529" s="100"/>
      <c r="F529" s="100"/>
      <c r="G529" s="100"/>
      <c r="H529" s="100"/>
    </row>
    <row r="530" spans="1:8" s="11" customFormat="1" ht="17.25" customHeight="1" x14ac:dyDescent="0.25">
      <c r="A530" s="8"/>
      <c r="B530" s="8">
        <v>92113</v>
      </c>
      <c r="C530" s="32" t="s">
        <v>434</v>
      </c>
      <c r="D530" s="10">
        <v>1433000</v>
      </c>
      <c r="E530" s="10">
        <v>100000</v>
      </c>
      <c r="F530" s="10">
        <v>0</v>
      </c>
      <c r="G530" s="10">
        <v>0</v>
      </c>
      <c r="H530" s="10">
        <f>D530+E530-F530</f>
        <v>1533000</v>
      </c>
    </row>
    <row r="531" spans="1:8" s="11" customFormat="1" ht="29.25" customHeight="1" x14ac:dyDescent="0.25">
      <c r="A531" s="8"/>
      <c r="B531" s="8"/>
      <c r="C531" s="100" t="s">
        <v>435</v>
      </c>
      <c r="D531" s="100"/>
      <c r="E531" s="100"/>
      <c r="F531" s="100"/>
      <c r="G531" s="100"/>
      <c r="H531" s="100"/>
    </row>
    <row r="532" spans="1:8" s="11" customFormat="1" ht="17.25" customHeight="1" x14ac:dyDescent="0.25">
      <c r="A532" s="8"/>
      <c r="B532" s="8">
        <v>92116</v>
      </c>
      <c r="C532" s="32" t="s">
        <v>181</v>
      </c>
      <c r="D532" s="10">
        <v>37749961</v>
      </c>
      <c r="E532" s="10">
        <v>613677</v>
      </c>
      <c r="F532" s="10">
        <v>0</v>
      </c>
      <c r="G532" s="10">
        <v>0</v>
      </c>
      <c r="H532" s="10">
        <f>D532+E532-F532</f>
        <v>38363638</v>
      </c>
    </row>
    <row r="533" spans="1:8" s="11" customFormat="1" ht="15" customHeight="1" x14ac:dyDescent="0.2">
      <c r="A533" s="8"/>
      <c r="B533" s="8"/>
      <c r="C533" s="117" t="s">
        <v>413</v>
      </c>
      <c r="D533" s="117"/>
      <c r="E533" s="117"/>
      <c r="F533" s="117"/>
      <c r="G533" s="117"/>
      <c r="H533" s="117"/>
    </row>
    <row r="534" spans="1:8" s="11" customFormat="1" ht="17.25" customHeight="1" x14ac:dyDescent="0.25">
      <c r="A534" s="8"/>
      <c r="B534" s="8"/>
      <c r="C534" s="100" t="s">
        <v>436</v>
      </c>
      <c r="D534" s="100"/>
      <c r="E534" s="100"/>
      <c r="F534" s="100"/>
      <c r="G534" s="100"/>
      <c r="H534" s="100"/>
    </row>
    <row r="535" spans="1:8" s="11" customFormat="1" ht="13.5" customHeight="1" x14ac:dyDescent="0.25">
      <c r="A535" s="8"/>
      <c r="B535" s="8"/>
      <c r="C535" s="100" t="s">
        <v>437</v>
      </c>
      <c r="D535" s="100"/>
      <c r="E535" s="100"/>
      <c r="F535" s="100"/>
      <c r="G535" s="100"/>
      <c r="H535" s="100"/>
    </row>
    <row r="536" spans="1:8" s="4" customFormat="1" ht="40.5" customHeight="1" x14ac:dyDescent="0.25">
      <c r="A536" s="29"/>
      <c r="B536" s="29"/>
      <c r="C536" s="100" t="s">
        <v>438</v>
      </c>
      <c r="D536" s="100"/>
      <c r="E536" s="100"/>
      <c r="F536" s="100"/>
      <c r="G536" s="100"/>
      <c r="H536" s="100"/>
    </row>
    <row r="537" spans="1:8" s="11" customFormat="1" ht="30" customHeight="1" x14ac:dyDescent="0.25">
      <c r="A537" s="8"/>
      <c r="B537" s="8"/>
      <c r="C537" s="100" t="s">
        <v>439</v>
      </c>
      <c r="D537" s="100"/>
      <c r="E537" s="100"/>
      <c r="F537" s="100"/>
      <c r="G537" s="100"/>
      <c r="H537" s="100"/>
    </row>
    <row r="538" spans="1:8" s="11" customFormat="1" ht="17.25" customHeight="1" x14ac:dyDescent="0.25">
      <c r="A538" s="8"/>
      <c r="B538" s="8">
        <v>92118</v>
      </c>
      <c r="C538" s="32" t="s">
        <v>440</v>
      </c>
      <c r="D538" s="10">
        <v>21977495</v>
      </c>
      <c r="E538" s="10">
        <v>373250</v>
      </c>
      <c r="F538" s="10">
        <v>0</v>
      </c>
      <c r="G538" s="10">
        <v>0</v>
      </c>
      <c r="H538" s="10">
        <f>D538+E538-F538</f>
        <v>22350745</v>
      </c>
    </row>
    <row r="539" spans="1:8" s="11" customFormat="1" ht="13.5" customHeight="1" x14ac:dyDescent="0.25">
      <c r="A539" s="8"/>
      <c r="B539" s="8"/>
      <c r="C539" s="100" t="s">
        <v>413</v>
      </c>
      <c r="D539" s="100"/>
      <c r="E539" s="100"/>
      <c r="F539" s="100"/>
      <c r="G539" s="100"/>
      <c r="H539" s="100"/>
    </row>
    <row r="540" spans="1:8" s="11" customFormat="1" ht="26.25" customHeight="1" x14ac:dyDescent="0.25">
      <c r="A540" s="8"/>
      <c r="B540" s="8"/>
      <c r="C540" s="100" t="s">
        <v>441</v>
      </c>
      <c r="D540" s="100"/>
      <c r="E540" s="100"/>
      <c r="F540" s="100"/>
      <c r="G540" s="100"/>
      <c r="H540" s="100"/>
    </row>
    <row r="541" spans="1:8" s="11" customFormat="1" ht="26.25" customHeight="1" x14ac:dyDescent="0.25">
      <c r="A541" s="8"/>
      <c r="B541" s="8"/>
      <c r="C541" s="100" t="s">
        <v>442</v>
      </c>
      <c r="D541" s="100"/>
      <c r="E541" s="100"/>
      <c r="F541" s="100"/>
      <c r="G541" s="100"/>
      <c r="H541" s="100"/>
    </row>
    <row r="542" spans="1:8" s="11" customFormat="1" ht="13.5" customHeight="1" x14ac:dyDescent="0.25">
      <c r="A542" s="8"/>
      <c r="B542" s="8"/>
      <c r="C542" s="100" t="s">
        <v>443</v>
      </c>
      <c r="D542" s="100"/>
      <c r="E542" s="100"/>
      <c r="F542" s="100"/>
      <c r="G542" s="100"/>
      <c r="H542" s="100"/>
    </row>
    <row r="543" spans="1:8" s="11" customFormat="1" ht="18.75" customHeight="1" x14ac:dyDescent="0.25">
      <c r="A543" s="8"/>
      <c r="B543" s="8">
        <v>92195</v>
      </c>
      <c r="C543" s="32" t="s">
        <v>23</v>
      </c>
      <c r="D543" s="10">
        <v>17652414</v>
      </c>
      <c r="E543" s="10">
        <v>0</v>
      </c>
      <c r="F543" s="10">
        <v>143167</v>
      </c>
      <c r="G543" s="10">
        <v>0</v>
      </c>
      <c r="H543" s="10">
        <f>D543+E543-F543</f>
        <v>17509247</v>
      </c>
    </row>
    <row r="544" spans="1:8" s="11" customFormat="1" ht="12.75" customHeight="1" x14ac:dyDescent="0.2">
      <c r="A544" s="8"/>
      <c r="B544" s="8"/>
      <c r="C544" s="117" t="s">
        <v>191</v>
      </c>
      <c r="D544" s="117"/>
      <c r="E544" s="117"/>
      <c r="F544" s="117"/>
      <c r="G544" s="117"/>
      <c r="H544" s="117"/>
    </row>
    <row r="545" spans="1:8" s="11" customFormat="1" ht="29.25" customHeight="1" x14ac:dyDescent="0.25">
      <c r="A545" s="8"/>
      <c r="B545" s="8"/>
      <c r="C545" s="100" t="s">
        <v>444</v>
      </c>
      <c r="D545" s="100"/>
      <c r="E545" s="100"/>
      <c r="F545" s="100"/>
      <c r="G545" s="100"/>
      <c r="H545" s="100"/>
    </row>
    <row r="546" spans="1:8" s="11" customFormat="1" ht="42" customHeight="1" x14ac:dyDescent="0.25">
      <c r="A546" s="8"/>
      <c r="B546" s="8"/>
      <c r="C546" s="100" t="s">
        <v>445</v>
      </c>
      <c r="D546" s="100"/>
      <c r="E546" s="100"/>
      <c r="F546" s="100"/>
      <c r="G546" s="100"/>
      <c r="H546" s="100"/>
    </row>
    <row r="547" spans="1:8" s="3" customFormat="1" ht="4.5" customHeight="1" x14ac:dyDescent="0.25">
      <c r="A547" s="34"/>
      <c r="B547" s="34"/>
      <c r="C547" s="95"/>
      <c r="D547" s="95"/>
      <c r="E547" s="95"/>
      <c r="F547" s="95"/>
      <c r="G547" s="95"/>
      <c r="H547" s="95"/>
    </row>
    <row r="548" spans="1:8" s="3" customFormat="1" ht="30" customHeight="1" x14ac:dyDescent="0.25">
      <c r="A548" s="18"/>
      <c r="B548" s="55">
        <v>925</v>
      </c>
      <c r="C548" s="56" t="s">
        <v>183</v>
      </c>
      <c r="D548" s="57">
        <v>17151630</v>
      </c>
      <c r="E548" s="57">
        <f>E549</f>
        <v>127343</v>
      </c>
      <c r="F548" s="57">
        <f>F549</f>
        <v>1024060</v>
      </c>
      <c r="G548" s="57">
        <f>G549</f>
        <v>39314</v>
      </c>
      <c r="H548" s="57">
        <f>D548+E548-F548</f>
        <v>16254913</v>
      </c>
    </row>
    <row r="549" spans="1:8" s="11" customFormat="1" ht="21" customHeight="1" x14ac:dyDescent="0.25">
      <c r="A549" s="8"/>
      <c r="B549" s="8">
        <v>92502</v>
      </c>
      <c r="C549" s="32" t="s">
        <v>446</v>
      </c>
      <c r="D549" s="10">
        <v>17151630</v>
      </c>
      <c r="E549" s="10">
        <v>127343</v>
      </c>
      <c r="F549" s="10">
        <v>1024060</v>
      </c>
      <c r="G549" s="10">
        <v>39314</v>
      </c>
      <c r="H549" s="10">
        <f>D549+E549-F549</f>
        <v>16254913</v>
      </c>
    </row>
    <row r="550" spans="1:8" s="11" customFormat="1" ht="27.75" customHeight="1" x14ac:dyDescent="0.2">
      <c r="A550" s="8"/>
      <c r="B550" s="8"/>
      <c r="C550" s="117" t="s">
        <v>447</v>
      </c>
      <c r="D550" s="117"/>
      <c r="E550" s="117"/>
      <c r="F550" s="117"/>
      <c r="G550" s="117"/>
      <c r="H550" s="117"/>
    </row>
    <row r="551" spans="1:8" s="11" customFormat="1" ht="27" customHeight="1" x14ac:dyDescent="0.25">
      <c r="A551" s="8"/>
      <c r="B551" s="8"/>
      <c r="C551" s="100" t="s">
        <v>448</v>
      </c>
      <c r="D551" s="100"/>
      <c r="E551" s="100"/>
      <c r="F551" s="100"/>
      <c r="G551" s="100"/>
      <c r="H551" s="100"/>
    </row>
    <row r="552" spans="1:8" s="11" customFormat="1" ht="26.25" customHeight="1" x14ac:dyDescent="0.25">
      <c r="A552" s="8"/>
      <c r="B552" s="8"/>
      <c r="C552" s="100" t="s">
        <v>449</v>
      </c>
      <c r="D552" s="100"/>
      <c r="E552" s="100"/>
      <c r="F552" s="100"/>
      <c r="G552" s="100"/>
      <c r="H552" s="100"/>
    </row>
    <row r="553" spans="1:8" s="11" customFormat="1" ht="13.5" customHeight="1" x14ac:dyDescent="0.25">
      <c r="A553" s="8"/>
      <c r="B553" s="8"/>
      <c r="C553" s="100" t="s">
        <v>450</v>
      </c>
      <c r="D553" s="100"/>
      <c r="E553" s="100"/>
      <c r="F553" s="100"/>
      <c r="G553" s="100"/>
      <c r="H553" s="100"/>
    </row>
    <row r="554" spans="1:8" s="11" customFormat="1" ht="13.5" customHeight="1" x14ac:dyDescent="0.25">
      <c r="A554" s="8"/>
      <c r="B554" s="8"/>
      <c r="C554" s="100" t="s">
        <v>451</v>
      </c>
      <c r="D554" s="100"/>
      <c r="E554" s="100"/>
      <c r="F554" s="100"/>
      <c r="G554" s="100"/>
      <c r="H554" s="100"/>
    </row>
    <row r="555" spans="1:8" s="11" customFormat="1" ht="25.5" customHeight="1" x14ac:dyDescent="0.25">
      <c r="A555" s="8"/>
      <c r="B555" s="8"/>
      <c r="C555" s="100" t="s">
        <v>452</v>
      </c>
      <c r="D555" s="100"/>
      <c r="E555" s="100"/>
      <c r="F555" s="100"/>
      <c r="G555" s="100"/>
      <c r="H555" s="100"/>
    </row>
    <row r="556" spans="1:8" s="11" customFormat="1" ht="26.25" customHeight="1" x14ac:dyDescent="0.25">
      <c r="A556" s="8"/>
      <c r="B556" s="8"/>
      <c r="C556" s="100" t="s">
        <v>453</v>
      </c>
      <c r="D556" s="100"/>
      <c r="E556" s="100"/>
      <c r="F556" s="100"/>
      <c r="G556" s="100"/>
      <c r="H556" s="100"/>
    </row>
    <row r="557" spans="1:8" s="11" customFormat="1" ht="13.5" customHeight="1" x14ac:dyDescent="0.25">
      <c r="A557" s="8"/>
      <c r="B557" s="8"/>
      <c r="C557" s="100" t="s">
        <v>454</v>
      </c>
      <c r="D557" s="100"/>
      <c r="E557" s="100"/>
      <c r="F557" s="100"/>
      <c r="G557" s="100"/>
      <c r="H557" s="100"/>
    </row>
    <row r="558" spans="1:8" s="11" customFormat="1" ht="13.5" customHeight="1" x14ac:dyDescent="0.25">
      <c r="A558" s="8"/>
      <c r="B558" s="8"/>
      <c r="C558" s="100" t="s">
        <v>455</v>
      </c>
      <c r="D558" s="100"/>
      <c r="E558" s="100"/>
      <c r="F558" s="100"/>
      <c r="G558" s="100"/>
      <c r="H558" s="100"/>
    </row>
    <row r="559" spans="1:8" s="11" customFormat="1" ht="42" customHeight="1" x14ac:dyDescent="0.25">
      <c r="A559" s="8"/>
      <c r="B559" s="8"/>
      <c r="C559" s="100" t="s">
        <v>456</v>
      </c>
      <c r="D559" s="100"/>
      <c r="E559" s="100"/>
      <c r="F559" s="100"/>
      <c r="G559" s="100"/>
      <c r="H559" s="100"/>
    </row>
    <row r="560" spans="1:8" s="11" customFormat="1" ht="16.5" customHeight="1" x14ac:dyDescent="0.2">
      <c r="A560" s="8"/>
      <c r="B560" s="8"/>
      <c r="C560" s="117" t="s">
        <v>191</v>
      </c>
      <c r="D560" s="117"/>
      <c r="E560" s="117"/>
      <c r="F560" s="117"/>
      <c r="G560" s="117"/>
      <c r="H560" s="117"/>
    </row>
    <row r="561" spans="1:8" s="11" customFormat="1" ht="54" customHeight="1" x14ac:dyDescent="0.25">
      <c r="A561" s="8"/>
      <c r="B561" s="8"/>
      <c r="C561" s="100" t="s">
        <v>457</v>
      </c>
      <c r="D561" s="100"/>
      <c r="E561" s="100"/>
      <c r="F561" s="100"/>
      <c r="G561" s="100"/>
      <c r="H561" s="100"/>
    </row>
    <row r="562" spans="1:8" s="11" customFormat="1" ht="28.5" customHeight="1" x14ac:dyDescent="0.25">
      <c r="A562" s="8"/>
      <c r="B562" s="8"/>
      <c r="C562" s="100" t="s">
        <v>458</v>
      </c>
      <c r="D562" s="100"/>
      <c r="E562" s="100"/>
      <c r="F562" s="100"/>
      <c r="G562" s="100"/>
      <c r="H562" s="100"/>
    </row>
    <row r="563" spans="1:8" s="11" customFormat="1" ht="52.5" customHeight="1" x14ac:dyDescent="0.25">
      <c r="A563" s="8"/>
      <c r="B563" s="33"/>
      <c r="C563" s="100" t="s">
        <v>459</v>
      </c>
      <c r="D563" s="100"/>
      <c r="E563" s="100"/>
      <c r="F563" s="100"/>
      <c r="G563" s="100"/>
      <c r="H563" s="100"/>
    </row>
    <row r="564" spans="1:8" s="11" customFormat="1" ht="65.25" customHeight="1" x14ac:dyDescent="0.25">
      <c r="A564" s="8"/>
      <c r="B564" s="8"/>
      <c r="C564" s="100" t="s">
        <v>460</v>
      </c>
      <c r="D564" s="100"/>
      <c r="E564" s="100"/>
      <c r="F564" s="100"/>
      <c r="G564" s="100"/>
      <c r="H564" s="100"/>
    </row>
    <row r="565" spans="1:8" s="11" customFormat="1" ht="42.75" customHeight="1" x14ac:dyDescent="0.25">
      <c r="A565" s="8"/>
      <c r="B565" s="8"/>
      <c r="C565" s="100" t="s">
        <v>461</v>
      </c>
      <c r="D565" s="100"/>
      <c r="E565" s="100"/>
      <c r="F565" s="100"/>
      <c r="G565" s="100"/>
      <c r="H565" s="100"/>
    </row>
    <row r="566" spans="1:8" s="11" customFormat="1" ht="3" customHeight="1" x14ac:dyDescent="0.25">
      <c r="A566" s="8"/>
      <c r="B566" s="8"/>
      <c r="C566" s="100"/>
      <c r="D566" s="100"/>
      <c r="E566" s="100"/>
      <c r="F566" s="100"/>
      <c r="G566" s="100"/>
      <c r="H566" s="100"/>
    </row>
    <row r="567" spans="1:8" s="2" customFormat="1" ht="21" customHeight="1" x14ac:dyDescent="0.25">
      <c r="A567" s="113" t="s">
        <v>462</v>
      </c>
      <c r="B567" s="113"/>
      <c r="C567" s="113"/>
      <c r="D567" s="113"/>
      <c r="E567" s="113"/>
      <c r="F567" s="113"/>
      <c r="G567" s="113"/>
      <c r="H567" s="113"/>
    </row>
    <row r="568" spans="1:8" s="81" customFormat="1" ht="18.75" customHeight="1" x14ac:dyDescent="0.25">
      <c r="A568" s="12" t="s">
        <v>17</v>
      </c>
      <c r="B568" s="114" t="s">
        <v>463</v>
      </c>
      <c r="C568" s="114"/>
      <c r="D568" s="80"/>
      <c r="E568" s="80"/>
      <c r="F568" s="80"/>
      <c r="G568" s="80"/>
      <c r="H568" s="80"/>
    </row>
    <row r="569" spans="1:8" s="2" customFormat="1" ht="27" customHeight="1" x14ac:dyDescent="0.25">
      <c r="A569" s="82" t="s">
        <v>464</v>
      </c>
      <c r="B569" s="115" t="s">
        <v>465</v>
      </c>
      <c r="C569" s="116"/>
      <c r="D569" s="83">
        <v>1935150623.3900001</v>
      </c>
      <c r="E569" s="83"/>
      <c r="F569" s="83">
        <v>28439071.780000001</v>
      </c>
      <c r="G569" s="83"/>
      <c r="H569" s="83">
        <f t="shared" ref="H569:H584" si="0">D569+E569-F569</f>
        <v>1906711551.6100001</v>
      </c>
    </row>
    <row r="570" spans="1:8" s="2" customFormat="1" ht="27" customHeight="1" x14ac:dyDescent="0.25">
      <c r="A570" s="82" t="s">
        <v>466</v>
      </c>
      <c r="B570" s="111" t="s">
        <v>467</v>
      </c>
      <c r="C570" s="112"/>
      <c r="D570" s="83">
        <v>1540443245.3900001</v>
      </c>
      <c r="E570" s="83">
        <f>F571-F569</f>
        <v>16236157.219999999</v>
      </c>
      <c r="F570" s="83"/>
      <c r="G570" s="83"/>
      <c r="H570" s="83">
        <f t="shared" si="0"/>
        <v>1556679402.6100001</v>
      </c>
    </row>
    <row r="571" spans="1:8" s="2" customFormat="1" ht="27" customHeight="1" x14ac:dyDescent="0.25">
      <c r="A571" s="82" t="s">
        <v>468</v>
      </c>
      <c r="B571" s="111" t="s">
        <v>469</v>
      </c>
      <c r="C571" s="112"/>
      <c r="D571" s="83">
        <v>394707378</v>
      </c>
      <c r="E571" s="83"/>
      <c r="F571" s="83">
        <v>44675229</v>
      </c>
      <c r="G571" s="83"/>
      <c r="H571" s="83">
        <f t="shared" si="0"/>
        <v>350032149</v>
      </c>
    </row>
    <row r="572" spans="1:8" s="2" customFormat="1" ht="27" customHeight="1" x14ac:dyDescent="0.25">
      <c r="A572" s="82" t="s">
        <v>470</v>
      </c>
      <c r="B572" s="111" t="s">
        <v>471</v>
      </c>
      <c r="C572" s="112"/>
      <c r="D572" s="83">
        <v>2109072074</v>
      </c>
      <c r="E572" s="83"/>
      <c r="F572" s="83">
        <v>28439071.780000001</v>
      </c>
      <c r="G572" s="83"/>
      <c r="H572" s="83">
        <f t="shared" si="0"/>
        <v>2080633002.22</v>
      </c>
    </row>
    <row r="573" spans="1:8" s="2" customFormat="1" ht="27" customHeight="1" x14ac:dyDescent="0.25">
      <c r="A573" s="82" t="s">
        <v>472</v>
      </c>
      <c r="B573" s="111" t="s">
        <v>473</v>
      </c>
      <c r="C573" s="112"/>
      <c r="D573" s="83">
        <v>1238466789</v>
      </c>
      <c r="E573" s="83"/>
      <c r="F573" s="83">
        <f>F572-F574</f>
        <v>17341731.780000001</v>
      </c>
      <c r="G573" s="83"/>
      <c r="H573" s="83">
        <f t="shared" si="0"/>
        <v>1221125057.22</v>
      </c>
    </row>
    <row r="574" spans="1:8" s="2" customFormat="1" ht="27" customHeight="1" x14ac:dyDescent="0.25">
      <c r="A574" s="82" t="s">
        <v>474</v>
      </c>
      <c r="B574" s="111" t="s">
        <v>475</v>
      </c>
      <c r="C574" s="112"/>
      <c r="D574" s="83">
        <v>870605285</v>
      </c>
      <c r="E574" s="83"/>
      <c r="F574" s="83">
        <v>11097340</v>
      </c>
      <c r="G574" s="83"/>
      <c r="H574" s="83">
        <f t="shared" si="0"/>
        <v>859507945</v>
      </c>
    </row>
    <row r="575" spans="1:8" s="2" customFormat="1" ht="40.5" customHeight="1" x14ac:dyDescent="0.25">
      <c r="A575" s="82" t="s">
        <v>476</v>
      </c>
      <c r="B575" s="111" t="s">
        <v>477</v>
      </c>
      <c r="C575" s="112"/>
      <c r="D575" s="83">
        <v>19750872</v>
      </c>
      <c r="E575" s="83"/>
      <c r="F575" s="83">
        <f>18965559+673125</f>
        <v>19638684</v>
      </c>
      <c r="G575" s="83"/>
      <c r="H575" s="83">
        <f t="shared" si="0"/>
        <v>112188</v>
      </c>
    </row>
    <row r="576" spans="1:8" s="2" customFormat="1" ht="27" customHeight="1" x14ac:dyDescent="0.2">
      <c r="A576" s="82" t="s">
        <v>478</v>
      </c>
      <c r="B576" s="106" t="s">
        <v>479</v>
      </c>
      <c r="C576" s="107"/>
      <c r="D576" s="83">
        <v>8457035</v>
      </c>
      <c r="E576" s="83"/>
      <c r="F576" s="83">
        <v>1500000</v>
      </c>
      <c r="G576" s="83"/>
      <c r="H576" s="83">
        <f t="shared" si="0"/>
        <v>6957035</v>
      </c>
    </row>
    <row r="577" spans="1:8" s="84" customFormat="1" ht="27" customHeight="1" x14ac:dyDescent="0.25">
      <c r="A577" s="82" t="s">
        <v>480</v>
      </c>
      <c r="B577" s="108" t="s">
        <v>481</v>
      </c>
      <c r="C577" s="109"/>
      <c r="D577" s="83">
        <v>7641488</v>
      </c>
      <c r="E577" s="83"/>
      <c r="F577" s="83">
        <v>1500000</v>
      </c>
      <c r="G577" s="83"/>
      <c r="H577" s="83">
        <f t="shared" si="0"/>
        <v>6141488</v>
      </c>
    </row>
    <row r="578" spans="1:8" s="2" customFormat="1" ht="27" customHeight="1" x14ac:dyDescent="0.25">
      <c r="A578" s="82" t="s">
        <v>482</v>
      </c>
      <c r="B578" s="106" t="s">
        <v>483</v>
      </c>
      <c r="C578" s="110"/>
      <c r="D578" s="83">
        <v>11911115</v>
      </c>
      <c r="E578" s="83"/>
      <c r="F578" s="83">
        <f>F579+F580+F581</f>
        <v>3158295</v>
      </c>
      <c r="G578" s="83"/>
      <c r="H578" s="83">
        <f t="shared" si="0"/>
        <v>8752820</v>
      </c>
    </row>
    <row r="579" spans="1:8" s="2" customFormat="1" ht="24.75" customHeight="1" x14ac:dyDescent="0.25">
      <c r="A579" s="82" t="s">
        <v>484</v>
      </c>
      <c r="B579" s="108" t="s">
        <v>485</v>
      </c>
      <c r="C579" s="109"/>
      <c r="D579" s="83">
        <v>833027</v>
      </c>
      <c r="E579" s="83"/>
      <c r="F579" s="83">
        <v>833027</v>
      </c>
      <c r="G579" s="83"/>
      <c r="H579" s="83">
        <f t="shared" si="0"/>
        <v>0</v>
      </c>
    </row>
    <row r="580" spans="1:8" s="2" customFormat="1" ht="24.75" customHeight="1" x14ac:dyDescent="0.25">
      <c r="A580" s="82" t="s">
        <v>486</v>
      </c>
      <c r="B580" s="108" t="s">
        <v>487</v>
      </c>
      <c r="C580" s="109"/>
      <c r="D580" s="83">
        <v>5785800</v>
      </c>
      <c r="E580" s="83"/>
      <c r="F580" s="83">
        <v>1785800</v>
      </c>
      <c r="G580" s="83"/>
      <c r="H580" s="83">
        <f t="shared" si="0"/>
        <v>4000000</v>
      </c>
    </row>
    <row r="581" spans="1:8" s="84" customFormat="1" ht="25.9" customHeight="1" x14ac:dyDescent="0.25">
      <c r="A581" s="82" t="s">
        <v>488</v>
      </c>
      <c r="B581" s="108" t="s">
        <v>489</v>
      </c>
      <c r="C581" s="109"/>
      <c r="D581" s="83">
        <v>539468</v>
      </c>
      <c r="E581" s="83"/>
      <c r="F581" s="83">
        <v>539468</v>
      </c>
      <c r="G581" s="83"/>
      <c r="H581" s="83">
        <f t="shared" si="0"/>
        <v>0</v>
      </c>
    </row>
    <row r="582" spans="1:8" s="4" customFormat="1" ht="27" customHeight="1" x14ac:dyDescent="0.25">
      <c r="A582" s="82" t="s">
        <v>490</v>
      </c>
      <c r="B582" s="104" t="s">
        <v>491</v>
      </c>
      <c r="C582" s="104"/>
      <c r="D582" s="83">
        <v>675657282.36000001</v>
      </c>
      <c r="E582" s="83">
        <f>E583+E584</f>
        <v>23196374.219999999</v>
      </c>
      <c r="F582" s="83"/>
      <c r="G582" s="83"/>
      <c r="H582" s="83">
        <f t="shared" si="0"/>
        <v>698853656.58000004</v>
      </c>
    </row>
    <row r="583" spans="1:8" s="4" customFormat="1" ht="27" customHeight="1" x14ac:dyDescent="0.25">
      <c r="A583" s="82" t="s">
        <v>492</v>
      </c>
      <c r="B583" s="104" t="s">
        <v>493</v>
      </c>
      <c r="C583" s="104"/>
      <c r="D583" s="83">
        <v>331514714.13</v>
      </c>
      <c r="E583" s="83">
        <v>8068454.2300000004</v>
      </c>
      <c r="F583" s="83"/>
      <c r="G583" s="83"/>
      <c r="H583" s="83">
        <f t="shared" si="0"/>
        <v>339583168.36000001</v>
      </c>
    </row>
    <row r="584" spans="1:8" s="4" customFormat="1" ht="27" customHeight="1" x14ac:dyDescent="0.25">
      <c r="A584" s="82" t="s">
        <v>494</v>
      </c>
      <c r="B584" s="104" t="s">
        <v>495</v>
      </c>
      <c r="C584" s="104"/>
      <c r="D584" s="83">
        <v>344142568.23000002</v>
      </c>
      <c r="E584" s="83">
        <v>15127919.99</v>
      </c>
      <c r="F584" s="83"/>
      <c r="G584" s="83"/>
      <c r="H584" s="83">
        <f t="shared" si="0"/>
        <v>359270488.22000003</v>
      </c>
    </row>
    <row r="585" spans="1:8" s="4" customFormat="1" ht="54" customHeight="1" x14ac:dyDescent="0.25">
      <c r="A585" s="82" t="s">
        <v>496</v>
      </c>
      <c r="B585" s="104" t="s">
        <v>497</v>
      </c>
      <c r="C585" s="104"/>
      <c r="D585" s="83">
        <v>199146637</v>
      </c>
      <c r="E585" s="83">
        <v>1657921</v>
      </c>
      <c r="F585" s="83"/>
      <c r="G585" s="83"/>
      <c r="H585" s="83">
        <f>D585+E585-F585</f>
        <v>200804558</v>
      </c>
    </row>
    <row r="586" spans="1:8" s="4" customFormat="1" ht="52.5" customHeight="1" x14ac:dyDescent="0.25">
      <c r="A586" s="82" t="s">
        <v>498</v>
      </c>
      <c r="B586" s="104" t="s">
        <v>499</v>
      </c>
      <c r="C586" s="104"/>
      <c r="D586" s="85">
        <v>508688</v>
      </c>
      <c r="E586" s="85">
        <v>10875</v>
      </c>
      <c r="F586" s="85"/>
      <c r="G586" s="85"/>
      <c r="H586" s="85">
        <f>D586+E586-F586</f>
        <v>519563</v>
      </c>
    </row>
    <row r="587" spans="1:8" s="4" customFormat="1" ht="27" customHeight="1" x14ac:dyDescent="0.25">
      <c r="A587" s="82" t="s">
        <v>500</v>
      </c>
      <c r="B587" s="105" t="s">
        <v>501</v>
      </c>
      <c r="C587" s="105"/>
      <c r="D587" s="86">
        <v>2739347.83</v>
      </c>
      <c r="E587" s="86">
        <v>81060</v>
      </c>
      <c r="F587" s="86"/>
      <c r="G587" s="86"/>
      <c r="H587" s="83">
        <f>D587+E587-F587</f>
        <v>2820407.83</v>
      </c>
    </row>
    <row r="588" spans="1:8" s="4" customFormat="1" ht="39.75" customHeight="1" x14ac:dyDescent="0.25">
      <c r="A588" s="82" t="s">
        <v>502</v>
      </c>
      <c r="B588" s="104" t="s">
        <v>503</v>
      </c>
      <c r="C588" s="104"/>
      <c r="D588" s="85">
        <v>2620090</v>
      </c>
      <c r="E588" s="85">
        <v>116191</v>
      </c>
      <c r="F588" s="85"/>
      <c r="G588" s="85"/>
      <c r="H588" s="85">
        <f>D588+E588-F588</f>
        <v>2736281</v>
      </c>
    </row>
    <row r="589" spans="1:8" s="4" customFormat="1" ht="52.5" customHeight="1" x14ac:dyDescent="0.25">
      <c r="A589" s="82" t="s">
        <v>504</v>
      </c>
      <c r="B589" s="104" t="s">
        <v>505</v>
      </c>
      <c r="C589" s="104"/>
      <c r="D589" s="85">
        <v>2620090</v>
      </c>
      <c r="E589" s="85">
        <v>116191</v>
      </c>
      <c r="F589" s="85"/>
      <c r="G589" s="85"/>
      <c r="H589" s="85">
        <f>D589+E589-F589</f>
        <v>2736281</v>
      </c>
    </row>
    <row r="590" spans="1:8" s="2" customFormat="1" ht="5.25" customHeight="1" x14ac:dyDescent="0.25">
      <c r="A590" s="29"/>
      <c r="B590" s="94"/>
      <c r="C590" s="94"/>
      <c r="D590" s="30"/>
      <c r="E590" s="30"/>
      <c r="F590" s="30"/>
      <c r="G590" s="30"/>
      <c r="H590" s="30"/>
    </row>
    <row r="591" spans="1:8" s="81" customFormat="1" ht="18.75" customHeight="1" x14ac:dyDescent="0.25">
      <c r="A591" s="12" t="s">
        <v>189</v>
      </c>
      <c r="B591" s="98" t="s">
        <v>506</v>
      </c>
      <c r="C591" s="98"/>
      <c r="D591" s="14"/>
      <c r="E591" s="14"/>
      <c r="F591" s="14"/>
      <c r="G591" s="14"/>
      <c r="H591" s="14"/>
    </row>
    <row r="592" spans="1:8" s="4" customFormat="1" ht="15.75" customHeight="1" x14ac:dyDescent="0.25">
      <c r="A592" s="29" t="s">
        <v>464</v>
      </c>
      <c r="B592" s="100" t="s">
        <v>507</v>
      </c>
      <c r="C592" s="100"/>
      <c r="D592" s="100"/>
      <c r="E592" s="100"/>
      <c r="F592" s="100"/>
      <c r="G592" s="100"/>
      <c r="H592" s="100"/>
    </row>
    <row r="593" spans="1:8" s="4" customFormat="1" ht="15.75" customHeight="1" x14ac:dyDescent="0.25">
      <c r="A593" s="29" t="s">
        <v>466</v>
      </c>
      <c r="B593" s="100" t="s">
        <v>508</v>
      </c>
      <c r="C593" s="100"/>
      <c r="D593" s="100"/>
      <c r="E593" s="100"/>
      <c r="F593" s="100"/>
      <c r="G593" s="100"/>
      <c r="H593" s="100"/>
    </row>
    <row r="594" spans="1:8" s="4" customFormat="1" ht="15.75" customHeight="1" x14ac:dyDescent="0.25">
      <c r="A594" s="29" t="s">
        <v>468</v>
      </c>
      <c r="B594" s="100" t="s">
        <v>509</v>
      </c>
      <c r="C594" s="100"/>
      <c r="D594" s="100"/>
      <c r="E594" s="100"/>
      <c r="F594" s="100"/>
      <c r="G594" s="100"/>
      <c r="H594" s="100"/>
    </row>
    <row r="595" spans="1:8" s="4" customFormat="1" ht="15.75" customHeight="1" x14ac:dyDescent="0.25">
      <c r="A595" s="29" t="s">
        <v>470</v>
      </c>
      <c r="B595" s="100" t="s">
        <v>510</v>
      </c>
      <c r="C595" s="100"/>
      <c r="D595" s="100"/>
      <c r="E595" s="100"/>
      <c r="F595" s="100"/>
      <c r="G595" s="100"/>
      <c r="H595" s="100"/>
    </row>
    <row r="596" spans="1:8" s="4" customFormat="1" ht="15.75" customHeight="1" x14ac:dyDescent="0.25">
      <c r="A596" s="29" t="s">
        <v>472</v>
      </c>
      <c r="B596" s="100" t="s">
        <v>511</v>
      </c>
      <c r="C596" s="100"/>
      <c r="D596" s="100"/>
      <c r="E596" s="100"/>
      <c r="F596" s="100"/>
      <c r="G596" s="100"/>
      <c r="H596" s="100"/>
    </row>
    <row r="597" spans="1:8" s="87" customFormat="1" ht="26.25" customHeight="1" x14ac:dyDescent="0.25">
      <c r="A597" s="29" t="s">
        <v>474</v>
      </c>
      <c r="B597" s="101" t="s">
        <v>512</v>
      </c>
      <c r="C597" s="101"/>
      <c r="D597" s="101"/>
      <c r="E597" s="101"/>
      <c r="F597" s="101"/>
      <c r="G597" s="101"/>
      <c r="H597" s="101"/>
    </row>
    <row r="598" spans="1:8" s="87" customFormat="1" ht="15.75" customHeight="1" x14ac:dyDescent="0.25">
      <c r="A598" s="29" t="s">
        <v>476</v>
      </c>
      <c r="B598" s="101" t="s">
        <v>513</v>
      </c>
      <c r="C598" s="101"/>
      <c r="D598" s="101"/>
      <c r="E598" s="101"/>
      <c r="F598" s="101"/>
      <c r="G598" s="101"/>
      <c r="H598" s="101"/>
    </row>
    <row r="599" spans="1:8" s="88" customFormat="1" ht="15.75" customHeight="1" x14ac:dyDescent="0.25">
      <c r="A599" s="29" t="s">
        <v>478</v>
      </c>
      <c r="B599" s="101" t="s">
        <v>514</v>
      </c>
      <c r="C599" s="101"/>
      <c r="D599" s="101"/>
      <c r="E599" s="101"/>
      <c r="F599" s="101"/>
      <c r="G599" s="101"/>
      <c r="H599" s="101"/>
    </row>
    <row r="600" spans="1:8" s="87" customFormat="1" ht="15.75" customHeight="1" x14ac:dyDescent="0.25">
      <c r="A600" s="29" t="s">
        <v>480</v>
      </c>
      <c r="B600" s="101" t="s">
        <v>515</v>
      </c>
      <c r="C600" s="101"/>
      <c r="D600" s="101"/>
      <c r="E600" s="101"/>
      <c r="F600" s="101"/>
      <c r="G600" s="101"/>
      <c r="H600" s="101"/>
    </row>
    <row r="601" spans="1:8" s="4" customFormat="1" ht="15.75" customHeight="1" x14ac:dyDescent="0.25">
      <c r="A601" s="29" t="s">
        <v>482</v>
      </c>
      <c r="B601" s="100" t="s">
        <v>516</v>
      </c>
      <c r="C601" s="100"/>
      <c r="D601" s="100"/>
      <c r="E601" s="100"/>
      <c r="F601" s="100"/>
      <c r="G601" s="100"/>
      <c r="H601" s="100"/>
    </row>
    <row r="602" spans="1:8" s="87" customFormat="1" ht="15.75" customHeight="1" x14ac:dyDescent="0.25">
      <c r="A602" s="29" t="s">
        <v>484</v>
      </c>
      <c r="B602" s="101" t="s">
        <v>517</v>
      </c>
      <c r="C602" s="101"/>
      <c r="D602" s="101"/>
      <c r="E602" s="101"/>
      <c r="F602" s="101"/>
      <c r="G602" s="101"/>
      <c r="H602" s="101"/>
    </row>
    <row r="603" spans="1:8" s="89" customFormat="1" ht="15.75" customHeight="1" x14ac:dyDescent="0.25">
      <c r="A603" s="29" t="s">
        <v>486</v>
      </c>
      <c r="B603" s="102" t="s">
        <v>518</v>
      </c>
      <c r="C603" s="102"/>
      <c r="D603" s="102"/>
      <c r="E603" s="102"/>
      <c r="F603" s="102"/>
      <c r="G603" s="102"/>
      <c r="H603" s="102"/>
    </row>
    <row r="604" spans="1:8" s="90" customFormat="1" ht="17.45" customHeight="1" x14ac:dyDescent="0.25">
      <c r="A604" s="29" t="s">
        <v>488</v>
      </c>
      <c r="B604" s="103" t="s">
        <v>519</v>
      </c>
      <c r="C604" s="103"/>
      <c r="D604" s="103"/>
      <c r="E604" s="103"/>
      <c r="F604" s="103"/>
      <c r="G604" s="103"/>
      <c r="H604" s="103"/>
    </row>
    <row r="605" spans="1:8" s="87" customFormat="1" ht="15.75" customHeight="1" x14ac:dyDescent="0.25">
      <c r="A605" s="29" t="s">
        <v>490</v>
      </c>
      <c r="B605" s="101" t="s">
        <v>520</v>
      </c>
      <c r="C605" s="101"/>
      <c r="D605" s="101"/>
      <c r="E605" s="101"/>
      <c r="F605" s="101"/>
      <c r="G605" s="101"/>
      <c r="H605" s="101"/>
    </row>
    <row r="606" spans="1:8" s="91" customFormat="1" ht="15.75" customHeight="1" x14ac:dyDescent="0.25">
      <c r="A606" s="29" t="s">
        <v>492</v>
      </c>
      <c r="B606" s="103" t="s">
        <v>521</v>
      </c>
      <c r="C606" s="103"/>
      <c r="D606" s="103"/>
      <c r="E606" s="103"/>
      <c r="F606" s="103"/>
      <c r="G606" s="103"/>
      <c r="H606" s="103"/>
    </row>
    <row r="607" spans="1:8" s="91" customFormat="1" ht="8.25" customHeight="1" x14ac:dyDescent="0.25">
      <c r="A607" s="29"/>
      <c r="B607" s="96"/>
      <c r="C607" s="96"/>
      <c r="D607" s="96"/>
      <c r="E607" s="96"/>
      <c r="F607" s="96"/>
      <c r="G607" s="96"/>
      <c r="H607" s="96"/>
    </row>
    <row r="608" spans="1:8" ht="16.5" customHeight="1" x14ac:dyDescent="0.2">
      <c r="A608" s="12" t="s">
        <v>522</v>
      </c>
      <c r="B608" s="98" t="s">
        <v>523</v>
      </c>
      <c r="C608" s="98"/>
      <c r="D608" s="14"/>
      <c r="E608" s="14"/>
      <c r="F608" s="14"/>
      <c r="G608" s="14"/>
      <c r="H608" s="14"/>
    </row>
    <row r="609" spans="1:8" ht="4.5" customHeight="1" x14ac:dyDescent="0.2">
      <c r="D609" s="50"/>
      <c r="E609" s="50"/>
      <c r="F609" s="50"/>
      <c r="G609" s="50"/>
      <c r="H609" s="50"/>
    </row>
    <row r="610" spans="1:8" s="4" customFormat="1" ht="12.75" customHeight="1" x14ac:dyDescent="0.2">
      <c r="A610" s="16" t="s">
        <v>524</v>
      </c>
      <c r="B610" s="99" t="s">
        <v>525</v>
      </c>
      <c r="C610" s="99"/>
      <c r="D610" s="99"/>
      <c r="E610" s="99"/>
      <c r="F610" s="99"/>
      <c r="G610" s="99"/>
      <c r="H610" s="99"/>
    </row>
    <row r="611" spans="1:8" s="4" customFormat="1" ht="15" customHeight="1" x14ac:dyDescent="0.25">
      <c r="A611" s="29"/>
      <c r="B611" s="92" t="s">
        <v>526</v>
      </c>
      <c r="C611" s="99" t="s">
        <v>527</v>
      </c>
      <c r="D611" s="99"/>
      <c r="E611" s="99"/>
      <c r="F611" s="99"/>
      <c r="G611" s="99"/>
      <c r="H611" s="99"/>
    </row>
    <row r="612" spans="1:8" ht="15" customHeight="1" x14ac:dyDescent="0.2">
      <c r="A612" s="29"/>
      <c r="B612" s="92" t="s">
        <v>528</v>
      </c>
      <c r="C612" s="99" t="s">
        <v>529</v>
      </c>
      <c r="D612" s="99"/>
      <c r="E612" s="99"/>
      <c r="F612" s="99"/>
      <c r="G612" s="99"/>
      <c r="H612" s="99"/>
    </row>
    <row r="613" spans="1:8" ht="15" customHeight="1" x14ac:dyDescent="0.2">
      <c r="B613" s="99" t="s">
        <v>530</v>
      </c>
      <c r="C613" s="99"/>
      <c r="D613" s="99"/>
      <c r="E613" s="99"/>
      <c r="F613" s="99"/>
      <c r="G613" s="99"/>
      <c r="H613" s="99"/>
    </row>
  </sheetData>
  <sheetProtection password="C25B" sheet="1" objects="1" scenarios="1"/>
  <mergeCells count="455">
    <mergeCell ref="C23:H23"/>
    <mergeCell ref="C25:H25"/>
    <mergeCell ref="C26:H26"/>
    <mergeCell ref="A7:H7"/>
    <mergeCell ref="A8:H8"/>
    <mergeCell ref="A9:H9"/>
    <mergeCell ref="A10:H10"/>
    <mergeCell ref="B11:C11"/>
    <mergeCell ref="C19:H19"/>
    <mergeCell ref="A1:H1"/>
    <mergeCell ref="A2:H2"/>
    <mergeCell ref="A3:H3"/>
    <mergeCell ref="A4:H4"/>
    <mergeCell ref="A5:H5"/>
    <mergeCell ref="A6:H6"/>
    <mergeCell ref="C31:H31"/>
    <mergeCell ref="C32:H32"/>
    <mergeCell ref="C33:H33"/>
    <mergeCell ref="C34:H34"/>
    <mergeCell ref="C35:H35"/>
    <mergeCell ref="C36:H36"/>
    <mergeCell ref="C28:H28"/>
    <mergeCell ref="C29:H29"/>
    <mergeCell ref="C30:H30"/>
    <mergeCell ref="C47:H47"/>
    <mergeCell ref="C51:H51"/>
    <mergeCell ref="C55:H55"/>
    <mergeCell ref="C59:H59"/>
    <mergeCell ref="C60:H60"/>
    <mergeCell ref="C61:H61"/>
    <mergeCell ref="C38:H38"/>
    <mergeCell ref="C39:H39"/>
    <mergeCell ref="C40:H40"/>
    <mergeCell ref="C41:H41"/>
    <mergeCell ref="C42:H42"/>
    <mergeCell ref="C43:H43"/>
    <mergeCell ref="C69:F69"/>
    <mergeCell ref="C70:F70"/>
    <mergeCell ref="C71:H71"/>
    <mergeCell ref="C72:F72"/>
    <mergeCell ref="C73:F73"/>
    <mergeCell ref="C74:F74"/>
    <mergeCell ref="C63:H63"/>
    <mergeCell ref="C64:H64"/>
    <mergeCell ref="C65:F65"/>
    <mergeCell ref="C66:F66"/>
    <mergeCell ref="C67:H67"/>
    <mergeCell ref="C68:F68"/>
    <mergeCell ref="C82:F82"/>
    <mergeCell ref="C84:F84"/>
    <mergeCell ref="C85:F85"/>
    <mergeCell ref="C86:F86"/>
    <mergeCell ref="C87:F87"/>
    <mergeCell ref="C88:F88"/>
    <mergeCell ref="C75:F75"/>
    <mergeCell ref="C77:F77"/>
    <mergeCell ref="C78:F78"/>
    <mergeCell ref="C79:F79"/>
    <mergeCell ref="C80:F80"/>
    <mergeCell ref="C81:F81"/>
    <mergeCell ref="C95:F95"/>
    <mergeCell ref="C96:F96"/>
    <mergeCell ref="C97:H97"/>
    <mergeCell ref="C98:F98"/>
    <mergeCell ref="C99:F99"/>
    <mergeCell ref="C100:F100"/>
    <mergeCell ref="C89:H89"/>
    <mergeCell ref="C90:H90"/>
    <mergeCell ref="C91:H91"/>
    <mergeCell ref="C92:F92"/>
    <mergeCell ref="C93:H93"/>
    <mergeCell ref="C94:F94"/>
    <mergeCell ref="C107:F107"/>
    <mergeCell ref="C108:F108"/>
    <mergeCell ref="C109:F109"/>
    <mergeCell ref="C110:F110"/>
    <mergeCell ref="C111:H111"/>
    <mergeCell ref="C112:F112"/>
    <mergeCell ref="C101:F101"/>
    <mergeCell ref="C102:H102"/>
    <mergeCell ref="C103:F103"/>
    <mergeCell ref="C104:F104"/>
    <mergeCell ref="C105:F105"/>
    <mergeCell ref="C106:F106"/>
    <mergeCell ref="C119:F119"/>
    <mergeCell ref="C120:F120"/>
    <mergeCell ref="C121:H121"/>
    <mergeCell ref="C122:F122"/>
    <mergeCell ref="C123:F123"/>
    <mergeCell ref="C125:F125"/>
    <mergeCell ref="C113:F113"/>
    <mergeCell ref="C114:F114"/>
    <mergeCell ref="C115:F115"/>
    <mergeCell ref="C116:F116"/>
    <mergeCell ref="C117:F117"/>
    <mergeCell ref="C118:F118"/>
    <mergeCell ref="C133:F133"/>
    <mergeCell ref="C134:F134"/>
    <mergeCell ref="C135:F135"/>
    <mergeCell ref="C136:F136"/>
    <mergeCell ref="C137:F137"/>
    <mergeCell ref="C138:F138"/>
    <mergeCell ref="C126:F126"/>
    <mergeCell ref="C127:F127"/>
    <mergeCell ref="C128:H128"/>
    <mergeCell ref="C130:H130"/>
    <mergeCell ref="C131:F131"/>
    <mergeCell ref="C132:H132"/>
    <mergeCell ref="C145:F145"/>
    <mergeCell ref="C146:H146"/>
    <mergeCell ref="C147:F147"/>
    <mergeCell ref="C148:F148"/>
    <mergeCell ref="C149:F149"/>
    <mergeCell ref="C150:F150"/>
    <mergeCell ref="C139:F139"/>
    <mergeCell ref="C140:F140"/>
    <mergeCell ref="C141:F141"/>
    <mergeCell ref="C142:H142"/>
    <mergeCell ref="C143:H143"/>
    <mergeCell ref="C144:H144"/>
    <mergeCell ref="C157:F157"/>
    <mergeCell ref="C158:F158"/>
    <mergeCell ref="C159:F159"/>
    <mergeCell ref="C160:F160"/>
    <mergeCell ref="C161:F161"/>
    <mergeCell ref="C162:F162"/>
    <mergeCell ref="C151:F151"/>
    <mergeCell ref="C152:F152"/>
    <mergeCell ref="C153:F153"/>
    <mergeCell ref="C154:F154"/>
    <mergeCell ref="C155:F155"/>
    <mergeCell ref="C156:H156"/>
    <mergeCell ref="C169:F169"/>
    <mergeCell ref="C170:F170"/>
    <mergeCell ref="C171:H171"/>
    <mergeCell ref="C172:F172"/>
    <mergeCell ref="C173:F173"/>
    <mergeCell ref="C174:F174"/>
    <mergeCell ref="C163:F163"/>
    <mergeCell ref="C164:F164"/>
    <mergeCell ref="C165:F165"/>
    <mergeCell ref="C166:F166"/>
    <mergeCell ref="C167:F167"/>
    <mergeCell ref="C168:F168"/>
    <mergeCell ref="C182:H182"/>
    <mergeCell ref="C184:H184"/>
    <mergeCell ref="C188:H188"/>
    <mergeCell ref="C189:H189"/>
    <mergeCell ref="C190:H190"/>
    <mergeCell ref="C191:H191"/>
    <mergeCell ref="C175:F175"/>
    <mergeCell ref="C176:H176"/>
    <mergeCell ref="C177:H177"/>
    <mergeCell ref="C178:H178"/>
    <mergeCell ref="C179:H179"/>
    <mergeCell ref="C180:H180"/>
    <mergeCell ref="C206:H206"/>
    <mergeCell ref="C210:H210"/>
    <mergeCell ref="C214:H214"/>
    <mergeCell ref="C215:H215"/>
    <mergeCell ref="C216:H216"/>
    <mergeCell ref="C217:H217"/>
    <mergeCell ref="C192:H192"/>
    <mergeCell ref="C196:H196"/>
    <mergeCell ref="C198:H198"/>
    <mergeCell ref="C200:H200"/>
    <mergeCell ref="C204:H204"/>
    <mergeCell ref="C205:H205"/>
    <mergeCell ref="C235:H235"/>
    <mergeCell ref="C236:H236"/>
    <mergeCell ref="C237:H237"/>
    <mergeCell ref="C240:H240"/>
    <mergeCell ref="C241:H241"/>
    <mergeCell ref="C242:H242"/>
    <mergeCell ref="C225:H225"/>
    <mergeCell ref="C226:H226"/>
    <mergeCell ref="C227:H227"/>
    <mergeCell ref="C228:H228"/>
    <mergeCell ref="C232:H232"/>
    <mergeCell ref="C234:H234"/>
    <mergeCell ref="C252:H252"/>
    <mergeCell ref="C253:H253"/>
    <mergeCell ref="C254:H254"/>
    <mergeCell ref="C255:H255"/>
    <mergeCell ref="C256:H256"/>
    <mergeCell ref="C257:H257"/>
    <mergeCell ref="C243:H243"/>
    <mergeCell ref="C247:H247"/>
    <mergeCell ref="C248:H248"/>
    <mergeCell ref="C249:H249"/>
    <mergeCell ref="C250:H250"/>
    <mergeCell ref="C251:H251"/>
    <mergeCell ref="C265:H265"/>
    <mergeCell ref="C266:H266"/>
    <mergeCell ref="C267:H267"/>
    <mergeCell ref="C268:H268"/>
    <mergeCell ref="C269:H269"/>
    <mergeCell ref="C270:H270"/>
    <mergeCell ref="C258:H258"/>
    <mergeCell ref="C259:H259"/>
    <mergeCell ref="C261:H261"/>
    <mergeCell ref="C262:H262"/>
    <mergeCell ref="C263:H263"/>
    <mergeCell ref="C264:H264"/>
    <mergeCell ref="C280:H280"/>
    <mergeCell ref="C281:H281"/>
    <mergeCell ref="C282:H282"/>
    <mergeCell ref="C283:H283"/>
    <mergeCell ref="C284:H284"/>
    <mergeCell ref="C285:H285"/>
    <mergeCell ref="C272:H272"/>
    <mergeCell ref="C274:H274"/>
    <mergeCell ref="C275:H275"/>
    <mergeCell ref="C277:H277"/>
    <mergeCell ref="C278:H278"/>
    <mergeCell ref="C279:H279"/>
    <mergeCell ref="C303:H303"/>
    <mergeCell ref="C304:H304"/>
    <mergeCell ref="C305:H305"/>
    <mergeCell ref="C306:H306"/>
    <mergeCell ref="C310:H310"/>
    <mergeCell ref="C315:H315"/>
    <mergeCell ref="C286:H286"/>
    <mergeCell ref="C287:H287"/>
    <mergeCell ref="C289:H289"/>
    <mergeCell ref="C293:H293"/>
    <mergeCell ref="C297:H297"/>
    <mergeCell ref="C299:H299"/>
    <mergeCell ref="C322:H322"/>
    <mergeCell ref="C323:H323"/>
    <mergeCell ref="C324:H324"/>
    <mergeCell ref="C325:H325"/>
    <mergeCell ref="C326:H326"/>
    <mergeCell ref="C327:H327"/>
    <mergeCell ref="C316:H316"/>
    <mergeCell ref="C317:H317"/>
    <mergeCell ref="C318:H318"/>
    <mergeCell ref="C319:H319"/>
    <mergeCell ref="C320:H320"/>
    <mergeCell ref="C321:H321"/>
    <mergeCell ref="C336:H336"/>
    <mergeCell ref="C340:H340"/>
    <mergeCell ref="C342:H342"/>
    <mergeCell ref="C343:H343"/>
    <mergeCell ref="C344:H344"/>
    <mergeCell ref="C349:H349"/>
    <mergeCell ref="C328:H328"/>
    <mergeCell ref="C329:H329"/>
    <mergeCell ref="C331:H331"/>
    <mergeCell ref="C333:H333"/>
    <mergeCell ref="C334:H334"/>
    <mergeCell ref="C335:H335"/>
    <mergeCell ref="C363:H363"/>
    <mergeCell ref="C364:H364"/>
    <mergeCell ref="C365:H365"/>
    <mergeCell ref="C367:H367"/>
    <mergeCell ref="C368:H368"/>
    <mergeCell ref="C369:H369"/>
    <mergeCell ref="C351:H351"/>
    <mergeCell ref="C352:H352"/>
    <mergeCell ref="C353:H353"/>
    <mergeCell ref="C357:H357"/>
    <mergeCell ref="C358:H358"/>
    <mergeCell ref="C362:H362"/>
    <mergeCell ref="C377:H377"/>
    <mergeCell ref="C379:H379"/>
    <mergeCell ref="C380:H380"/>
    <mergeCell ref="C381:H381"/>
    <mergeCell ref="C382:H382"/>
    <mergeCell ref="C383:H383"/>
    <mergeCell ref="C370:H370"/>
    <mergeCell ref="C371:H371"/>
    <mergeCell ref="C372:H372"/>
    <mergeCell ref="C373:H373"/>
    <mergeCell ref="C375:H375"/>
    <mergeCell ref="C376:H376"/>
    <mergeCell ref="C392:H392"/>
    <mergeCell ref="C394:H394"/>
    <mergeCell ref="C395:H395"/>
    <mergeCell ref="C396:H396"/>
    <mergeCell ref="C397:H397"/>
    <mergeCell ref="C398:H398"/>
    <mergeCell ref="C384:H384"/>
    <mergeCell ref="C385:H385"/>
    <mergeCell ref="C387:H387"/>
    <mergeCell ref="C388:H388"/>
    <mergeCell ref="C389:H389"/>
    <mergeCell ref="C390:H390"/>
    <mergeCell ref="C407:H407"/>
    <mergeCell ref="C408:H408"/>
    <mergeCell ref="C409:H409"/>
    <mergeCell ref="C410:H410"/>
    <mergeCell ref="C411:H411"/>
    <mergeCell ref="C412:H412"/>
    <mergeCell ref="C400:H400"/>
    <mergeCell ref="C401:H401"/>
    <mergeCell ref="C402:H402"/>
    <mergeCell ref="C403:H403"/>
    <mergeCell ref="C404:H404"/>
    <mergeCell ref="C405:H405"/>
    <mergeCell ref="C422:H422"/>
    <mergeCell ref="C424:H424"/>
    <mergeCell ref="C426:H426"/>
    <mergeCell ref="C427:H427"/>
    <mergeCell ref="C429:H429"/>
    <mergeCell ref="C431:H431"/>
    <mergeCell ref="C413:H413"/>
    <mergeCell ref="C414:H414"/>
    <mergeCell ref="C415:H415"/>
    <mergeCell ref="C419:H419"/>
    <mergeCell ref="C420:H420"/>
    <mergeCell ref="C421:H421"/>
    <mergeCell ref="C443:H443"/>
    <mergeCell ref="C444:H444"/>
    <mergeCell ref="C445:H445"/>
    <mergeCell ref="C446:H446"/>
    <mergeCell ref="C451:H451"/>
    <mergeCell ref="C453:H453"/>
    <mergeCell ref="C432:H432"/>
    <mergeCell ref="C433:H433"/>
    <mergeCell ref="C437:H437"/>
    <mergeCell ref="C439:H439"/>
    <mergeCell ref="C441:H441"/>
    <mergeCell ref="C442:H442"/>
    <mergeCell ref="C461:H461"/>
    <mergeCell ref="C463:H463"/>
    <mergeCell ref="C464:H464"/>
    <mergeCell ref="C465:H465"/>
    <mergeCell ref="C466:H466"/>
    <mergeCell ref="C467:H467"/>
    <mergeCell ref="C455:H455"/>
    <mergeCell ref="C456:H456"/>
    <mergeCell ref="C457:H457"/>
    <mergeCell ref="C458:H458"/>
    <mergeCell ref="C459:H459"/>
    <mergeCell ref="C460:H460"/>
    <mergeCell ref="C477:H477"/>
    <mergeCell ref="C478:H478"/>
    <mergeCell ref="C479:H479"/>
    <mergeCell ref="C480:H480"/>
    <mergeCell ref="C481:H481"/>
    <mergeCell ref="C483:H483"/>
    <mergeCell ref="C468:H468"/>
    <mergeCell ref="C472:H472"/>
    <mergeCell ref="C473:H473"/>
    <mergeCell ref="C474:H474"/>
    <mergeCell ref="C475:H475"/>
    <mergeCell ref="C476:H476"/>
    <mergeCell ref="C496:H496"/>
    <mergeCell ref="C498:H498"/>
    <mergeCell ref="C499:H499"/>
    <mergeCell ref="C500:H500"/>
    <mergeCell ref="C501:H501"/>
    <mergeCell ref="C502:H502"/>
    <mergeCell ref="C485:H485"/>
    <mergeCell ref="C487:H487"/>
    <mergeCell ref="C491:H491"/>
    <mergeCell ref="C492:H492"/>
    <mergeCell ref="C493:H493"/>
    <mergeCell ref="C494:H494"/>
    <mergeCell ref="C514:H514"/>
    <mergeCell ref="C515:H515"/>
    <mergeCell ref="C516:H516"/>
    <mergeCell ref="C517:H517"/>
    <mergeCell ref="C518:H518"/>
    <mergeCell ref="C519:H519"/>
    <mergeCell ref="C503:H503"/>
    <mergeCell ref="C507:H507"/>
    <mergeCell ref="C508:H508"/>
    <mergeCell ref="C509:H509"/>
    <mergeCell ref="C510:H510"/>
    <mergeCell ref="C512:H512"/>
    <mergeCell ref="C527:H527"/>
    <mergeCell ref="C528:H528"/>
    <mergeCell ref="C529:H529"/>
    <mergeCell ref="C531:H531"/>
    <mergeCell ref="C533:H533"/>
    <mergeCell ref="C534:H534"/>
    <mergeCell ref="C520:H520"/>
    <mergeCell ref="C521:H521"/>
    <mergeCell ref="C522:H522"/>
    <mergeCell ref="C523:H523"/>
    <mergeCell ref="C524:H524"/>
    <mergeCell ref="C525:H525"/>
    <mergeCell ref="C542:H542"/>
    <mergeCell ref="C544:H544"/>
    <mergeCell ref="C545:H545"/>
    <mergeCell ref="C546:H546"/>
    <mergeCell ref="C550:H550"/>
    <mergeCell ref="C551:H551"/>
    <mergeCell ref="C535:H535"/>
    <mergeCell ref="C536:H536"/>
    <mergeCell ref="C537:H537"/>
    <mergeCell ref="C539:H539"/>
    <mergeCell ref="C540:H540"/>
    <mergeCell ref="C541:H541"/>
    <mergeCell ref="C558:H558"/>
    <mergeCell ref="C559:H559"/>
    <mergeCell ref="C560:H560"/>
    <mergeCell ref="C561:H561"/>
    <mergeCell ref="C562:H562"/>
    <mergeCell ref="C563:H563"/>
    <mergeCell ref="C552:H552"/>
    <mergeCell ref="C553:H553"/>
    <mergeCell ref="C554:H554"/>
    <mergeCell ref="C555:H555"/>
    <mergeCell ref="C556:H556"/>
    <mergeCell ref="C557:H557"/>
    <mergeCell ref="B570:C570"/>
    <mergeCell ref="B571:C571"/>
    <mergeCell ref="B572:C572"/>
    <mergeCell ref="B573:C573"/>
    <mergeCell ref="B574:C574"/>
    <mergeCell ref="B575:C575"/>
    <mergeCell ref="C564:H564"/>
    <mergeCell ref="C565:H565"/>
    <mergeCell ref="C566:H566"/>
    <mergeCell ref="A567:H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5:H595"/>
    <mergeCell ref="B596:H596"/>
    <mergeCell ref="B597:H597"/>
    <mergeCell ref="B598:H598"/>
    <mergeCell ref="B599:H599"/>
    <mergeCell ref="B600:H600"/>
    <mergeCell ref="B588:C588"/>
    <mergeCell ref="B589:C589"/>
    <mergeCell ref="B591:C591"/>
    <mergeCell ref="B592:H592"/>
    <mergeCell ref="B593:H593"/>
    <mergeCell ref="B594:H594"/>
    <mergeCell ref="B608:C608"/>
    <mergeCell ref="B610:H610"/>
    <mergeCell ref="C611:H611"/>
    <mergeCell ref="C612:H612"/>
    <mergeCell ref="B613:H613"/>
    <mergeCell ref="B601:H601"/>
    <mergeCell ref="B602:H602"/>
    <mergeCell ref="B603:H603"/>
    <mergeCell ref="B604:H604"/>
    <mergeCell ref="B605:H605"/>
    <mergeCell ref="B606:H606"/>
  </mergeCells>
  <printOptions horizontalCentered="1"/>
  <pageMargins left="0.35433070866141736" right="0.27559055118110237" top="0.98425196850393704" bottom="0.82677165354330717" header="0.51181102362204722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Uzasadnienie</vt:lpstr>
      <vt:lpstr>Uzasadnienie!Tytuły_wydruku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Mach</dc:creator>
  <cp:lastModifiedBy>Anna Sobierajska</cp:lastModifiedBy>
  <cp:lastPrinted>2023-12-15T11:45:17Z</cp:lastPrinted>
  <dcterms:created xsi:type="dcterms:W3CDTF">2023-12-15T11:37:01Z</dcterms:created>
  <dcterms:modified xsi:type="dcterms:W3CDTF">2023-12-15T12:49:43Z</dcterms:modified>
</cp:coreProperties>
</file>