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040" windowHeight="9180" activeTab="0"/>
  </bookViews>
  <sheets>
    <sheet name="Uzasadnienie" sheetId="1" r:id="rId1"/>
  </sheets>
  <definedNames>
    <definedName name="_xlfn.IFERROR" hidden="1">#NAME?</definedName>
    <definedName name="_xlnm.Print_Titles" localSheetId="0">'Uzasadnienie'!$11:$11</definedName>
  </definedNames>
  <calcPr fullCalcOnLoad="1"/>
</workbook>
</file>

<file path=xl/sharedStrings.xml><?xml version="1.0" encoding="utf-8"?>
<sst xmlns="http://schemas.openxmlformats.org/spreadsheetml/2006/main" count="210" uniqueCount="181">
  <si>
    <t>UZASADNIENIE</t>
  </si>
  <si>
    <t>1. Przedmiot regulacji</t>
  </si>
  <si>
    <t>2. Omówienie podstawy prawnej</t>
  </si>
  <si>
    <t>3. Konsultacje wymagane przepisami prawa (łącznie z przepisami wewnętrznymi)</t>
  </si>
  <si>
    <t xml:space="preserve">Zgodnie z istniejącym stanem prawnym nie ma konieczności skierowania projektu uchwały do konsultacji.  </t>
  </si>
  <si>
    <t>Lp.</t>
  </si>
  <si>
    <t>Treść</t>
  </si>
  <si>
    <t>Plan przed zmianą</t>
  </si>
  <si>
    <t>Zwiększenia</t>
  </si>
  <si>
    <t>Zmniejszenia</t>
  </si>
  <si>
    <t>Przeniesienia między zadaniami  w ramach tej samej klasyfikacji budżetowej</t>
  </si>
  <si>
    <t>Plan po zmianach</t>
  </si>
  <si>
    <t>I.</t>
  </si>
  <si>
    <t>Dochody</t>
  </si>
  <si>
    <t>OGÓŁEM</t>
  </si>
  <si>
    <t>Transport i łączność</t>
  </si>
  <si>
    <t xml:space="preserve">Różne rozliczenia </t>
  </si>
  <si>
    <t>Pomoc społeczna</t>
  </si>
  <si>
    <t>II.</t>
  </si>
  <si>
    <t>Wydatki</t>
  </si>
  <si>
    <t>5. Ocena skutków regulacji:</t>
  </si>
  <si>
    <t>Zmiany w treści uchwały:</t>
  </si>
  <si>
    <t>1.</t>
  </si>
  <si>
    <t>§ 1 ust. 1 dotyczący dochodów budżetowych</t>
  </si>
  <si>
    <t>2.</t>
  </si>
  <si>
    <t>§ 1 ust. 1 pkt 1 dotyczący dochodów bieżących</t>
  </si>
  <si>
    <t>3.</t>
  </si>
  <si>
    <t>4.</t>
  </si>
  <si>
    <t>§ 2 ust.1 dotyczący wydatków budżetowych</t>
  </si>
  <si>
    <t>5.</t>
  </si>
  <si>
    <t>§ 2 ust.1 pkt 1 dotyczący wydatków bieżących</t>
  </si>
  <si>
    <t>6.</t>
  </si>
  <si>
    <t>Zmiany załączników do uchwały budżetowej:</t>
  </si>
  <si>
    <t>III.</t>
  </si>
  <si>
    <t xml:space="preserve">             </t>
  </si>
  <si>
    <t>1)</t>
  </si>
  <si>
    <t>2)</t>
  </si>
  <si>
    <t>Oświata i wychowanie</t>
  </si>
  <si>
    <t>Drogi publiczne wojewódzkie</t>
  </si>
  <si>
    <t>7.</t>
  </si>
  <si>
    <t>§ 7 ust. 1 dotyczący dotacji udzielanych z budżetu województwa</t>
  </si>
  <si>
    <t>§ 7 ust. 1 pkt 2 dotyczący dotacji udzielanych z budżetu województwa jednostkom spoza sektora finansów publicznych</t>
  </si>
  <si>
    <t>8.</t>
  </si>
  <si>
    <t>Art. 211, 212, 214, 215, 217, 219 ust. 3, art. 222 ust. 1, 2 i 3, art. 235-237 i 258 ust. 1 pkt 1, 4 i ust. 3 ustawy z dnia 27 sierpnia 2009 r. o finansach publicznych określają zakres i wymogi, które musi spełniać uchwała budżetowa jednostki samorządu terytorialnego.</t>
  </si>
  <si>
    <t>9.</t>
  </si>
  <si>
    <t>Pozostała działalność</t>
  </si>
  <si>
    <t>Ogrody botaniczne i zoologiczne oraz naturalne obszary i obiekty chronionej przyrody</t>
  </si>
  <si>
    <t xml:space="preserve">Parki krajobrazowe </t>
  </si>
  <si>
    <t>Ochrona zdrowia</t>
  </si>
  <si>
    <t>Szpitale ogólne</t>
  </si>
  <si>
    <t>Zwiększa się wydatki:</t>
  </si>
  <si>
    <t>Parki krajobrazowe</t>
  </si>
  <si>
    <t>Kultura i ochrona dziedzictwa narodowego</t>
  </si>
  <si>
    <t>Gospodarka komunalna i ochrona środowiska</t>
  </si>
  <si>
    <t>Pozostałe zadania w zakresie polityki społecznej</t>
  </si>
  <si>
    <t>Edukacyjna opieka wychowawcza</t>
  </si>
  <si>
    <t>Teatry</t>
  </si>
  <si>
    <t>Domy i ośrodki kultury, świetlice i kluby</t>
  </si>
  <si>
    <t>Administracja publiczna</t>
  </si>
  <si>
    <t>Specjalne ośrodki szkolno-wychowawcze</t>
  </si>
  <si>
    <t>010</t>
  </si>
  <si>
    <t>Rolnictwo i łowiectwo</t>
  </si>
  <si>
    <t>§ 1 ust. 1 pkt 2 dotyczący dochodów majątkowych</t>
  </si>
  <si>
    <t>§ 2 ust.1 pkt 2 dotyczący wydatków majątkowych</t>
  </si>
  <si>
    <t>§ 7 ust. 1 pkt 1 dotyczący dotacji udzielanych z budżetu województwa jednostkom sektora finansów publicznych</t>
  </si>
  <si>
    <t>11.</t>
  </si>
  <si>
    <t>10.</t>
  </si>
  <si>
    <t>12.</t>
  </si>
  <si>
    <t>01095</t>
  </si>
  <si>
    <t>90095</t>
  </si>
  <si>
    <t>Internaty i bursy szkolne</t>
  </si>
  <si>
    <t>Szkolnictwo wyższe i nauka</t>
  </si>
  <si>
    <t>Programy regionalne 2021-2027 finansowane z udziałem środków Europejskiego Funduszu Rozwoju Regionalnego</t>
  </si>
  <si>
    <t>Programy regionalne 2021-2027 finansowane z udziałem środków Europejskiego Funduszu Społecznego Plus</t>
  </si>
  <si>
    <t xml:space="preserve">Zgodnie z art. 18 pkt 6 ustawy z dnia 5 czerwca 1998 r. o samorządzie województwa (Dz. U. z 2022 r. poz. 2094, z późn. zm.) do właściwości Sejmiku Województwa należy uchwalanie budżetu województwa. W toku wykonywania budżetu uchwalonego w formie uchwały budżetowej na dany rok, organ stanowiący jednostki samorządu terytorialnego może dokonywać zmian w planie finansowym dochodów, wydatków, przychodów i rozchodów tej jednostki z wyłączeniem dzielenia rezerw ogólnej i celowych, którymi dysponuje zarząd jednostki samorządu terytorialnego na podstawie art. 222 ust. 4 ustawy z dnia 27 sierpnia 2009 r. o finansach publicznych (Dz. U. z 2023 r. poz. 1270, z późn. zm.). </t>
  </si>
  <si>
    <t>Działalność usługowa</t>
  </si>
  <si>
    <t>Biblioteki pedagogiczne</t>
  </si>
  <si>
    <t>Szkoły policealne</t>
  </si>
  <si>
    <t>Szkoły podstawowe specjalne</t>
  </si>
  <si>
    <t>Szkoły zawodowe specjalne</t>
  </si>
  <si>
    <t>Ośrodki wsparcia</t>
  </si>
  <si>
    <t>4. Uzasadnienie merytoryczne - uzasadnienie do zmian w uchwale budżetowej na 2024 rok</t>
  </si>
  <si>
    <t>Załącznik nr 1 "Dochody budżetu Województwa Kujawsko-Pomorskiego wg źródeł pochodzenia. Plan na 2024 rok";</t>
  </si>
  <si>
    <t>Załącznik nr 2 "Dochody budżetu Województwa Kujawsko-Pomorskiego wg klasyfikacji budżetowej. Plan na 2024 rok";</t>
  </si>
  <si>
    <t>Załącznik nr 3 "Wydatki budżetu Województwa Kujawsko-Pomorskiego wg grup wydatków. Plan na 2024 rok";</t>
  </si>
  <si>
    <t>Załącznik nr 4 "Wydatki budżetu Województwa Kujawsko-Pomorskiego wg klasyfikacji budżetowej. Plan na 2024 rok";</t>
  </si>
  <si>
    <t>Załącznik nr 5 "Wynik budżetowy i finansowy. Plan na 2024 rok";</t>
  </si>
  <si>
    <t>Załącznik nr 7 "Projekty i działania realizowane w ramach Programu Fundusze Europejskie dla Kujaw i Pomorza 2021-2027. Plan na 2024 rok";</t>
  </si>
  <si>
    <t>Załącznik nr 8 "Pozostałe projekty i działania realizowane ze środków zagranicznych. Plan na 2024 rok";</t>
  </si>
  <si>
    <t>Załącznik nr 9 "Wydatki na zadania inwestycyjne. Plan na 2024 rok";</t>
  </si>
  <si>
    <t>Załącznik nr 10 "Dotacje udzielane z budżetu Województwa Kujawsko-Pomorskiego. Plan na 2024 rok";</t>
  </si>
  <si>
    <t>Wynik budżetowy i finansowy na 2024 rok</t>
  </si>
  <si>
    <t>Leczenie sanatoryjno-klimatyczne</t>
  </si>
  <si>
    <t>Uchwała dotyczy zmiany budżetu Województwa Kujawsko-Pomorskiego na rok 2024 przyjętego uchwałą Nr LXIV/898/23 Sejmiku Województwa Kujawsko-Pomorskiego z dnia 18 grudnia 2023 r., zmienionego uchwałami: Nr LXV/909/24 Sejmiku Województwa Kujawsko-Pomorskiego z dnia 7 lutego 2024 r. oraz Nr 8/365/24 Zarządu Województwa Kujawsko-Pomorskiego z dnia 21 lutego 2024 r.</t>
  </si>
  <si>
    <t>Część oświatowa subwencji ogólnej dla jednostek samorządu terytorialnego</t>
  </si>
  <si>
    <t>Część rozwojowa subwencji ogólnej dla jednostek samorządu terytorialnego</t>
  </si>
  <si>
    <t>Przedszkola specjalne</t>
  </si>
  <si>
    <t xml:space="preserve">Po oszacowaniu skutków podniesienia płac, środki przeniesione zostaną zgodnie z potrzebami do planów finansowych poszczególnych jednostek oświatowych.  </t>
  </si>
  <si>
    <t>Licea ogólnokształcące specjalne</t>
  </si>
  <si>
    <t>Placówki kształcenia ustawicznego i centra kształcenia zawodowego</t>
  </si>
  <si>
    <t>Dokształcanie i doskonalenie nauczycieli</t>
  </si>
  <si>
    <t>Realizacja zadań wymagających stosowania specjalnej organizacji nauki i metod pracy dla dzieci w przedszkolach, oddziałach przedszkolnych w szkołach podstawowych i innych formach wychowania przedszkolnego</t>
  </si>
  <si>
    <t>Zadania w zakresie przeciwdziałania przemocy w rodzinie</t>
  </si>
  <si>
    <t>Wczesne wspomaganie rozwoju dziecka</t>
  </si>
  <si>
    <t>Muzea</t>
  </si>
  <si>
    <t>Rodzina</t>
  </si>
  <si>
    <t>85595</t>
  </si>
  <si>
    <t xml:space="preserve">Kultura fizyczna </t>
  </si>
  <si>
    <t>Zadania w zakresie kultury fizycznej</t>
  </si>
  <si>
    <t xml:space="preserve"> - w kwocie 983.263 zł w rozdziale 80146;</t>
  </si>
  <si>
    <t xml:space="preserve"> - w kwocie 763.448 zł w rozdziale 80147;</t>
  </si>
  <si>
    <t xml:space="preserve"> - w kwocie 429.874 zł w rozdziale 80149.</t>
  </si>
  <si>
    <t xml:space="preserve"> - w kwocie 695.745 zł w rozdziale 80121;</t>
  </si>
  <si>
    <t xml:space="preserve"> - w kwocie 2.916.311 zł w rozdziale 80134.</t>
  </si>
  <si>
    <t xml:space="preserve"> - w kwocie 788.356 zł w rozdziale 80116;</t>
  </si>
  <si>
    <t xml:space="preserve"> - w kwocie 53.375 zł w rozdziale 80105;</t>
  </si>
  <si>
    <t xml:space="preserve"> - w kwocie 4.573.964 zł w rozdziale 80102;</t>
  </si>
  <si>
    <t xml:space="preserve"> - w kwocie 2.028.561 zł w rozdziale 85403;</t>
  </si>
  <si>
    <t xml:space="preserve"> - w kwocie 246.310 zł w rozdziale 85404;</t>
  </si>
  <si>
    <t xml:space="preserve"> - w kwocie 145.595 zł w rozdziale 85410.</t>
  </si>
  <si>
    <r>
      <t xml:space="preserve">W związku z podwyższeniem od dnia 1 stycznia 2024 r.  średniego wynagrodzenia nauczycieli oraz wzrostem minimalnych stawek wynagrodzenia zasadniczego nauczycieli, określa się w planie finansowym Urzędu Marszałkowskiego w Toruniu wydatki w kwocie 362.053 zł na zadanie własne pn. </t>
    </r>
    <r>
      <rPr>
        <i/>
        <sz val="10"/>
        <rFont val="Times New Roman"/>
        <family val="1"/>
      </rPr>
      <t xml:space="preserve">"Regulacja wynagrodzeń nauczycieli". </t>
    </r>
    <r>
      <rPr>
        <sz val="10"/>
        <rFont val="Times New Roman"/>
        <family val="1"/>
      </rPr>
      <t xml:space="preserve">Po oszacowaniu skutków podniesienia płac, środki przeniesione zostaną zgodnie z potrzebami do planów finansowych poszczególnych jednostek oświatowych.  </t>
    </r>
  </si>
  <si>
    <r>
      <t xml:space="preserve">Określa się wydatki w kwocie 77.490 zł na zadanie własne pn. </t>
    </r>
    <r>
      <rPr>
        <i/>
        <sz val="10"/>
        <rFont val="Times New Roman"/>
        <family val="1"/>
      </rPr>
      <t xml:space="preserve">"Inwestycje" </t>
    </r>
    <r>
      <rPr>
        <sz val="10"/>
        <rFont val="Times New Roman"/>
        <family val="1"/>
      </rPr>
      <t>przewidziane do realizacji przez Kujawsko-Pomorskie Centrum Kształcenia Zawodowego w Bydgoszczy z przeznaczeniem na pokrycie kosztów wykonania niezbędnych prac z zakresu branży sanitarnej, elektrycznej i budowlanej w dwóch pracowniach gastronomicznych kwalifikacyjnych kursów zawodowych oraz montażu blend maskujących i czujek ruchu na korytarzu i w toaletach.</t>
    </r>
  </si>
  <si>
    <t>W związku z otrzymaniem pisma od Ministra Finansów Nr ST3.4750.4.2024 z dnia 7 lutego 2024 r. o rocznych kwotach części subwencji ogólnej przyznanych dla województwa kujawsko-pomorskiego na 2024 r., zwiększa się o kwotę 13.986.855 zł część oświatową subwencji ogólnej, tj. z kwoty 99.914.568 zł do kwoty 113.901.423 zł.</t>
  </si>
  <si>
    <t xml:space="preserve">Określa się planowane dochody województwa w kwocie 5.343.433 zł  z tytułu części rozwojowej subwencji ogólnej zgodnie z pismem od Ministra Finansów Nr ST3.4750.4.2024 z dnia 7 lutego 2024 r. o rocznych kwotach części subwencji ogólnej przyznanych dla województwa kujawsko-pomorskiego na 2024 r. </t>
  </si>
  <si>
    <t xml:space="preserve">Zwiększa się o kwotę 1.600.000 zł wydatki zaplanowane na podwyższenie kapitału Spółki Przedsiębiorstwo Uzdrowisko Ciechocinek S.A. z przeznaczeniem na realizację inwestycji pn. "Wzrost dostępności do usług uzdrowiskowych poprzez przebudowę Szpitala Uzdrowiskowego nr III im dra Markiewicza" mającej na celu dostosowanie obiektu do wymagań lecznictwa uzdrowiskowego dla dorosłych. Wniesienie kapitału nastąpi poprzez objęcie 160.000 akcji o wartości nominalnej 10 zł każda. </t>
  </si>
  <si>
    <r>
      <t xml:space="preserve">Zwiększa się o kwotę 100.000 zł wydatki zaplanowane na zadanie własne pn. </t>
    </r>
    <r>
      <rPr>
        <i/>
        <sz val="10"/>
        <rFont val="Times New Roman"/>
        <family val="1"/>
      </rPr>
      <t xml:space="preserve">"Wsparcie aktywnych Kół Gospodyń Wiejskich" </t>
    </r>
    <r>
      <rPr>
        <sz val="10"/>
        <rFont val="Times New Roman"/>
        <family val="1"/>
      </rPr>
      <t>w celu zabezpieczenia środków na działania promujące koła gospodyń wiejskich w województwie kujawsko-pomorskim.</t>
    </r>
  </si>
  <si>
    <t>Określa się dotacje dla:</t>
  </si>
  <si>
    <t xml:space="preserve">W celu dostosowania planu wydatków do wielkości prognozowanego współfinansowania krajowego dla projektów przewidzianych do realizacji w 2024 r. przez beneficjentów Programu Fundusze Europejskie dla Kujaw i Pomorza 2021-2027 zwiększa się o kwotę 644.029 zł wydatki bieżące na Priorytet FEKP.08 Fundusze europejskie na wsparcie w obszarze rynku pracy, edukacji i włączenia społecznego. </t>
  </si>
  <si>
    <r>
      <t xml:space="preserve">Zwiększa się o kwotę 2.000.000 zł wydatki zaplanowane na zadanie własne pn. </t>
    </r>
    <r>
      <rPr>
        <i/>
        <sz val="10"/>
        <rFont val="Times New Roman"/>
        <family val="1"/>
      </rPr>
      <t xml:space="preserve">"Organizacja wydarzeń kulturalnych na terenie województwa kujawsko-pomorskiego" </t>
    </r>
    <r>
      <rPr>
        <sz val="10"/>
        <rFont val="Times New Roman"/>
        <family val="1"/>
      </rPr>
      <t>z przeznaczeniem na realizację przedsięwzięć kulturalnych mających wpływ na wzmocnienie marki regionu i wzrost jego atrakcyjności.</t>
    </r>
  </si>
  <si>
    <r>
      <t xml:space="preserve">Określa się wydatki inwestycyjne w kwocie 180.000 zł na zadanie własne pn. </t>
    </r>
    <r>
      <rPr>
        <i/>
        <sz val="10"/>
        <rFont val="Times New Roman"/>
        <family val="1"/>
      </rPr>
      <t xml:space="preserve">"Park Pamięci Ofiar Zbrodni Pomorskiej 1939" . </t>
    </r>
    <r>
      <rPr>
        <sz val="10"/>
        <rFont val="Times New Roman"/>
        <family val="1"/>
      </rPr>
      <t>W ramach zadania pokryte zostaną koszty związane z wykonaniem i montażem anglojęzycznej formy przestrzennej przed wejściem do Parku Pamięci Ofiar Zbrodni Pomorskiej 1939 w Toruniu, która stanowić będzie odzwierciedlenie już istniejącej polskojęzycznej formy przestrzennej.</t>
    </r>
  </si>
  <si>
    <t xml:space="preserve"> - z budżetu środków europejskich łącznie o kwotę 5.474.256 zł, z tego na zadania bieżące o kwotę 119.256 zł oraz na zadania inwestycyjne o kwotę
   5.355.000 zł;</t>
  </si>
  <si>
    <t>w związku z przedłużającym się postępowaniem przetargowym na wyłonienie wykonawcy robót budowlanych i braku możliwości wydatkowania środków w roku bieżącym. Powyższe środki przeniesione zostają na lata następne. Wydłuża się okres realizacji projektu, ogólna wartość nie ulega zmianie.</t>
  </si>
  <si>
    <t xml:space="preserve"> - w kwocie 12.000.000 zł na zadanie pn. "Rozbudowa drogi wojewódzkiej Nr 255 Pakość-Strzelno od km 2+220 do km 21+910, odc. Rzadkwin-
   Bławaty od km 18+910 do km 21+910, dł. 3,000 km";</t>
  </si>
  <si>
    <t>Określa się w planie finansowym Zarządu Dróg Wojewódzkich w Bydgoszczy wydatki na jednoroczne zadania inwestycyjne, tj.:</t>
  </si>
  <si>
    <r>
      <t xml:space="preserve"> - o kwotę 403.000 zł na zadanie własne pn</t>
    </r>
    <r>
      <rPr>
        <i/>
        <sz val="10"/>
        <rFont val="Times New Roman"/>
        <family val="1"/>
      </rPr>
      <t>. "Stypendia sportowe"</t>
    </r>
    <r>
      <rPr>
        <sz val="10"/>
        <rFont val="Times New Roman"/>
        <family val="1"/>
      </rPr>
      <t xml:space="preserve"> w celu zabezpieczenia środków na przyznanie dotacji klubom na stypendia dla
   wszystkich zawodników, którzy spełnili kryteria określone w zasadach naboru wniosków w konkursie dotacyjnym nr 1/2024. </t>
    </r>
  </si>
  <si>
    <r>
      <t xml:space="preserve"> - o kwotę 300.000 zł na zadanie własne pn</t>
    </r>
    <r>
      <rPr>
        <i/>
        <sz val="10"/>
        <rFont val="Times New Roman"/>
        <family val="1"/>
      </rPr>
      <t xml:space="preserve">. "Zadania w zakresie kultury fizycznej i sportu - pozostała działalność" </t>
    </r>
    <r>
      <rPr>
        <sz val="10"/>
        <rFont val="Times New Roman"/>
        <family val="1"/>
      </rPr>
      <t>z przeznaczeniem na
   współorganizację przedsięwzięć o charakterze sportowo-rekreacyjnym w regionie oraz na nagrody dla uczestników tegorocznych Letnich Igrzysk
   Olimpijskich w Paryżu;</t>
    </r>
  </si>
  <si>
    <t>Zwiększa się o kwotę 6.020 zł wydatki zaplanowane na bieżące utrzymanie Tucholskiego Parku Krajobrazowego z przeznaczeniem na zakup umundurowania oraz na wypłatę ekwiwalentu za pranie odzieży służbowej.</t>
  </si>
  <si>
    <t>Dokonuje się zmian w projekcie CARES realizowanym w ramach Programu INTERREG Europa w części ujętej w planie finansowym Urzędu  Marszałkowskiego poprzez:</t>
  </si>
  <si>
    <t>1) przeniesienie planowanych wydatków między podziałkami klasyfikacji budżetowej w kwocie 6.978 zł w związku urealnieniem planu na
    wynagrodzenia i składki od nich naliczane po wypłacie dodatkowego wynagrodzenia rocznego;</t>
  </si>
  <si>
    <t xml:space="preserve">2) zwiększenie wydatków: </t>
  </si>
  <si>
    <t xml:space="preserve"> - przeniesienie planowanych wydatków między podziałkami klasyfikacji budżetowej w kwocie 2.115 zł w związku z urealnieniem planu na 
   dodatkowe wynagrodzenie roczne do kwoty faktycznie wydatkowanej;</t>
  </si>
  <si>
    <t xml:space="preserve"> - zwiększenie wydatków o kwotę 27.725 zł w związku z przeniesieniem części niewydatkowanych środków w roku 2023 na wsparcie eksperckie 
   w zakresie opracowywania treści merytorycznych związanych z realizacją projektu. Nie zmienia się ogólna wartość projektu.</t>
  </si>
  <si>
    <t xml:space="preserve">§ 3 ust. 1 dotyczący deficytu budżetowego </t>
  </si>
  <si>
    <t>§ 3 ust. 1 pkt 3 dotyczący pokrycia deficytu budżetowego przychodami stanowiącymi wolne środki, o których mowa w art. 217 ust. 2 pkt 6 ustawy o finansach publicznych</t>
  </si>
  <si>
    <t>§ 3 ust. 2 dotyczący przychodów budżetowych</t>
  </si>
  <si>
    <r>
      <t xml:space="preserve">Zwiększa się o kwotę 150.000 zł wydatki zaplanowane na zadanie własne pn. </t>
    </r>
    <r>
      <rPr>
        <i/>
        <sz val="10"/>
        <rFont val="Times New Roman"/>
        <family val="1"/>
      </rPr>
      <t xml:space="preserve">"Wojewódzki Program przeciwdziałania przemocy w rodzinie dla województwa kujawsko-pomorskiego do roku 2026", </t>
    </r>
    <r>
      <rPr>
        <sz val="10"/>
        <rFont val="Times New Roman"/>
        <family val="1"/>
      </rPr>
      <t>w części finansowanej ze środków własnych województwa. Zmiana wynika ze zwiększenia liczby szkoleń i liczby uczestników obowiązkowych szkoleń zespołu interdyscyplinarnego oraz grup diagnostyczno-pomocowych z zakresu przeciwdziałania pomocy domowej.</t>
    </r>
  </si>
  <si>
    <t>3)</t>
  </si>
  <si>
    <t>4)</t>
  </si>
  <si>
    <t>Zmianie ulega załącznik nr 5 do uchwały budżetowej pn. "Wynik budżetowy i finansowy. Plan na 2024 rok" w związku ze zwiększeniem:</t>
  </si>
  <si>
    <t>planowanego deficytu budżetowego o kwotę 40.520.281,00 zł, tj. do kwoty 106.569.907,00 zł. Kwota ta pokryta zostanie wprowadzonymi przychodami.</t>
  </si>
  <si>
    <t xml:space="preserve">Niniejszą uchwałą dokonuje się zmian w zakresie planowanych  dochodów i wydatków, przychodów, deficytu budżetowego oraz limitów wydatków na programy (projekty) finansowane ze środków zagranicznych. </t>
  </si>
  <si>
    <t xml:space="preserve">  - z budżetu środków krajowych łącznie o kwotę 644.029 zł, z tego na zadania bieżące o kwotę 14.029 zł oraz na zadania inwestycyjne o kwotę 
    630.000 zł;</t>
  </si>
  <si>
    <t>Zwiększa się o kwotę 1.500.000 zł wydatki zaplanowane na objęcie udziałów w kapitale zakładowym spółki Kujawsko-Pomorskie Centrum Naukowo-Technologiczne sp. z o.o. z siedzibą w Przysieku. Wniesienie kapitału nastąpi poprzez objęcie 15.000 nowych udziałów o wartości nominalnej 100 zł każdy. Środki przeznaczone zostaną na pokrycie kosztów związanych z przygotowaniem inwestycji "Bank tkanek i komórek" planowanej do realizacji w ramach FEdKP 2021-2027.</t>
  </si>
  <si>
    <t>Określa się dotację inwestycyjną dla Ośrodka Chopinowskiego w Szafarni w kwocie 8.092 zł z przeznaczeniem na pokrycie kosztów przygotowania dokumentacji projektowej na potrzeby planowanej budowy instalacji kanalizacji sanitarnej z biologiczną oczyszczalnią ścieków.</t>
  </si>
  <si>
    <t>Załącznik nr 14 "Dochody i wydatki na zadania realizowane w drodze umów i porozumień między jednostkami samorządu terytorialnego. Plan na 2024 rok".</t>
  </si>
  <si>
    <r>
      <t xml:space="preserve">Zmniejsza się dochody z tytułu dotacji celowej z budżetu państwa na projekt pn. </t>
    </r>
    <r>
      <rPr>
        <i/>
        <sz val="10"/>
        <rFont val="Times New Roman"/>
        <family val="1"/>
      </rPr>
      <t>"Budowa II etapu obwodnicy Mogilna"</t>
    </r>
    <r>
      <rPr>
        <sz val="10"/>
        <rFont val="Times New Roman"/>
        <family val="1"/>
      </rPr>
      <t xml:space="preserve"> realizowany w ramach Programu Fundusze Europejskie dla Kujaw i Pomorza 2021-2027, Działania 4.3 łącznie o kwotę 6.118.285 zł, w tym:</t>
    </r>
  </si>
  <si>
    <t>w związku ze zmianą harmonogramu robót budowlanych w wyniku przedłużającego się postępowania przetargowego.</t>
  </si>
  <si>
    <t>Zwiększa się o kwotę 644.029 zł dochody bieżące z tytułu dotacji celowej z budżetu państwa (budżet środków krajowych) zaplanowane dla Instytucji Zarządzającej na współfinansowanie projektów przewidzianych do realizacji w ramach Programu Fundusze Europejskie dla Kujaw i Pomorza 2021-2027 Priorytetu FEKP.08 Fundusze europejskie na wsparcie w obszarze rynku pracy, edukacji i włączenia społecznego. Zmiana wynika z planowanego do złożenia w Ministerstwie Funduszy i Polityki Regionalnej wniosku o aktualizację Rocznego planu udzielania dotacji celowej z budżetu państwa w 2024 r. w ramach Programu Fundusze Europejskie dla Kujaw i Pomorza 2021-2027.</t>
  </si>
  <si>
    <t>Zwiększa się o kwotę 1.095.565 zł dochody pochodzące z innych źródeł zagranicznych w związku z zatwierdzeniem zbiorczego raportu półrocznego o refundację wydatków poniesionych przez partnerów na projekt CARES realizowany w ramach Programu INTERREG Europa.</t>
  </si>
  <si>
    <t>Zwiększa dochody własne województwa o kwotę 6.020 zł w związku z uzyskaniem przez Tucholski Park Krajobrazowy wpływów z Agencji Restrukturyzacji i Modernizacji Rolnictwa z tytułu płatności bezpośrednich i przejściowego wsparcia krajowego (1.881,70 zł), płatności dla obszarów z ograniczeniami naturalnymi lub innymi szczególnymi ograniczeniami ONW (739,65 zł) oraz płatności rolno-środowiskowo-klimatycznej (3.398,30 zł).</t>
  </si>
  <si>
    <r>
      <t xml:space="preserve">Zmniejsza się wydatki zaplanowane na projekt pn. </t>
    </r>
    <r>
      <rPr>
        <i/>
        <sz val="10"/>
        <rFont val="Times New Roman"/>
        <family val="1"/>
      </rPr>
      <t>"Budowa II etapu obwodnicy Mogilna"</t>
    </r>
    <r>
      <rPr>
        <sz val="10"/>
        <rFont val="Times New Roman"/>
        <family val="1"/>
      </rPr>
      <t xml:space="preserve"> realizowany w ramach Programu Fundusze Europejskie dla Kujaw i Pomorza 2021-2027, Działania 4.3 łącznie o kwotę 6.440.300 zł, w tym:</t>
    </r>
  </si>
  <si>
    <r>
      <t xml:space="preserve">Określa się wydatki w kwocie 1.000.000 zł na zadanie własne pn. </t>
    </r>
    <r>
      <rPr>
        <i/>
        <sz val="10"/>
        <rFont val="Times New Roman"/>
        <family val="1"/>
      </rPr>
      <t>"Rok Kobiet Odważnych"</t>
    </r>
    <r>
      <rPr>
        <sz val="10"/>
        <rFont val="Times New Roman"/>
        <family val="1"/>
      </rPr>
      <t xml:space="preserve"> z przeznaczeniem na organizację wydarzeń promujących wybitne postacie kobiece związane z województwem kujawsko-pomorskim, rozpowszechniających wiedzę o nich i ich dokonaniach, zachęcających kolejne pokolenia do działania i rozwoju. Sejmik Województwa Kujawsko-Pomorskiego Stanowiskiem z dnia 18 grudnia 2023 r. ustanowił rok 2024 Rokiem Kobiet Odważnych Województwa Kujawsko-Pomorskiego. Inspiracją dla tego patronatu jest 115. rocznica urodzin Elżbiety Zawackiej, 120. rocznica urodzin Heleny Grossówny oraz 610. rocznica rozpoczęcia przez Nawojkę studiów na Akademii Krakowskiej.</t>
    </r>
  </si>
  <si>
    <r>
      <t xml:space="preserve"> - Powiatu Nakielskiego z tytułu pomocy finansowej w kwocie 4.000.000 zł na dofinansowanie zadania pn. </t>
    </r>
    <r>
      <rPr>
        <i/>
        <sz val="10"/>
        <rFont val="Times New Roman"/>
        <family val="1"/>
      </rPr>
      <t xml:space="preserve">"Modernizacja szpitala w Szubinie -
   pion szubińskiego Nowego Szpitala w Nakle i w Szubinie - Oddział Chorób Wewnętrznych". </t>
    </r>
    <r>
      <rPr>
        <sz val="10"/>
        <rFont val="Times New Roman"/>
        <family val="1"/>
      </rPr>
      <t>Oddział Chorób Wewnętrznych w Szubinie jest
   jednym z niewielu oddziałów wszechstronnie opiekujących się pacjentami obciążonymi wieloma chorobami. Współpracuje z bydgoskimi 
   szpitalami prowadząc pacjentów przekazywanych po leczeniu specjalistycznym do leczenia interdyscyplinarnego;</t>
    </r>
  </si>
  <si>
    <t xml:space="preserve">    - o kwotę 17.622 zł w związku z przeniesieniem części niewydatkowanych środków w roku 2023 na przygotowanie raportu podsumowującego
      instrumenty polityki;</t>
  </si>
  <si>
    <t xml:space="preserve">    - o kwotę 1.095.565 zł z przeznaczeniem na refundację wydatków poniesionych przez partnerów z Austrii, Francji, Danii, Szwecji, Włoch, Hiszpanii 
      i Chorwacji, wynikających z przygotowanego zbiorczego raportu półrocznego. W wyniku z ujęcia w latach 2024-2027 środków przeznaczonych  
      na wydatki partnerów, które Województwo jako partner wiodący zobowiązane jest każdorazowo przekazać po zatwierdzeniu zbiorczego raportu
      półrocznego, zwiększa się ogólna wartość projektu.</t>
  </si>
  <si>
    <r>
      <t xml:space="preserve">W celu zastosowania  klasyfikacji budżetowej zgodnej z zakresem merytorycznym, projekt pn. </t>
    </r>
    <r>
      <rPr>
        <i/>
        <sz val="10"/>
        <rFont val="Times New Roman"/>
        <family val="1"/>
      </rPr>
      <t xml:space="preserve">"Rodzina w centrum Etap I", </t>
    </r>
    <r>
      <rPr>
        <sz val="10"/>
        <rFont val="Times New Roman"/>
        <family val="1"/>
      </rPr>
      <t>FEdKP 2021-2027, Działanie 8.24</t>
    </r>
    <r>
      <rPr>
        <i/>
        <sz val="10"/>
        <rFont val="Times New Roman"/>
        <family val="1"/>
      </rPr>
      <t xml:space="preserve"> </t>
    </r>
    <r>
      <rPr>
        <sz val="10"/>
        <rFont val="Times New Roman"/>
        <family val="1"/>
      </rPr>
      <t xml:space="preserve">ujęty w planie finansowym Regionalnego Ośrodka Polityki Społecznej w Toruniu przenosi się do rozdziału 85595 i zmniejsza wydatki w rozdziale 85295 o kwotę 13.677.992 zł.  </t>
    </r>
  </si>
  <si>
    <r>
      <t xml:space="preserve">Określa się wydatki w kwocie 13.677.992 zł na projekt pn. </t>
    </r>
    <r>
      <rPr>
        <i/>
        <sz val="10"/>
        <rFont val="Times New Roman"/>
        <family val="1"/>
      </rPr>
      <t xml:space="preserve">"Rodzina w centrum Etap I" </t>
    </r>
    <r>
      <rPr>
        <sz val="10"/>
        <rFont val="Times New Roman"/>
        <family val="1"/>
      </rPr>
      <t>realizowany w ramach programu Fundusze Europejskie dla Kujaw i Pomorza 2021-2027, Działania 8.25 przez Regionalny Ośrodek Polityki Społecznej w Toruniu. Zakres rzeczowo-finansowy projektu przeniesiony zostaje z rozdziału 85295 w celu zastosowania klasyfikacji budżetowej zgodnej z rodzajem zadań ujętych we wniosku o dofinansowanie.</t>
    </r>
  </si>
  <si>
    <t>Określa się wydatki w kwocie 250.000 zł na podwyższenie kapitału zakładowego Spółki Zakład Sprzętu Ortopedycznego i Rehabilitacyjnego Sp. z o.o. z przeznaczeniem na zabezpieczenie i ustabilizowanie sytuacji finansowej Spółki. Wniesienie kapitału nastąpi poprzez objęcie 500 nowych udziałów o wartości nominalnej 500 zł każdy.</t>
  </si>
  <si>
    <t>planowanych dochodów o kwotę 14.957.617,00 zł, tj. do kwoty 1.917.069.466,50 zł;</t>
  </si>
  <si>
    <t>planowanych przychodów o kwotę 40.520.281,00 zł, tj. do kwoty 120.569.907,00 zł, w wyniku zwiększenia przychodów stanowiących wolne środki, o których mowa w art. 217 ust. 2 pkt 6 ustawy o finansach publicznych z kwoty 10.049.626,00 zł do kwoty 50.569.907,00 zł;</t>
  </si>
  <si>
    <t>planowanych wydatków o kwotę 55.477.898,00 zł, tj. do kwoty 2.023.639.373,50 zł;</t>
  </si>
  <si>
    <t xml:space="preserve"> - wydatki inwestycyjne o kwotę 6.300.000 zł;</t>
  </si>
  <si>
    <t xml:space="preserve"> - wydatki bieżące o kwotę 140.300 zł, z tego w planie finansowym Urzędu Marszałkowskiego o kwotę 14.030 zł oraz w planie finansowym Zarządu
   Dróg Wojewódzkich w Bydgoszczy o kwotę 126.270 zł;</t>
  </si>
  <si>
    <t>Określa się dotację dla Muzeum Ziemi Kujawskiej i Dobrzyńskiej we Włocławku łącznie w kwocie 71.800 zł, w tym na wydatki bieżące w kwocie 3.100 zł oraz na wydatki inwestycyjne w kwocie 68.700 zł z przeznaczeniem na zagospodarowanie działki nr 163/1 zlokalizowanej na terenie Kujawsko-Dobrzyńskiego Parku  Etnograficznego w Kłóbce na zagrodę, wybieg i pastwisko dla zwierząt.</t>
  </si>
  <si>
    <t>Określa się dotację celową bieżącą dla Kujawsko-Pomorskiego Teatru Muzycznego w Toruniu w kwocie 330.000 zł z przeznaczeniem na organizację Ogólnopolskiego Przeglądu Dyplomów i Egzaminów Muzycznych Wyższych Szkół Artystycznych "PRZYGRYWKA".</t>
  </si>
  <si>
    <t>Dokonuje się zmian w projekcie TeBiCE realizowanym w ramach Programu INTERREG Europa Środkowa poprzez:</t>
  </si>
  <si>
    <r>
      <t xml:space="preserve">W związku z podwyższeniem od dnia 1 stycznia 2024 r.  średniego wynagrodzenia nauczycieli oraz wzrostem minimalnych stawek wynagrodzenia zasadniczego nauczycieli, określa się w planie finansowym Urzędu Marszałkowskiego w Toruniu wydatki na zadanie własne pn. </t>
    </r>
    <r>
      <rPr>
        <i/>
        <sz val="10"/>
        <rFont val="Times New Roman"/>
        <family val="1"/>
      </rPr>
      <t>"Regulacja wynagrodzeń nauczycieli":</t>
    </r>
  </si>
  <si>
    <r>
      <t xml:space="preserve"> - Wojewódzkiego Szpitala Specjalistycznego im. błogosławionego księdza Jerzego Popiełuszki we Włocławku w kwocie 270.000 zł na zadanie
   inwestycyjne pn. </t>
    </r>
    <r>
      <rPr>
        <i/>
        <sz val="10"/>
        <rFont val="Times New Roman"/>
        <family val="1"/>
      </rPr>
      <t>"Podniesienie jakości usług zdrowotnych oraz zwiększenie dostępu do usług medycznych w Wojewódzkim Szpitalu
   Specjalistycznym we Włocławku - Modernizacja Poradni Położniczo-Ginekologicznej".</t>
    </r>
    <r>
      <rPr>
        <sz val="10"/>
        <rFont val="Times New Roman"/>
        <family val="1"/>
      </rPr>
      <t xml:space="preserve"> W ramach zadania przewidziano przebudowę 
   pomieszczeń sanitarnych zgodnie z zaleceniem Państwowego Powiatowego Inspektora Sanitarnego we Włocławku.</t>
    </r>
  </si>
  <si>
    <t xml:space="preserve"> - w kwocie 8.000.000 zł na zadanie pn. "Przebudowa drogi wojewódzkiej nr 269 Szczerkowo-Izbica Kujawska-Chodecz-Choceń-Kowal, m. Izbica
   Kujawska od km 17+142 do km 17+765, dł. 0,623 km".</t>
  </si>
  <si>
    <t>Zwiększa się o kwotę 1.000.000 zł wydatki zaplanowane na podwyższenie kapitału zakładowego spółki Regionalny Ośrodek Edukacji Ekologicznej sp. z o.o. z przeznaczeniem na wkład własny w projekcie pn. "Krótki Łańcuch Żywności - pilotaż w Toruniu" współfinansowanym w ramach PROW 2014-2020 oraz pokrycie kosztów robót dodatkowych w projektach pn. "Edukacja ekologiczna i ochrona bioróżnorodności w Ośrodkach Edukacji Ekologicznej województwa kujawsko-pomorskiego" i "Wykorzystanie i rozwój lokalnych zasobów dziedzictwa kulturowego remont i rekonstrukcja obiektów w Bierzgłowie z przeznaczeniem na cele kulturalne" realizowanych w ramach RPO WK-P 2014-2020, Działania 4.5. Wniesienie kapitału nastąpi poprzez objęcie 1.000 nowych udziałów o wartości nominalnej 1.000 zł każdy.</t>
  </si>
  <si>
    <r>
      <t xml:space="preserve">W ramach wieloletniego zadania inwestycyjnego pn. </t>
    </r>
    <r>
      <rPr>
        <i/>
        <sz val="10"/>
        <rFont val="Times New Roman"/>
        <family val="1"/>
      </rPr>
      <t xml:space="preserve">"Rozbudowa drogi wojewódzkiej Nr 272 od skrzyżowania z drogą wojewódzką Nr 239, drogą powiatową Nr 1046C do ul. Szkolnej w Laskowicach na odcinku ok. 990 mb" </t>
    </r>
    <r>
      <rPr>
        <sz val="10"/>
        <rFont val="Times New Roman"/>
        <family val="1"/>
      </rPr>
      <t>realizowanego przez Zarząd Dróg Wojewódzkich w Bydgoszczy określa się wydatki w kwocie 12.900.000 zł finansowane ze środków własnych województwa. Zmiana wynika z konieczności zabezpieczenia środków na roboty budowlane. Zwiększa się ogólna wartość inwestycji.</t>
    </r>
  </si>
</sst>
</file>

<file path=xl/styles.xml><?xml version="1.0" encoding="utf-8"?>
<styleSheet xmlns="http://schemas.openxmlformats.org/spreadsheetml/2006/main">
  <numFmts count="22">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_-;\-* #,##0_-;_-* &quot;-&quot;_-;_-@_-"/>
    <numFmt numFmtId="44" formatCode="_-* #,##0.00\ &quot;zł&quot;_-;\-* #,##0.00\ &quot;zł&quot;_-;_-* &quot;-&quot;??\ &quot;zł&quot;_-;_-@_-"/>
    <numFmt numFmtId="43" formatCode="_-* #,##0.00_-;\-* #,##0.00_-;_-* &quot;-&quot;??_-;_-@_-"/>
    <numFmt numFmtId="164" formatCode="_-* #,##0\ _z_ł_-;\-* #,##0\ _z_ł_-;_-* &quot;-&quot;\ _z_ł_-;_-@_-"/>
    <numFmt numFmtId="165" formatCode="_-* #,##0.00\ _z_ł_-;\-* #,##0.00\ _z_ł_-;_-* &quot;-&quot;??\ _z_ł_-;_-@_-"/>
    <numFmt numFmtId="166" formatCode="#,##0\ &quot;zł&quot;"/>
    <numFmt numFmtId="167" formatCode="#,##0.0"/>
    <numFmt numFmtId="168" formatCode="#,##0.000"/>
    <numFmt numFmtId="169" formatCode="#,##0.0000"/>
    <numFmt numFmtId="170" formatCode="&quot;Tak&quot;;&quot;Tak&quot;;&quot;Nie&quot;"/>
    <numFmt numFmtId="171" formatCode="&quot;Prawda&quot;;&quot;Prawda&quot;;&quot;Fałsz&quot;"/>
    <numFmt numFmtId="172" formatCode="&quot;Włączone&quot;;&quot;Włączone&quot;;&quot;Wyłączone&quot;"/>
    <numFmt numFmtId="173" formatCode="[$€-2]\ #,##0.00_);[Red]\([$€-2]\ #,##0.00\)"/>
    <numFmt numFmtId="174" formatCode="#,##0.00\ &quot;zł&quot;"/>
    <numFmt numFmtId="175" formatCode="#,##0\ [$zł-415];[Red]\-#,##0\ [$zł-415]"/>
    <numFmt numFmtId="176" formatCode="#,##0.0\ &quot;zł&quot;"/>
    <numFmt numFmtId="177" formatCode="#,##0.00\ _z_ł"/>
  </numFmts>
  <fonts count="50">
    <font>
      <sz val="11"/>
      <color theme="1"/>
      <name val="Calibri"/>
      <family val="2"/>
    </font>
    <font>
      <sz val="11"/>
      <color indexed="8"/>
      <name val="Calibri"/>
      <family val="2"/>
    </font>
    <font>
      <sz val="10"/>
      <name val="Arial"/>
      <family val="2"/>
    </font>
    <font>
      <b/>
      <sz val="15"/>
      <name val="Times New Roman"/>
      <family val="1"/>
    </font>
    <font>
      <sz val="10"/>
      <name val="Times New Roman"/>
      <family val="1"/>
    </font>
    <font>
      <b/>
      <i/>
      <sz val="12"/>
      <name val="Times New Roman"/>
      <family val="1"/>
    </font>
    <font>
      <sz val="11"/>
      <name val="Times New Roman"/>
      <family val="1"/>
    </font>
    <font>
      <b/>
      <sz val="10"/>
      <name val="Times New Roman"/>
      <family val="1"/>
    </font>
    <font>
      <i/>
      <sz val="10"/>
      <name val="Times New Roman"/>
      <family val="1"/>
    </font>
    <font>
      <b/>
      <sz val="11"/>
      <name val="Times New Roman"/>
      <family val="1"/>
    </font>
    <font>
      <sz val="8"/>
      <name val="Times New Roman"/>
      <family val="1"/>
    </font>
    <font>
      <b/>
      <sz val="8"/>
      <name val="Times New Roman"/>
      <family val="1"/>
    </font>
    <font>
      <sz val="8"/>
      <name val="Calibri"/>
      <family val="2"/>
    </font>
    <font>
      <sz val="11"/>
      <color indexed="9"/>
      <name val="Calibri"/>
      <family val="2"/>
    </font>
    <font>
      <sz val="11"/>
      <color indexed="62"/>
      <name val="Calibri"/>
      <family val="2"/>
    </font>
    <font>
      <b/>
      <sz val="11"/>
      <color indexed="63"/>
      <name val="Calibri"/>
      <family val="2"/>
    </font>
    <font>
      <sz val="11"/>
      <color indexed="17"/>
      <name val="Calibri"/>
      <family val="2"/>
    </font>
    <font>
      <u val="single"/>
      <sz val="11"/>
      <color indexed="30"/>
      <name val="Calibri"/>
      <family val="2"/>
    </font>
    <font>
      <sz val="11"/>
      <color indexed="52"/>
      <name val="Calibri"/>
      <family val="2"/>
    </font>
    <font>
      <b/>
      <sz val="11"/>
      <color indexed="9"/>
      <name val="Calibri"/>
      <family val="2"/>
    </font>
    <font>
      <b/>
      <sz val="15"/>
      <color indexed="54"/>
      <name val="Calibri"/>
      <family val="2"/>
    </font>
    <font>
      <b/>
      <sz val="13"/>
      <color indexed="54"/>
      <name val="Calibri"/>
      <family val="2"/>
    </font>
    <font>
      <b/>
      <sz val="11"/>
      <color indexed="54"/>
      <name val="Calibri"/>
      <family val="2"/>
    </font>
    <font>
      <sz val="11"/>
      <color indexed="60"/>
      <name val="Calibri"/>
      <family val="2"/>
    </font>
    <font>
      <b/>
      <sz val="11"/>
      <color indexed="52"/>
      <name val="Calibri"/>
      <family val="2"/>
    </font>
    <font>
      <u val="single"/>
      <sz val="11"/>
      <color indexed="25"/>
      <name val="Calibri"/>
      <family val="2"/>
    </font>
    <font>
      <b/>
      <sz val="11"/>
      <color indexed="8"/>
      <name val="Calibri"/>
      <family val="2"/>
    </font>
    <font>
      <i/>
      <sz val="11"/>
      <color indexed="23"/>
      <name val="Calibri"/>
      <family val="2"/>
    </font>
    <font>
      <sz val="11"/>
      <color indexed="10"/>
      <name val="Calibri"/>
      <family val="2"/>
    </font>
    <font>
      <sz val="18"/>
      <color indexed="54"/>
      <name val="Calibri Light"/>
      <family val="2"/>
    </font>
    <font>
      <sz val="11"/>
      <color indexed="20"/>
      <name val="Calibri"/>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u val="single"/>
      <sz val="11"/>
      <color theme="10"/>
      <name val="Calibri"/>
      <family val="2"/>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5700"/>
      <name val="Calibri"/>
      <family val="2"/>
    </font>
    <font>
      <sz val="11"/>
      <color rgb="FF000000"/>
      <name val="Calibri"/>
      <family val="2"/>
    </font>
    <font>
      <b/>
      <sz val="11"/>
      <color rgb="FFFA7D00"/>
      <name val="Calibri"/>
      <family val="2"/>
    </font>
    <font>
      <u val="single"/>
      <sz val="11"/>
      <color theme="11"/>
      <name val="Calibri"/>
      <family val="2"/>
    </font>
    <font>
      <b/>
      <sz val="11"/>
      <color theme="1"/>
      <name val="Calibri"/>
      <family val="2"/>
    </font>
    <font>
      <i/>
      <sz val="11"/>
      <color rgb="FF7F7F7F"/>
      <name val="Calibri"/>
      <family val="2"/>
    </font>
    <font>
      <sz val="11"/>
      <color rgb="FFFF0000"/>
      <name val="Calibri"/>
      <family val="2"/>
    </font>
    <font>
      <sz val="18"/>
      <color theme="3"/>
      <name val="Calibri Light"/>
      <family val="2"/>
    </font>
    <font>
      <sz val="11"/>
      <color rgb="FF9C0006"/>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55"/>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indexed="8"/>
      </left>
      <right style="thin">
        <color indexed="8"/>
      </right>
      <top style="thin">
        <color indexed="8"/>
      </top>
      <bottom style="thin">
        <color indexed="8"/>
      </bottom>
    </border>
    <border>
      <left>
        <color indexed="63"/>
      </left>
      <right>
        <color indexed="63"/>
      </right>
      <top>
        <color indexed="63"/>
      </top>
      <bottom style="thin"/>
    </border>
    <border>
      <left>
        <color indexed="63"/>
      </left>
      <right>
        <color indexed="63"/>
      </right>
      <top style="thin"/>
      <bottom style="thin"/>
    </border>
    <border>
      <left/>
      <right/>
      <top style="thin">
        <color indexed="8"/>
      </top>
      <bottom style="thin">
        <color indexed="8"/>
      </bottom>
    </border>
    <border>
      <left style="thin"/>
      <right style="thin"/>
      <top style="thin"/>
      <bottom style="thin"/>
    </border>
    <border>
      <left style="thin">
        <color indexed="8"/>
      </left>
      <right/>
      <top style="thin"/>
      <bottom style="thin">
        <color indexed="8"/>
      </bottom>
    </border>
    <border>
      <left/>
      <right style="thin">
        <color indexed="8"/>
      </right>
      <top style="thin"/>
      <bottom style="thin">
        <color indexed="8"/>
      </bottom>
    </border>
    <border>
      <left style="thin">
        <color indexed="8"/>
      </left>
      <right/>
      <top style="thin"/>
      <bottom style="thin"/>
    </border>
    <border>
      <left/>
      <right style="thin">
        <color indexed="8"/>
      </right>
      <top style="thin"/>
      <bottom style="thin"/>
    </border>
    <border>
      <left style="thin">
        <color indexed="8"/>
      </left>
      <right/>
      <top style="thin">
        <color indexed="8"/>
      </top>
      <bottom style="thin">
        <color indexed="8"/>
      </bottom>
    </border>
    <border>
      <left/>
      <right style="thin">
        <color indexed="8"/>
      </right>
      <top style="thin">
        <color indexed="8"/>
      </top>
      <bottom style="thin">
        <color indexed="8"/>
      </botto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1" applyNumberFormat="0" applyAlignment="0" applyProtection="0"/>
    <xf numFmtId="0" fontId="33" fillId="27" borderId="2" applyNumberFormat="0" applyAlignment="0" applyProtection="0"/>
    <xf numFmtId="0" fontId="34" fillId="2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5" fillId="0" borderId="0" applyNumberFormat="0" applyFill="0" applyBorder="0" applyAlignment="0" applyProtection="0"/>
    <xf numFmtId="0" fontId="36" fillId="0" borderId="3" applyNumberFormat="0" applyFill="0" applyAlignment="0" applyProtection="0"/>
    <xf numFmtId="0" fontId="37" fillId="29" borderId="4" applyNumberFormat="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30" borderId="0" applyNumberFormat="0" applyBorder="0" applyAlignment="0" applyProtection="0"/>
    <xf numFmtId="0" fontId="2" fillId="0" borderId="0">
      <alignment/>
      <protection/>
    </xf>
    <xf numFmtId="0" fontId="2" fillId="0" borderId="0">
      <alignment/>
      <protection/>
    </xf>
    <xf numFmtId="0" fontId="0" fillId="0" borderId="0">
      <alignment/>
      <protection/>
    </xf>
    <xf numFmtId="0" fontId="42" fillId="0" borderId="0">
      <alignment/>
      <protection/>
    </xf>
    <xf numFmtId="0" fontId="43" fillId="27" borderId="1" applyNumberFormat="0" applyAlignment="0" applyProtection="0"/>
    <xf numFmtId="0" fontId="44" fillId="0" borderId="0" applyNumberFormat="0" applyFill="0" applyBorder="0" applyAlignment="0" applyProtection="0"/>
    <xf numFmtId="9" fontId="0" fillId="0" borderId="0" applyFont="0" applyFill="0" applyBorder="0" applyAlignment="0" applyProtection="0"/>
    <xf numFmtId="0" fontId="45" fillId="0" borderId="8" applyNumberFormat="0" applyFill="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49" fillId="32" borderId="0" applyNumberFormat="0" applyBorder="0" applyAlignment="0" applyProtection="0"/>
  </cellStyleXfs>
  <cellXfs count="132">
    <xf numFmtId="0" fontId="0" fillId="0" borderId="0" xfId="0" applyFont="1" applyAlignment="1">
      <alignment/>
    </xf>
    <xf numFmtId="0" fontId="4" fillId="0" borderId="0" xfId="52" applyFont="1" applyAlignment="1">
      <alignment horizontal="left" vertical="center"/>
      <protection/>
    </xf>
    <xf numFmtId="0" fontId="6" fillId="0" borderId="0" xfId="52" applyFont="1" applyAlignment="1">
      <alignment horizontal="left" vertical="center"/>
      <protection/>
    </xf>
    <xf numFmtId="0" fontId="4" fillId="0" borderId="0" xfId="52" applyFont="1" applyAlignment="1">
      <alignment horizontal="justify" vertical="center" wrapText="1"/>
      <protection/>
    </xf>
    <xf numFmtId="0" fontId="6" fillId="0" borderId="0" xfId="52" applyFont="1" applyAlignment="1">
      <alignment vertical="center"/>
      <protection/>
    </xf>
    <xf numFmtId="0" fontId="7" fillId="0" borderId="10" xfId="52" applyFont="1" applyBorder="1" applyAlignment="1">
      <alignment horizontal="center" vertical="center" wrapText="1"/>
      <protection/>
    </xf>
    <xf numFmtId="3" fontId="7" fillId="0" borderId="10" xfId="52" applyNumberFormat="1" applyFont="1" applyBorder="1" applyAlignment="1">
      <alignment horizontal="center" vertical="center" wrapText="1"/>
      <protection/>
    </xf>
    <xf numFmtId="0" fontId="7" fillId="0" borderId="0" xfId="52" applyFont="1" applyAlignment="1">
      <alignment horizontal="center" vertical="center" wrapText="1"/>
      <protection/>
    </xf>
    <xf numFmtId="0" fontId="8" fillId="0" borderId="0" xfId="52" applyFont="1" applyAlignment="1">
      <alignment horizontal="center" vertical="center"/>
      <protection/>
    </xf>
    <xf numFmtId="0" fontId="4" fillId="0" borderId="0" xfId="52" applyFont="1" applyAlignment="1">
      <alignment horizontal="justify" vertical="top" wrapText="1"/>
      <protection/>
    </xf>
    <xf numFmtId="0" fontId="8" fillId="0" borderId="0" xfId="52" applyFont="1" applyAlignment="1">
      <alignment vertical="center"/>
      <protection/>
    </xf>
    <xf numFmtId="0" fontId="9" fillId="33" borderId="0" xfId="52" applyFont="1" applyFill="1" applyAlignment="1">
      <alignment horizontal="center"/>
      <protection/>
    </xf>
    <xf numFmtId="0" fontId="9" fillId="33" borderId="0" xfId="52" applyFont="1" applyFill="1" applyAlignment="1">
      <alignment wrapText="1"/>
      <protection/>
    </xf>
    <xf numFmtId="3" fontId="9" fillId="33" borderId="0" xfId="52" applyNumberFormat="1" applyFont="1" applyFill="1">
      <alignment/>
      <protection/>
    </xf>
    <xf numFmtId="0" fontId="9" fillId="0" borderId="0" xfId="52" applyFont="1">
      <alignment/>
      <protection/>
    </xf>
    <xf numFmtId="0" fontId="4" fillId="0" borderId="0" xfId="52" applyFont="1" applyAlignment="1">
      <alignment horizontal="center"/>
      <protection/>
    </xf>
    <xf numFmtId="0" fontId="4" fillId="0" borderId="0" xfId="52" applyFont="1" applyAlignment="1">
      <alignment horizontal="left" wrapText="1"/>
      <protection/>
    </xf>
    <xf numFmtId="0" fontId="4" fillId="0" borderId="0" xfId="52" applyFont="1">
      <alignment/>
      <protection/>
    </xf>
    <xf numFmtId="0" fontId="4" fillId="0" borderId="0" xfId="52" applyFont="1" applyAlignment="1">
      <alignment horizontal="center" vertical="center"/>
      <protection/>
    </xf>
    <xf numFmtId="0" fontId="4" fillId="0" borderId="0" xfId="52" applyFont="1" applyAlignment="1">
      <alignment horizontal="left" vertical="center" wrapText="1"/>
      <protection/>
    </xf>
    <xf numFmtId="3" fontId="6" fillId="33" borderId="11" xfId="52" applyNumberFormat="1" applyFont="1" applyFill="1" applyBorder="1">
      <alignment/>
      <protection/>
    </xf>
    <xf numFmtId="0" fontId="6" fillId="0" borderId="0" xfId="52" applyFont="1" applyAlignment="1">
      <alignment horizontal="left"/>
      <protection/>
    </xf>
    <xf numFmtId="3" fontId="4" fillId="0" borderId="0" xfId="52" applyNumberFormat="1" applyFont="1" applyAlignment="1">
      <alignment vertical="center"/>
      <protection/>
    </xf>
    <xf numFmtId="0" fontId="4" fillId="0" borderId="0" xfId="52" applyFont="1" applyAlignment="1">
      <alignment wrapText="1"/>
      <protection/>
    </xf>
    <xf numFmtId="3" fontId="4" fillId="0" borderId="0" xfId="52" applyNumberFormat="1" applyFont="1">
      <alignment/>
      <protection/>
    </xf>
    <xf numFmtId="0" fontId="4" fillId="0" borderId="0" xfId="52" applyFont="1" applyFill="1" applyAlignment="1">
      <alignment horizontal="justify" vertical="center" wrapText="1"/>
      <protection/>
    </xf>
    <xf numFmtId="0" fontId="6" fillId="0" borderId="0" xfId="52" applyFont="1" applyFill="1" applyAlignment="1">
      <alignment vertical="center"/>
      <protection/>
    </xf>
    <xf numFmtId="0" fontId="4" fillId="0" borderId="0" xfId="52" applyFont="1" applyFill="1" applyAlignment="1">
      <alignment horizontal="center" vertical="center"/>
      <protection/>
    </xf>
    <xf numFmtId="0" fontId="4" fillId="0" borderId="0" xfId="52" applyFont="1" applyFill="1" applyAlignment="1">
      <alignment vertical="center"/>
      <protection/>
    </xf>
    <xf numFmtId="0" fontId="8" fillId="0" borderId="0" xfId="52" applyFont="1" applyFill="1" applyAlignment="1">
      <alignment vertical="center"/>
      <protection/>
    </xf>
    <xf numFmtId="4" fontId="8" fillId="0" borderId="0" xfId="52" applyNumberFormat="1" applyFont="1" applyFill="1" applyAlignment="1">
      <alignment vertical="center"/>
      <protection/>
    </xf>
    <xf numFmtId="0" fontId="8" fillId="0" borderId="0" xfId="52" applyFont="1" applyFill="1" applyAlignment="1">
      <alignment horizontal="center" vertical="center"/>
      <protection/>
    </xf>
    <xf numFmtId="0" fontId="4" fillId="0" borderId="0" xfId="52" applyFont="1" applyFill="1" applyAlignment="1">
      <alignment horizontal="center"/>
      <protection/>
    </xf>
    <xf numFmtId="0" fontId="4" fillId="0" borderId="0" xfId="52" applyFont="1" applyFill="1">
      <alignment/>
      <protection/>
    </xf>
    <xf numFmtId="0" fontId="4" fillId="0" borderId="0" xfId="52" applyFont="1" applyFill="1" applyAlignment="1">
      <alignment horizontal="left" wrapText="1"/>
      <protection/>
    </xf>
    <xf numFmtId="0" fontId="4" fillId="0" borderId="0" xfId="54" applyFont="1" applyFill="1" applyAlignment="1">
      <alignment vertical="center"/>
      <protection/>
    </xf>
    <xf numFmtId="0" fontId="4" fillId="0" borderId="0" xfId="54" applyFont="1" applyFill="1" applyAlignment="1">
      <alignment horizontal="justify" vertical="center" wrapText="1"/>
      <protection/>
    </xf>
    <xf numFmtId="4" fontId="8" fillId="0" borderId="0" xfId="52" applyNumberFormat="1" applyFont="1" applyAlignment="1">
      <alignment vertical="center"/>
      <protection/>
    </xf>
    <xf numFmtId="0" fontId="8" fillId="0" borderId="0" xfId="52" applyFont="1" applyAlignment="1">
      <alignment vertical="center" wrapText="1"/>
      <protection/>
    </xf>
    <xf numFmtId="0" fontId="6" fillId="0" borderId="0" xfId="52" applyFont="1" applyFill="1" applyAlignment="1">
      <alignment horizontal="center" vertical="center"/>
      <protection/>
    </xf>
    <xf numFmtId="0" fontId="8" fillId="0" borderId="0" xfId="52" applyFont="1" applyAlignment="1">
      <alignment horizontal="justify" vertical="center" wrapText="1"/>
      <protection/>
    </xf>
    <xf numFmtId="3" fontId="8" fillId="0" borderId="0" xfId="52" applyNumberFormat="1" applyFont="1" applyFill="1" applyAlignment="1">
      <alignment vertical="center"/>
      <protection/>
    </xf>
    <xf numFmtId="0" fontId="6" fillId="0" borderId="12" xfId="52" applyFont="1" applyFill="1" applyBorder="1" applyAlignment="1">
      <alignment horizontal="center" vertical="center"/>
      <protection/>
    </xf>
    <xf numFmtId="0" fontId="6" fillId="0" borderId="12" xfId="52" applyFont="1" applyFill="1" applyBorder="1" applyAlignment="1">
      <alignment vertical="center" wrapText="1"/>
      <protection/>
    </xf>
    <xf numFmtId="4" fontId="6" fillId="0" borderId="12" xfId="52" applyNumberFormat="1" applyFont="1" applyFill="1" applyBorder="1" applyAlignment="1">
      <alignment vertical="center"/>
      <protection/>
    </xf>
    <xf numFmtId="0" fontId="8" fillId="0" borderId="0" xfId="52" applyFont="1" applyFill="1" applyAlignment="1">
      <alignment vertical="center" wrapText="1"/>
      <protection/>
    </xf>
    <xf numFmtId="0" fontId="6" fillId="0" borderId="0" xfId="52" applyFont="1" applyFill="1">
      <alignment/>
      <protection/>
    </xf>
    <xf numFmtId="0" fontId="8" fillId="0" borderId="0" xfId="52" applyFont="1" applyAlignment="1">
      <alignment horizontal="center" vertical="top"/>
      <protection/>
    </xf>
    <xf numFmtId="0" fontId="6" fillId="0" borderId="0" xfId="52" applyFont="1">
      <alignment/>
      <protection/>
    </xf>
    <xf numFmtId="49" fontId="6" fillId="0" borderId="12" xfId="52" applyNumberFormat="1" applyFont="1" applyFill="1" applyBorder="1" applyAlignment="1">
      <alignment horizontal="center" vertical="center"/>
      <protection/>
    </xf>
    <xf numFmtId="49" fontId="8" fillId="0" borderId="0" xfId="52" applyNumberFormat="1" applyFont="1" applyFill="1" applyAlignment="1">
      <alignment horizontal="center" vertical="center"/>
      <protection/>
    </xf>
    <xf numFmtId="0" fontId="8" fillId="0" borderId="0" xfId="55" applyFont="1" applyFill="1" applyAlignment="1">
      <alignment horizontal="center" vertical="center"/>
      <protection/>
    </xf>
    <xf numFmtId="49" fontId="8" fillId="0" borderId="0" xfId="55" applyNumberFormat="1" applyFont="1" applyFill="1" applyAlignment="1">
      <alignment horizontal="center" vertical="center"/>
      <protection/>
    </xf>
    <xf numFmtId="0" fontId="42" fillId="0" borderId="0" xfId="55" applyFill="1">
      <alignment/>
      <protection/>
    </xf>
    <xf numFmtId="0" fontId="4" fillId="0" borderId="0" xfId="55" applyFont="1" applyFill="1">
      <alignment/>
      <protection/>
    </xf>
    <xf numFmtId="4" fontId="8" fillId="0" borderId="0" xfId="52" applyNumberFormat="1" applyFont="1" applyFill="1" applyAlignment="1">
      <alignment horizontal="right" vertical="center"/>
      <protection/>
    </xf>
    <xf numFmtId="0" fontId="6" fillId="0" borderId="12" xfId="55" applyFont="1" applyFill="1" applyBorder="1" applyAlignment="1">
      <alignment horizontal="center" vertical="center"/>
      <protection/>
    </xf>
    <xf numFmtId="0" fontId="6" fillId="0" borderId="12" xfId="55" applyFont="1" applyFill="1" applyBorder="1" applyAlignment="1">
      <alignment vertical="center" wrapText="1"/>
      <protection/>
    </xf>
    <xf numFmtId="4" fontId="6" fillId="0" borderId="12" xfId="55" applyNumberFormat="1" applyFont="1" applyFill="1" applyBorder="1" applyAlignment="1">
      <alignment vertical="center"/>
      <protection/>
    </xf>
    <xf numFmtId="0" fontId="6" fillId="0" borderId="0" xfId="55" applyFont="1" applyFill="1" applyAlignment="1">
      <alignment vertical="center"/>
      <protection/>
    </xf>
    <xf numFmtId="0" fontId="8" fillId="0" borderId="0" xfId="52" applyFont="1" applyFill="1" applyAlignment="1">
      <alignment horizontal="justify" vertical="center" wrapText="1"/>
      <protection/>
    </xf>
    <xf numFmtId="0" fontId="6" fillId="0" borderId="12" xfId="0" applyFont="1" applyFill="1" applyBorder="1" applyAlignment="1">
      <alignment horizontal="center" vertical="center"/>
    </xf>
    <xf numFmtId="0" fontId="6" fillId="0" borderId="12" xfId="0" applyFont="1" applyFill="1" applyBorder="1" applyAlignment="1">
      <alignment vertical="center" wrapText="1"/>
    </xf>
    <xf numFmtId="4" fontId="6" fillId="0" borderId="12" xfId="0" applyNumberFormat="1" applyFont="1" applyFill="1" applyBorder="1" applyAlignment="1">
      <alignment vertical="center"/>
    </xf>
    <xf numFmtId="0" fontId="6" fillId="0" borderId="0" xfId="0" applyFont="1" applyFill="1" applyAlignment="1">
      <alignment vertical="center"/>
    </xf>
    <xf numFmtId="0" fontId="6" fillId="0" borderId="12" xfId="54" applyFont="1" applyFill="1" applyBorder="1" applyAlignment="1">
      <alignment horizontal="center" vertical="center"/>
      <protection/>
    </xf>
    <xf numFmtId="0" fontId="6" fillId="0" borderId="12" xfId="54" applyFont="1" applyFill="1" applyBorder="1" applyAlignment="1">
      <alignment vertical="center" wrapText="1"/>
      <protection/>
    </xf>
    <xf numFmtId="4" fontId="6" fillId="0" borderId="12" xfId="54" applyNumberFormat="1" applyFont="1" applyFill="1" applyBorder="1" applyAlignment="1">
      <alignment vertical="center"/>
      <protection/>
    </xf>
    <xf numFmtId="0" fontId="6" fillId="0" borderId="0" xfId="54" applyFont="1" applyFill="1" applyAlignment="1">
      <alignment vertical="center"/>
      <protection/>
    </xf>
    <xf numFmtId="0" fontId="8" fillId="0" borderId="0" xfId="52" applyFont="1" applyFill="1" applyAlignment="1">
      <alignment horizontal="left" vertical="center" wrapText="1"/>
      <protection/>
    </xf>
    <xf numFmtId="0" fontId="6" fillId="0" borderId="13" xfId="52" applyFont="1" applyFill="1" applyBorder="1" applyAlignment="1">
      <alignment horizontal="center" vertical="center"/>
      <protection/>
    </xf>
    <xf numFmtId="0" fontId="6" fillId="0" borderId="13" xfId="52" applyFont="1" applyFill="1" applyBorder="1" applyAlignment="1">
      <alignment vertical="center" wrapText="1"/>
      <protection/>
    </xf>
    <xf numFmtId="4" fontId="6" fillId="0" borderId="13" xfId="52" applyNumberFormat="1" applyFont="1" applyFill="1" applyBorder="1" applyAlignment="1">
      <alignment vertical="center"/>
      <protection/>
    </xf>
    <xf numFmtId="0" fontId="6" fillId="0" borderId="12" xfId="52" applyFont="1" applyFill="1" applyBorder="1" applyAlignment="1">
      <alignment horizontal="center" vertical="top"/>
      <protection/>
    </xf>
    <xf numFmtId="0" fontId="6" fillId="0" borderId="12" xfId="52" applyFont="1" applyFill="1" applyBorder="1" applyAlignment="1">
      <alignment wrapText="1"/>
      <protection/>
    </xf>
    <xf numFmtId="4" fontId="6" fillId="0" borderId="12" xfId="52" applyNumberFormat="1" applyFont="1" applyFill="1" applyBorder="1">
      <alignment/>
      <protection/>
    </xf>
    <xf numFmtId="4" fontId="4" fillId="0" borderId="12" xfId="52" applyNumberFormat="1" applyFont="1" applyFill="1" applyBorder="1" applyAlignment="1">
      <alignment vertical="center"/>
      <protection/>
    </xf>
    <xf numFmtId="4" fontId="8" fillId="0" borderId="0" xfId="52" applyNumberFormat="1" applyFont="1">
      <alignment/>
      <protection/>
    </xf>
    <xf numFmtId="0" fontId="4" fillId="0" borderId="0" xfId="52" applyFont="1" applyFill="1" applyBorder="1" applyAlignment="1">
      <alignment horizontal="justify" vertical="center" wrapText="1"/>
      <protection/>
    </xf>
    <xf numFmtId="0" fontId="8" fillId="0" borderId="0" xfId="52" applyFont="1" applyFill="1" applyAlignment="1">
      <alignment horizontal="center" vertical="top"/>
      <protection/>
    </xf>
    <xf numFmtId="0" fontId="8" fillId="0" borderId="0" xfId="52" applyFont="1" applyFill="1" applyAlignment="1">
      <alignment wrapText="1"/>
      <protection/>
    </xf>
    <xf numFmtId="4" fontId="8" fillId="0" borderId="0" xfId="52" applyNumberFormat="1" applyFont="1" applyFill="1">
      <alignment/>
      <protection/>
    </xf>
    <xf numFmtId="0" fontId="8" fillId="0" borderId="0" xfId="52" applyFont="1" applyAlignment="1">
      <alignment horizontal="left" wrapText="1"/>
      <protection/>
    </xf>
    <xf numFmtId="4" fontId="8" fillId="0" borderId="0" xfId="54" applyNumberFormat="1" applyFont="1">
      <alignment/>
      <protection/>
    </xf>
    <xf numFmtId="0" fontId="8" fillId="0" borderId="0" xfId="52" applyFont="1" applyFill="1" applyAlignment="1">
      <alignment vertical="top"/>
      <protection/>
    </xf>
    <xf numFmtId="0" fontId="6" fillId="0" borderId="12" xfId="52" applyFont="1" applyBorder="1" applyAlignment="1">
      <alignment horizontal="center" vertical="center"/>
      <protection/>
    </xf>
    <xf numFmtId="0" fontId="6" fillId="0" borderId="12" xfId="52" applyFont="1" applyBorder="1" applyAlignment="1">
      <alignment vertical="center" wrapText="1"/>
      <protection/>
    </xf>
    <xf numFmtId="4" fontId="6" fillId="0" borderId="12" xfId="52" applyNumberFormat="1" applyFont="1" applyBorder="1" applyAlignment="1">
      <alignment vertical="center"/>
      <protection/>
    </xf>
    <xf numFmtId="0" fontId="6" fillId="0" borderId="0" xfId="52" applyFont="1" applyFill="1" applyBorder="1" applyAlignment="1">
      <alignment horizontal="center" vertical="center"/>
      <protection/>
    </xf>
    <xf numFmtId="49" fontId="4" fillId="0" borderId="0" xfId="52" applyNumberFormat="1" applyFont="1" applyAlignment="1">
      <alignment horizontal="justify" vertical="center" wrapText="1"/>
      <protection/>
    </xf>
    <xf numFmtId="0" fontId="8" fillId="0" borderId="0" xfId="54" applyFont="1" applyFill="1" applyAlignment="1">
      <alignment horizontal="center" vertical="center"/>
      <protection/>
    </xf>
    <xf numFmtId="0" fontId="8" fillId="0" borderId="0" xfId="54" applyFont="1" applyFill="1" applyAlignment="1">
      <alignment horizontal="center" vertical="top"/>
      <protection/>
    </xf>
    <xf numFmtId="0" fontId="8" fillId="0" borderId="0" xfId="54" applyFont="1" applyFill="1" applyAlignment="1">
      <alignment vertical="center"/>
      <protection/>
    </xf>
    <xf numFmtId="49" fontId="4" fillId="0" borderId="0" xfId="52" applyNumberFormat="1" applyFont="1" applyFill="1" applyAlignment="1">
      <alignment horizontal="justify" vertical="center" wrapText="1"/>
      <protection/>
    </xf>
    <xf numFmtId="4" fontId="10" fillId="0" borderId="0" xfId="0" applyNumberFormat="1" applyFont="1" applyFill="1" applyAlignment="1">
      <alignment vertical="center"/>
    </xf>
    <xf numFmtId="0" fontId="10" fillId="0" borderId="0" xfId="0" applyFont="1" applyFill="1" applyAlignment="1">
      <alignment vertical="center"/>
    </xf>
    <xf numFmtId="4" fontId="11" fillId="0" borderId="0" xfId="0" applyNumberFormat="1" applyFont="1" applyFill="1" applyAlignment="1">
      <alignment vertical="center"/>
    </xf>
    <xf numFmtId="4" fontId="4" fillId="0" borderId="0" xfId="0" applyNumberFormat="1" applyFont="1" applyFill="1" applyAlignment="1">
      <alignment vertical="center"/>
    </xf>
    <xf numFmtId="0" fontId="4" fillId="0" borderId="0" xfId="0" applyFont="1" applyFill="1" applyAlignment="1">
      <alignment vertical="center"/>
    </xf>
    <xf numFmtId="4" fontId="7" fillId="0" borderId="0" xfId="0" applyNumberFormat="1" applyFont="1" applyFill="1" applyAlignment="1">
      <alignment vertical="center"/>
    </xf>
    <xf numFmtId="0" fontId="4" fillId="0" borderId="0" xfId="52" applyFont="1" applyAlignment="1">
      <alignment vertical="center"/>
      <protection/>
    </xf>
    <xf numFmtId="0" fontId="4" fillId="0" borderId="10" xfId="52" applyFont="1" applyFill="1" applyBorder="1" applyAlignment="1">
      <alignment horizontal="center" vertical="center"/>
      <protection/>
    </xf>
    <xf numFmtId="4" fontId="4" fillId="0" borderId="14" xfId="0" applyNumberFormat="1" applyFont="1" applyFill="1" applyBorder="1" applyAlignment="1">
      <alignment vertical="center"/>
    </xf>
    <xf numFmtId="4" fontId="4" fillId="0" borderId="10" xfId="52" applyNumberFormat="1" applyFont="1" applyFill="1" applyBorder="1" applyAlignment="1">
      <alignment vertical="center"/>
      <protection/>
    </xf>
    <xf numFmtId="0" fontId="6" fillId="0" borderId="0" xfId="52" applyFont="1" applyFill="1" applyAlignment="1">
      <alignment horizontal="left" vertical="center"/>
      <protection/>
    </xf>
    <xf numFmtId="4" fontId="4" fillId="0" borderId="10" xfId="52" applyNumberFormat="1" applyFont="1" applyBorder="1" applyAlignment="1">
      <alignment vertical="center"/>
      <protection/>
    </xf>
    <xf numFmtId="0" fontId="4" fillId="0" borderId="0" xfId="52" applyFont="1" applyAlignment="1">
      <alignment horizontal="right" vertical="center" wrapText="1"/>
      <protection/>
    </xf>
    <xf numFmtId="0" fontId="4" fillId="0" borderId="0" xfId="52" applyFont="1" applyAlignment="1">
      <alignment horizontal="right" vertical="top" wrapText="1"/>
      <protection/>
    </xf>
    <xf numFmtId="0" fontId="4" fillId="0" borderId="0" xfId="52" applyFont="1" applyAlignment="1">
      <alignment horizontal="center" vertical="top"/>
      <protection/>
    </xf>
    <xf numFmtId="0" fontId="4" fillId="0" borderId="0" xfId="52" applyFont="1" applyAlignment="1">
      <alignment vertical="top"/>
      <protection/>
    </xf>
    <xf numFmtId="0" fontId="4" fillId="0" borderId="0" xfId="52" applyFont="1" applyAlignment="1">
      <alignment horizontal="justify" vertical="center" wrapText="1"/>
      <protection/>
    </xf>
    <xf numFmtId="0" fontId="4" fillId="0" borderId="0" xfId="53" applyFont="1" applyAlignment="1">
      <alignment horizontal="justify" wrapText="1"/>
      <protection/>
    </xf>
    <xf numFmtId="0" fontId="4" fillId="0" borderId="0" xfId="53" applyFont="1" applyAlignment="1">
      <alignment horizontal="justify" vertical="center" wrapText="1"/>
      <protection/>
    </xf>
    <xf numFmtId="0" fontId="4" fillId="0" borderId="0" xfId="52" applyFont="1" applyFill="1" applyAlignment="1">
      <alignment horizontal="justify" vertical="center" wrapText="1"/>
      <protection/>
    </xf>
    <xf numFmtId="0" fontId="4" fillId="0" borderId="0" xfId="52" applyFont="1" applyFill="1" applyAlignment="1">
      <alignment horizontal="justify" wrapText="1"/>
      <protection/>
    </xf>
    <xf numFmtId="0" fontId="4" fillId="0" borderId="15" xfId="52" applyFont="1" applyFill="1" applyBorder="1" applyAlignment="1">
      <alignment horizontal="left" vertical="center" wrapText="1"/>
      <protection/>
    </xf>
    <xf numFmtId="0" fontId="4" fillId="0" borderId="16" xfId="52" applyFont="1" applyFill="1" applyBorder="1" applyAlignment="1">
      <alignment horizontal="left" vertical="center" wrapText="1"/>
      <protection/>
    </xf>
    <xf numFmtId="0" fontId="4" fillId="0" borderId="0" xfId="52" applyFont="1" applyAlignment="1">
      <alignment horizontal="left" vertical="center" wrapText="1"/>
      <protection/>
    </xf>
    <xf numFmtId="0" fontId="4" fillId="0" borderId="15" xfId="52" applyFont="1" applyBorder="1" applyAlignment="1">
      <alignment horizontal="left" vertical="center" wrapText="1"/>
      <protection/>
    </xf>
    <xf numFmtId="0" fontId="4" fillId="0" borderId="16" xfId="52" applyFont="1" applyBorder="1" applyAlignment="1">
      <alignment horizontal="left" vertical="center" wrapText="1"/>
      <protection/>
    </xf>
    <xf numFmtId="0" fontId="4" fillId="0" borderId="14" xfId="52" applyFont="1" applyFill="1" applyBorder="1" applyAlignment="1">
      <alignment horizontal="left" vertical="center" wrapText="1"/>
      <protection/>
    </xf>
    <xf numFmtId="0" fontId="4" fillId="0" borderId="0" xfId="0" applyFont="1" applyFill="1" applyAlignment="1">
      <alignment horizontal="justify" vertical="center" wrapText="1"/>
    </xf>
    <xf numFmtId="0" fontId="9" fillId="33" borderId="0" xfId="52" applyFont="1" applyFill="1" applyAlignment="1">
      <alignment horizontal="left" wrapText="1"/>
      <protection/>
    </xf>
    <xf numFmtId="0" fontId="4" fillId="0" borderId="0" xfId="52" applyFont="1" applyAlignment="1">
      <alignment horizontal="justify" vertical="top" wrapText="1"/>
      <protection/>
    </xf>
    <xf numFmtId="0" fontId="9" fillId="33" borderId="11" xfId="52" applyFont="1" applyFill="1" applyBorder="1" applyAlignment="1">
      <alignment horizontal="left"/>
      <protection/>
    </xf>
    <xf numFmtId="0" fontId="5" fillId="0" borderId="0" xfId="52" applyFont="1" applyAlignment="1">
      <alignment horizontal="left" vertical="center"/>
      <protection/>
    </xf>
    <xf numFmtId="0" fontId="4" fillId="0" borderId="17" xfId="52" applyFont="1" applyFill="1" applyBorder="1" applyAlignment="1">
      <alignment horizontal="justify" vertical="center" wrapText="1"/>
      <protection/>
    </xf>
    <xf numFmtId="0" fontId="4" fillId="0" borderId="18" xfId="52" applyFont="1" applyFill="1" applyBorder="1" applyAlignment="1">
      <alignment horizontal="justify" vertical="center" wrapText="1"/>
      <protection/>
    </xf>
    <xf numFmtId="0" fontId="3" fillId="0" borderId="0" xfId="52" applyFont="1" applyAlignment="1">
      <alignment horizontal="center"/>
      <protection/>
    </xf>
    <xf numFmtId="0" fontId="7" fillId="0" borderId="19" xfId="52" applyFont="1" applyBorder="1" applyAlignment="1">
      <alignment horizontal="center" vertical="center" wrapText="1"/>
      <protection/>
    </xf>
    <xf numFmtId="0" fontId="7" fillId="0" borderId="20" xfId="52" applyFont="1" applyBorder="1" applyAlignment="1">
      <alignment horizontal="center" vertical="center" wrapText="1"/>
      <protection/>
    </xf>
    <xf numFmtId="0" fontId="4" fillId="0" borderId="0" xfId="52" applyFont="1" applyAlignment="1">
      <alignment horizontal="justify" wrapText="1"/>
      <protection/>
    </xf>
  </cellXfs>
  <cellStyles count="53">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Hyperlink" xfId="44"/>
    <cellStyle name="Komórka połączona" xfId="45"/>
    <cellStyle name="Komórka zaznaczona" xfId="46"/>
    <cellStyle name="Nagłówek 1" xfId="47"/>
    <cellStyle name="Nagłówek 2" xfId="48"/>
    <cellStyle name="Nagłówek 3" xfId="49"/>
    <cellStyle name="Nagłówek 4" xfId="50"/>
    <cellStyle name="Neutralny" xfId="51"/>
    <cellStyle name="Normalny 2" xfId="52"/>
    <cellStyle name="Normalny 3 2" xfId="53"/>
    <cellStyle name="Normalny 4" xfId="54"/>
    <cellStyle name="Normalny 5" xfId="55"/>
    <cellStyle name="Obliczenia" xfId="56"/>
    <cellStyle name="Followed Hyperlink" xfId="57"/>
    <cellStyle name="Percent" xfId="58"/>
    <cellStyle name="Suma" xfId="59"/>
    <cellStyle name="Tekst objaśnienia" xfId="60"/>
    <cellStyle name="Tekst ostrzeżenia" xfId="61"/>
    <cellStyle name="Tytuł" xfId="62"/>
    <cellStyle name="Uwaga" xfId="63"/>
    <cellStyle name="Currency" xfId="64"/>
    <cellStyle name="Currency [0]" xfId="65"/>
    <cellStyle name="Zły"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B195"/>
  <sheetViews>
    <sheetView tabSelected="1" view="pageBreakPreview" zoomScaleSheetLayoutView="100" zoomScalePageLayoutView="0" workbookViewId="0" topLeftCell="A1">
      <selection activeCell="A6" sqref="A6:H6"/>
    </sheetView>
  </sheetViews>
  <sheetFormatPr defaultColWidth="9.140625" defaultRowHeight="15"/>
  <cols>
    <col min="1" max="1" width="3.28125" style="15" customWidth="1"/>
    <col min="2" max="2" width="6.57421875" style="15" customWidth="1"/>
    <col min="3" max="3" width="43.28125" style="23" customWidth="1"/>
    <col min="4" max="4" width="15.28125" style="24" customWidth="1"/>
    <col min="5" max="5" width="13.7109375" style="24" customWidth="1"/>
    <col min="6" max="6" width="13.140625" style="24" customWidth="1"/>
    <col min="7" max="7" width="12.7109375" style="24" customWidth="1"/>
    <col min="8" max="8" width="14.57421875" style="24" customWidth="1"/>
    <col min="9" max="16384" width="9.140625" style="17" customWidth="1"/>
  </cols>
  <sheetData>
    <row r="1" spans="1:8" s="1" customFormat="1" ht="17.25" customHeight="1">
      <c r="A1" s="128" t="s">
        <v>0</v>
      </c>
      <c r="B1" s="128"/>
      <c r="C1" s="128"/>
      <c r="D1" s="128"/>
      <c r="E1" s="128"/>
      <c r="F1" s="128"/>
      <c r="G1" s="128"/>
      <c r="H1" s="128"/>
    </row>
    <row r="2" spans="1:8" s="2" customFormat="1" ht="15.75" customHeight="1">
      <c r="A2" s="125" t="s">
        <v>1</v>
      </c>
      <c r="B2" s="125"/>
      <c r="C2" s="125"/>
      <c r="D2" s="125"/>
      <c r="E2" s="125"/>
      <c r="F2" s="125"/>
      <c r="G2" s="125"/>
      <c r="H2" s="125"/>
    </row>
    <row r="3" spans="1:8" s="4" customFormat="1" ht="41.25" customHeight="1">
      <c r="A3" s="110" t="s">
        <v>93</v>
      </c>
      <c r="B3" s="110"/>
      <c r="C3" s="110"/>
      <c r="D3" s="110"/>
      <c r="E3" s="110"/>
      <c r="F3" s="110"/>
      <c r="G3" s="110"/>
      <c r="H3" s="110"/>
    </row>
    <row r="4" spans="1:136" s="26" customFormat="1" ht="30.75" customHeight="1">
      <c r="A4" s="113" t="s">
        <v>150</v>
      </c>
      <c r="B4" s="113"/>
      <c r="C4" s="113"/>
      <c r="D4" s="113"/>
      <c r="E4" s="113"/>
      <c r="F4" s="113"/>
      <c r="G4" s="113"/>
      <c r="H4" s="113"/>
      <c r="I4" s="25"/>
      <c r="J4" s="25"/>
      <c r="K4" s="25"/>
      <c r="L4" s="25"/>
      <c r="M4" s="25"/>
      <c r="N4" s="25"/>
      <c r="O4" s="25"/>
      <c r="P4" s="25"/>
      <c r="Q4" s="25"/>
      <c r="R4" s="25"/>
      <c r="S4" s="25"/>
      <c r="T4" s="25"/>
      <c r="U4" s="25"/>
      <c r="V4" s="25"/>
      <c r="W4" s="25"/>
      <c r="X4" s="25"/>
      <c r="Y4" s="25"/>
      <c r="Z4" s="25"/>
      <c r="AA4" s="25"/>
      <c r="AB4" s="25"/>
      <c r="AC4" s="25"/>
      <c r="AD4" s="25"/>
      <c r="AE4" s="25"/>
      <c r="AF4" s="25"/>
      <c r="AG4" s="25"/>
      <c r="AH4" s="25"/>
      <c r="AI4" s="25"/>
      <c r="AJ4" s="25"/>
      <c r="AK4" s="25"/>
      <c r="AL4" s="25"/>
      <c r="AM4" s="25"/>
      <c r="AN4" s="25"/>
      <c r="AO4" s="25"/>
      <c r="AP4" s="25"/>
      <c r="AQ4" s="25"/>
      <c r="AR4" s="25"/>
      <c r="AS4" s="25"/>
      <c r="AT4" s="25"/>
      <c r="AU4" s="25"/>
      <c r="AV4" s="25"/>
      <c r="AW4" s="25"/>
      <c r="AX4" s="25"/>
      <c r="AY4" s="25"/>
      <c r="AZ4" s="25"/>
      <c r="BA4" s="25"/>
      <c r="BB4" s="25"/>
      <c r="BC4" s="25"/>
      <c r="BD4" s="25"/>
      <c r="BE4" s="25"/>
      <c r="BF4" s="25"/>
      <c r="BG4" s="25"/>
      <c r="BH4" s="25"/>
      <c r="BI4" s="25"/>
      <c r="BJ4" s="25"/>
      <c r="BK4" s="25"/>
      <c r="BL4" s="25"/>
      <c r="BM4" s="25"/>
      <c r="BN4" s="25"/>
      <c r="BO4" s="25"/>
      <c r="BP4" s="25"/>
      <c r="BQ4" s="25"/>
      <c r="BR4" s="25"/>
      <c r="BS4" s="25"/>
      <c r="BT4" s="25"/>
      <c r="BU4" s="25"/>
      <c r="BV4" s="25"/>
      <c r="BW4" s="25"/>
      <c r="BX4" s="25"/>
      <c r="BY4" s="25"/>
      <c r="BZ4" s="25"/>
      <c r="CA4" s="25"/>
      <c r="CB4" s="25"/>
      <c r="CC4" s="25"/>
      <c r="CD4" s="25"/>
      <c r="CE4" s="25"/>
      <c r="CF4" s="25"/>
      <c r="CG4" s="25"/>
      <c r="CH4" s="25"/>
      <c r="CI4" s="25"/>
      <c r="CJ4" s="25"/>
      <c r="CK4" s="25"/>
      <c r="CL4" s="25"/>
      <c r="CM4" s="25"/>
      <c r="CN4" s="25"/>
      <c r="CO4" s="25"/>
      <c r="CP4" s="25"/>
      <c r="CQ4" s="25"/>
      <c r="CR4" s="25"/>
      <c r="CS4" s="25"/>
      <c r="CT4" s="25"/>
      <c r="CU4" s="25"/>
      <c r="CV4" s="25"/>
      <c r="CW4" s="25"/>
      <c r="CX4" s="25"/>
      <c r="CY4" s="25"/>
      <c r="CZ4" s="25"/>
      <c r="DA4" s="25"/>
      <c r="DB4" s="25"/>
      <c r="DC4" s="25"/>
      <c r="DD4" s="25"/>
      <c r="DE4" s="25"/>
      <c r="DF4" s="25"/>
      <c r="DG4" s="25"/>
      <c r="DH4" s="25"/>
      <c r="DI4" s="25"/>
      <c r="DJ4" s="25"/>
      <c r="DK4" s="25"/>
      <c r="DL4" s="25"/>
      <c r="DM4" s="25"/>
      <c r="DN4" s="25"/>
      <c r="DO4" s="25"/>
      <c r="DP4" s="25"/>
      <c r="DQ4" s="25"/>
      <c r="DR4" s="25"/>
      <c r="DS4" s="25"/>
      <c r="DT4" s="25"/>
      <c r="DU4" s="25"/>
      <c r="DV4" s="25"/>
      <c r="DW4" s="25"/>
      <c r="DX4" s="25"/>
      <c r="DY4" s="25"/>
      <c r="DZ4" s="25"/>
      <c r="EA4" s="25"/>
      <c r="EB4" s="25"/>
      <c r="EC4" s="25"/>
      <c r="ED4" s="25"/>
      <c r="EE4" s="25"/>
      <c r="EF4" s="25"/>
    </row>
    <row r="5" spans="1:8" s="2" customFormat="1" ht="14.25" customHeight="1">
      <c r="A5" s="125" t="s">
        <v>2</v>
      </c>
      <c r="B5" s="125"/>
      <c r="C5" s="125"/>
      <c r="D5" s="125"/>
      <c r="E5" s="125"/>
      <c r="F5" s="125"/>
      <c r="G5" s="125"/>
      <c r="H5" s="125"/>
    </row>
    <row r="6" spans="1:8" s="28" customFormat="1" ht="68.25" customHeight="1">
      <c r="A6" s="113" t="s">
        <v>74</v>
      </c>
      <c r="B6" s="113"/>
      <c r="C6" s="113"/>
      <c r="D6" s="113"/>
      <c r="E6" s="113"/>
      <c r="F6" s="113"/>
      <c r="G6" s="113"/>
      <c r="H6" s="113"/>
    </row>
    <row r="7" spans="1:8" s="28" customFormat="1" ht="27" customHeight="1">
      <c r="A7" s="113" t="s">
        <v>43</v>
      </c>
      <c r="B7" s="113"/>
      <c r="C7" s="113"/>
      <c r="D7" s="113"/>
      <c r="E7" s="113"/>
      <c r="F7" s="113"/>
      <c r="G7" s="113"/>
      <c r="H7" s="113"/>
    </row>
    <row r="8" spans="1:8" s="2" customFormat="1" ht="13.5" customHeight="1">
      <c r="A8" s="125" t="s">
        <v>3</v>
      </c>
      <c r="B8" s="125"/>
      <c r="C8" s="125"/>
      <c r="D8" s="125"/>
      <c r="E8" s="125"/>
      <c r="F8" s="125"/>
      <c r="G8" s="125"/>
      <c r="H8" s="125"/>
    </row>
    <row r="9" spans="1:8" s="2" customFormat="1" ht="18.75" customHeight="1">
      <c r="A9" s="110" t="s">
        <v>4</v>
      </c>
      <c r="B9" s="110"/>
      <c r="C9" s="110"/>
      <c r="D9" s="110"/>
      <c r="E9" s="110"/>
      <c r="F9" s="110"/>
      <c r="G9" s="110"/>
      <c r="H9" s="110"/>
    </row>
    <row r="10" spans="1:8" s="2" customFormat="1" ht="17.25" customHeight="1">
      <c r="A10" s="125" t="s">
        <v>81</v>
      </c>
      <c r="B10" s="125"/>
      <c r="C10" s="125"/>
      <c r="D10" s="125"/>
      <c r="E10" s="125"/>
      <c r="F10" s="125"/>
      <c r="G10" s="125"/>
      <c r="H10" s="125"/>
    </row>
    <row r="11" spans="1:8" s="7" customFormat="1" ht="91.5" customHeight="1">
      <c r="A11" s="5" t="s">
        <v>5</v>
      </c>
      <c r="B11" s="129" t="s">
        <v>6</v>
      </c>
      <c r="C11" s="130"/>
      <c r="D11" s="6" t="s">
        <v>7</v>
      </c>
      <c r="E11" s="6" t="s">
        <v>8</v>
      </c>
      <c r="F11" s="6" t="s">
        <v>9</v>
      </c>
      <c r="G11" s="6" t="s">
        <v>10</v>
      </c>
      <c r="H11" s="6" t="s">
        <v>11</v>
      </c>
    </row>
    <row r="12" spans="1:8" s="10" customFormat="1" ht="4.5" customHeight="1">
      <c r="A12" s="8"/>
      <c r="B12" s="8"/>
      <c r="C12" s="9"/>
      <c r="D12" s="9"/>
      <c r="E12" s="9"/>
      <c r="F12" s="9"/>
      <c r="G12" s="9"/>
      <c r="H12" s="9"/>
    </row>
    <row r="13" spans="1:8" s="14" customFormat="1" ht="18.75" customHeight="1">
      <c r="A13" s="11" t="s">
        <v>12</v>
      </c>
      <c r="B13" s="11"/>
      <c r="C13" s="12" t="s">
        <v>13</v>
      </c>
      <c r="D13" s="13"/>
      <c r="E13" s="13"/>
      <c r="F13" s="13"/>
      <c r="G13" s="13"/>
      <c r="H13" s="13"/>
    </row>
    <row r="14" spans="3:8" ht="5.25" customHeight="1">
      <c r="C14" s="16"/>
      <c r="D14" s="16"/>
      <c r="E14" s="16"/>
      <c r="F14" s="16"/>
      <c r="G14" s="16"/>
      <c r="H14" s="16"/>
    </row>
    <row r="15" spans="1:8" s="26" customFormat="1" ht="24" customHeight="1">
      <c r="A15" s="42"/>
      <c r="B15" s="42"/>
      <c r="C15" s="43" t="s">
        <v>14</v>
      </c>
      <c r="D15" s="76">
        <v>1902111849.5</v>
      </c>
      <c r="E15" s="76">
        <f>E17+E35+E30</f>
        <v>21075902</v>
      </c>
      <c r="F15" s="76">
        <f>F17+F35+F30</f>
        <v>6118285</v>
      </c>
      <c r="G15" s="76">
        <f>G17+G35+G30</f>
        <v>0</v>
      </c>
      <c r="H15" s="76">
        <f>D15+E15-F15</f>
        <v>1917069466.5</v>
      </c>
    </row>
    <row r="16" spans="1:8" s="29" customFormat="1" ht="3.75" customHeight="1">
      <c r="A16" s="31"/>
      <c r="B16" s="31"/>
      <c r="C16" s="25"/>
      <c r="D16" s="25"/>
      <c r="E16" s="25"/>
      <c r="F16" s="25"/>
      <c r="G16" s="25"/>
      <c r="H16" s="25"/>
    </row>
    <row r="17" spans="1:8" s="26" customFormat="1" ht="23.25" customHeight="1">
      <c r="A17" s="42"/>
      <c r="B17" s="42">
        <v>758</v>
      </c>
      <c r="C17" s="43" t="s">
        <v>16</v>
      </c>
      <c r="D17" s="76">
        <v>871944180</v>
      </c>
      <c r="E17" s="76">
        <f>E22+E27+E18+E20</f>
        <v>19974317</v>
      </c>
      <c r="F17" s="76">
        <f>F22+F27+F18+F20</f>
        <v>6118285</v>
      </c>
      <c r="G17" s="76">
        <f>G22+G27+G18+G20</f>
        <v>0</v>
      </c>
      <c r="H17" s="76">
        <f>D17+E17-F17</f>
        <v>885800212</v>
      </c>
    </row>
    <row r="18" spans="1:8" s="10" customFormat="1" ht="25.5" customHeight="1">
      <c r="A18" s="8"/>
      <c r="B18" s="47">
        <v>75801</v>
      </c>
      <c r="C18" s="82" t="s">
        <v>94</v>
      </c>
      <c r="D18" s="83">
        <v>99914568</v>
      </c>
      <c r="E18" s="77">
        <v>13986855</v>
      </c>
      <c r="F18" s="77">
        <v>0</v>
      </c>
      <c r="G18" s="77">
        <v>0</v>
      </c>
      <c r="H18" s="77">
        <f>D18+E18-F18</f>
        <v>113901423</v>
      </c>
    </row>
    <row r="19" spans="1:8" s="29" customFormat="1" ht="42.75" customHeight="1">
      <c r="A19" s="31"/>
      <c r="B19" s="31"/>
      <c r="C19" s="113" t="s">
        <v>122</v>
      </c>
      <c r="D19" s="113"/>
      <c r="E19" s="113"/>
      <c r="F19" s="113"/>
      <c r="G19" s="113"/>
      <c r="H19" s="113"/>
    </row>
    <row r="20" spans="1:8" s="10" customFormat="1" ht="25.5" customHeight="1">
      <c r="A20" s="8"/>
      <c r="B20" s="47">
        <v>75806</v>
      </c>
      <c r="C20" s="82" t="s">
        <v>95</v>
      </c>
      <c r="D20" s="83">
        <v>0</v>
      </c>
      <c r="E20" s="77">
        <v>5343433</v>
      </c>
      <c r="F20" s="77">
        <v>0</v>
      </c>
      <c r="G20" s="77">
        <v>0</v>
      </c>
      <c r="H20" s="77">
        <f>D20+E20-F20</f>
        <v>5343433</v>
      </c>
    </row>
    <row r="21" spans="1:8" s="10" customFormat="1" ht="43.5" customHeight="1">
      <c r="A21" s="8"/>
      <c r="B21" s="8"/>
      <c r="C21" s="110" t="s">
        <v>123</v>
      </c>
      <c r="D21" s="110"/>
      <c r="E21" s="110"/>
      <c r="F21" s="110"/>
      <c r="G21" s="110"/>
      <c r="H21" s="110"/>
    </row>
    <row r="22" spans="1:8" s="29" customFormat="1" ht="27.75" customHeight="1">
      <c r="A22" s="31"/>
      <c r="B22" s="79">
        <v>75865</v>
      </c>
      <c r="C22" s="80" t="s">
        <v>72</v>
      </c>
      <c r="D22" s="81">
        <v>145849531</v>
      </c>
      <c r="E22" s="81">
        <v>0</v>
      </c>
      <c r="F22" s="81">
        <v>6118285</v>
      </c>
      <c r="G22" s="81">
        <v>0</v>
      </c>
      <c r="H22" s="81">
        <f>D22+E22-F22</f>
        <v>139731246</v>
      </c>
    </row>
    <row r="23" spans="1:8" s="10" customFormat="1" ht="27" customHeight="1">
      <c r="A23" s="8"/>
      <c r="B23" s="8"/>
      <c r="C23" s="131" t="s">
        <v>155</v>
      </c>
      <c r="D23" s="131"/>
      <c r="E23" s="131"/>
      <c r="F23" s="131"/>
      <c r="G23" s="131"/>
      <c r="H23" s="131"/>
    </row>
    <row r="24" spans="1:8" s="10" customFormat="1" ht="30" customHeight="1">
      <c r="A24" s="8"/>
      <c r="B24" s="8"/>
      <c r="C24" s="110" t="s">
        <v>130</v>
      </c>
      <c r="D24" s="110"/>
      <c r="E24" s="110"/>
      <c r="F24" s="110"/>
      <c r="G24" s="110"/>
      <c r="H24" s="110"/>
    </row>
    <row r="25" spans="1:8" s="10" customFormat="1" ht="26.25" customHeight="1">
      <c r="A25" s="8"/>
      <c r="B25" s="8"/>
      <c r="C25" s="110" t="s">
        <v>151</v>
      </c>
      <c r="D25" s="110"/>
      <c r="E25" s="110"/>
      <c r="F25" s="110"/>
      <c r="G25" s="110"/>
      <c r="H25" s="110"/>
    </row>
    <row r="26" spans="1:8" s="10" customFormat="1" ht="12.75" customHeight="1">
      <c r="A26" s="8"/>
      <c r="B26" s="8"/>
      <c r="C26" s="110" t="s">
        <v>156</v>
      </c>
      <c r="D26" s="110"/>
      <c r="E26" s="110"/>
      <c r="F26" s="110"/>
      <c r="G26" s="110"/>
      <c r="H26" s="110"/>
    </row>
    <row r="27" spans="1:8" s="29" customFormat="1" ht="25.5" customHeight="1">
      <c r="A27" s="31"/>
      <c r="B27" s="79">
        <v>75866</v>
      </c>
      <c r="C27" s="80" t="s">
        <v>73</v>
      </c>
      <c r="D27" s="81">
        <v>129596761</v>
      </c>
      <c r="E27" s="81">
        <v>644029</v>
      </c>
      <c r="F27" s="81">
        <v>0</v>
      </c>
      <c r="G27" s="81">
        <v>0</v>
      </c>
      <c r="H27" s="81">
        <f>D27+E27-F27</f>
        <v>130240790</v>
      </c>
    </row>
    <row r="28" spans="1:8" s="29" customFormat="1" ht="72" customHeight="1">
      <c r="A28" s="31"/>
      <c r="B28" s="31"/>
      <c r="C28" s="113" t="s">
        <v>157</v>
      </c>
      <c r="D28" s="113"/>
      <c r="E28" s="113"/>
      <c r="F28" s="113"/>
      <c r="G28" s="113"/>
      <c r="H28" s="113"/>
    </row>
    <row r="29" spans="1:8" s="29" customFormat="1" ht="4.5" customHeight="1">
      <c r="A29" s="31"/>
      <c r="B29" s="31"/>
      <c r="C29" s="25"/>
      <c r="D29" s="25"/>
      <c r="E29" s="25"/>
      <c r="F29" s="25"/>
      <c r="G29" s="25"/>
      <c r="H29" s="25"/>
    </row>
    <row r="30" spans="1:8" s="46" customFormat="1" ht="23.25" customHeight="1">
      <c r="A30" s="42"/>
      <c r="B30" s="42">
        <v>851</v>
      </c>
      <c r="C30" s="43" t="s">
        <v>48</v>
      </c>
      <c r="D30" s="44">
        <v>24978755</v>
      </c>
      <c r="E30" s="44">
        <f>E31</f>
        <v>1095565</v>
      </c>
      <c r="F30" s="44">
        <f>F31</f>
        <v>0</v>
      </c>
      <c r="G30" s="44">
        <f>G31</f>
        <v>0</v>
      </c>
      <c r="H30" s="44">
        <f>D30+E30-F30</f>
        <v>26074320</v>
      </c>
    </row>
    <row r="31" spans="1:8" s="29" customFormat="1" ht="17.25" customHeight="1">
      <c r="A31" s="31"/>
      <c r="B31" s="31">
        <v>85195</v>
      </c>
      <c r="C31" s="45" t="s">
        <v>45</v>
      </c>
      <c r="D31" s="30">
        <v>387755</v>
      </c>
      <c r="E31" s="30">
        <v>1095565</v>
      </c>
      <c r="F31" s="30">
        <v>0</v>
      </c>
      <c r="G31" s="30">
        <v>0</v>
      </c>
      <c r="H31" s="30">
        <f>D31+E31-F31</f>
        <v>1483320</v>
      </c>
    </row>
    <row r="32" spans="1:8" s="29" customFormat="1" ht="28.5" customHeight="1">
      <c r="A32" s="31"/>
      <c r="B32" s="31"/>
      <c r="C32" s="113" t="s">
        <v>158</v>
      </c>
      <c r="D32" s="113"/>
      <c r="E32" s="113"/>
      <c r="F32" s="113"/>
      <c r="G32" s="113"/>
      <c r="H32" s="113"/>
    </row>
    <row r="33" spans="1:8" s="46" customFormat="1" ht="45" customHeight="1">
      <c r="A33" s="88"/>
      <c r="B33" s="88"/>
      <c r="C33" s="78"/>
      <c r="D33" s="78"/>
      <c r="E33" s="78"/>
      <c r="F33" s="78"/>
      <c r="G33" s="78"/>
      <c r="H33" s="78"/>
    </row>
    <row r="34" spans="1:8" s="46" customFormat="1" ht="6.75" customHeight="1">
      <c r="A34" s="88"/>
      <c r="B34" s="88"/>
      <c r="C34" s="78"/>
      <c r="D34" s="78"/>
      <c r="E34" s="78"/>
      <c r="F34" s="78"/>
      <c r="G34" s="78"/>
      <c r="H34" s="78"/>
    </row>
    <row r="35" spans="1:8" s="46" customFormat="1" ht="29.25" customHeight="1">
      <c r="A35" s="42"/>
      <c r="B35" s="73">
        <v>925</v>
      </c>
      <c r="C35" s="74" t="s">
        <v>46</v>
      </c>
      <c r="D35" s="75">
        <v>2309861</v>
      </c>
      <c r="E35" s="75">
        <f>E36</f>
        <v>6020</v>
      </c>
      <c r="F35" s="75">
        <f>F36</f>
        <v>0</v>
      </c>
      <c r="G35" s="75">
        <f>G36</f>
        <v>0</v>
      </c>
      <c r="H35" s="75">
        <f>D35+E35-F35</f>
        <v>2315881</v>
      </c>
    </row>
    <row r="36" spans="1:8" s="29" customFormat="1" ht="16.5" customHeight="1">
      <c r="A36" s="31"/>
      <c r="B36" s="31">
        <v>92502</v>
      </c>
      <c r="C36" s="60" t="s">
        <v>47</v>
      </c>
      <c r="D36" s="30">
        <v>2309861</v>
      </c>
      <c r="E36" s="30">
        <v>6020</v>
      </c>
      <c r="F36" s="30">
        <v>0</v>
      </c>
      <c r="G36" s="30">
        <v>0</v>
      </c>
      <c r="H36" s="30">
        <f>D36+E36-F36</f>
        <v>2315881</v>
      </c>
    </row>
    <row r="37" spans="1:8" s="10" customFormat="1" ht="42.75" customHeight="1">
      <c r="A37" s="8"/>
      <c r="B37" s="8"/>
      <c r="C37" s="110" t="s">
        <v>159</v>
      </c>
      <c r="D37" s="110"/>
      <c r="E37" s="110"/>
      <c r="F37" s="110"/>
      <c r="G37" s="110"/>
      <c r="H37" s="110"/>
    </row>
    <row r="38" spans="1:8" s="10" customFormat="1" ht="5.25" customHeight="1">
      <c r="A38" s="8"/>
      <c r="B38" s="8"/>
      <c r="C38" s="3"/>
      <c r="D38" s="3"/>
      <c r="E38" s="3"/>
      <c r="F38" s="3"/>
      <c r="G38" s="3"/>
      <c r="H38" s="3"/>
    </row>
    <row r="39" spans="1:8" s="14" customFormat="1" ht="16.5" customHeight="1">
      <c r="A39" s="11" t="s">
        <v>18</v>
      </c>
      <c r="B39" s="11"/>
      <c r="C39" s="12" t="s">
        <v>19</v>
      </c>
      <c r="D39" s="13"/>
      <c r="E39" s="13"/>
      <c r="F39" s="13"/>
      <c r="G39" s="13"/>
      <c r="H39" s="13"/>
    </row>
    <row r="40" spans="1:8" s="33" customFormat="1" ht="4.5" customHeight="1">
      <c r="A40" s="32"/>
      <c r="B40" s="32"/>
      <c r="C40" s="34"/>
      <c r="D40" s="34"/>
      <c r="E40" s="34"/>
      <c r="F40" s="34"/>
      <c r="G40" s="34"/>
      <c r="H40" s="34"/>
    </row>
    <row r="41" spans="1:8" s="26" customFormat="1" ht="22.5" customHeight="1">
      <c r="A41" s="42"/>
      <c r="B41" s="42"/>
      <c r="C41" s="43" t="s">
        <v>14</v>
      </c>
      <c r="D41" s="76">
        <v>1968161475.5</v>
      </c>
      <c r="E41" s="76">
        <f>E47+E70+E109+E66+E95+E117+E121+E135+E141+E152+E43+E62+E58+E131+E156</f>
        <v>75605283</v>
      </c>
      <c r="F41" s="76">
        <f>F47+F70+F109+F66+F95+F117+F121+F135+F141+F152+F43+F62+F58+F131+F156</f>
        <v>20127385</v>
      </c>
      <c r="G41" s="76">
        <f>G47+G70+G109+G66+G95+G117+G121+G135+G141+G152+G43+G62+G58+G131+G156</f>
        <v>0</v>
      </c>
      <c r="H41" s="76">
        <f>D41+E41-F41</f>
        <v>2023639373.5</v>
      </c>
    </row>
    <row r="42" spans="1:11" s="29" customFormat="1" ht="6" customHeight="1">
      <c r="A42" s="31"/>
      <c r="B42" s="31"/>
      <c r="C42" s="25"/>
      <c r="D42" s="25"/>
      <c r="E42" s="25"/>
      <c r="F42" s="25"/>
      <c r="G42" s="25"/>
      <c r="H42" s="25"/>
      <c r="J42" s="41"/>
      <c r="K42" s="41"/>
    </row>
    <row r="43" spans="1:8" s="26" customFormat="1" ht="23.25" customHeight="1">
      <c r="A43" s="42"/>
      <c r="B43" s="49" t="s">
        <v>60</v>
      </c>
      <c r="C43" s="43" t="s">
        <v>61</v>
      </c>
      <c r="D43" s="44">
        <v>26145000</v>
      </c>
      <c r="E43" s="44">
        <f>E44</f>
        <v>100000</v>
      </c>
      <c r="F43" s="44">
        <f>F44</f>
        <v>0</v>
      </c>
      <c r="G43" s="44">
        <f>G44</f>
        <v>0</v>
      </c>
      <c r="H43" s="44">
        <f>D43+E43-F43</f>
        <v>26245000</v>
      </c>
    </row>
    <row r="44" spans="1:8" s="29" customFormat="1" ht="16.5" customHeight="1">
      <c r="A44" s="31"/>
      <c r="B44" s="50" t="s">
        <v>68</v>
      </c>
      <c r="C44" s="45" t="s">
        <v>45</v>
      </c>
      <c r="D44" s="30">
        <v>3210000</v>
      </c>
      <c r="E44" s="30">
        <v>100000</v>
      </c>
      <c r="F44" s="30">
        <v>0</v>
      </c>
      <c r="G44" s="30">
        <v>0</v>
      </c>
      <c r="H44" s="30">
        <f>D44+E44-F44</f>
        <v>3310000</v>
      </c>
    </row>
    <row r="45" spans="1:184" s="54" customFormat="1" ht="29.25" customHeight="1">
      <c r="A45" s="51"/>
      <c r="B45" s="52"/>
      <c r="C45" s="113" t="s">
        <v>125</v>
      </c>
      <c r="D45" s="113"/>
      <c r="E45" s="113"/>
      <c r="F45" s="113"/>
      <c r="G45" s="113"/>
      <c r="H45" s="113"/>
      <c r="I45" s="53"/>
      <c r="J45" s="53"/>
      <c r="K45" s="53"/>
      <c r="L45" s="53"/>
      <c r="M45" s="53"/>
      <c r="N45" s="53"/>
      <c r="O45" s="53"/>
      <c r="P45" s="53"/>
      <c r="Q45" s="53"/>
      <c r="R45" s="53"/>
      <c r="S45" s="53"/>
      <c r="T45" s="53"/>
      <c r="U45" s="53"/>
      <c r="V45" s="53"/>
      <c r="W45" s="53"/>
      <c r="X45" s="53"/>
      <c r="Y45" s="53"/>
      <c r="Z45" s="53"/>
      <c r="AA45" s="53"/>
      <c r="AB45" s="53"/>
      <c r="AC45" s="53"/>
      <c r="AD45" s="53"/>
      <c r="AE45" s="53"/>
      <c r="AF45" s="53"/>
      <c r="AG45" s="53"/>
      <c r="AH45" s="53"/>
      <c r="AI45" s="53"/>
      <c r="AJ45" s="53"/>
      <c r="AK45" s="53"/>
      <c r="AL45" s="53"/>
      <c r="AM45" s="53"/>
      <c r="AN45" s="53"/>
      <c r="AO45" s="53"/>
      <c r="AP45" s="53"/>
      <c r="AQ45" s="53"/>
      <c r="AR45" s="53"/>
      <c r="AS45" s="53"/>
      <c r="AT45" s="53"/>
      <c r="AU45" s="53"/>
      <c r="AV45" s="53"/>
      <c r="AW45" s="53"/>
      <c r="AX45" s="53"/>
      <c r="AY45" s="53"/>
      <c r="AZ45" s="53"/>
      <c r="BA45" s="53"/>
      <c r="BB45" s="53"/>
      <c r="BC45" s="53"/>
      <c r="BD45" s="53"/>
      <c r="BE45" s="53"/>
      <c r="BF45" s="53"/>
      <c r="BG45" s="53"/>
      <c r="BH45" s="53"/>
      <c r="BI45" s="53"/>
      <c r="BJ45" s="53"/>
      <c r="BK45" s="53"/>
      <c r="BL45" s="53"/>
      <c r="BM45" s="53"/>
      <c r="BN45" s="53"/>
      <c r="BO45" s="53"/>
      <c r="BP45" s="53"/>
      <c r="BQ45" s="53"/>
      <c r="BR45" s="53"/>
      <c r="BS45" s="53"/>
      <c r="BT45" s="53"/>
      <c r="BU45" s="53"/>
      <c r="BV45" s="53"/>
      <c r="BW45" s="53"/>
      <c r="BX45" s="53"/>
      <c r="BY45" s="53"/>
      <c r="BZ45" s="53"/>
      <c r="CA45" s="53"/>
      <c r="CB45" s="53"/>
      <c r="CC45" s="53"/>
      <c r="CD45" s="53"/>
      <c r="CE45" s="53"/>
      <c r="CF45" s="53"/>
      <c r="CG45" s="53"/>
      <c r="CH45" s="53"/>
      <c r="CI45" s="53"/>
      <c r="CJ45" s="53"/>
      <c r="CK45" s="53"/>
      <c r="CL45" s="53"/>
      <c r="CM45" s="53"/>
      <c r="CN45" s="53"/>
      <c r="CO45" s="53"/>
      <c r="CP45" s="53"/>
      <c r="CQ45" s="53"/>
      <c r="CR45" s="53"/>
      <c r="CS45" s="53"/>
      <c r="CT45" s="53"/>
      <c r="CU45" s="53"/>
      <c r="CV45" s="53"/>
      <c r="CW45" s="53"/>
      <c r="CX45" s="53"/>
      <c r="CY45" s="53"/>
      <c r="CZ45" s="53"/>
      <c r="DA45" s="53"/>
      <c r="DB45" s="53"/>
      <c r="DC45" s="53"/>
      <c r="DD45" s="53"/>
      <c r="DE45" s="53"/>
      <c r="DF45" s="53"/>
      <c r="DG45" s="53"/>
      <c r="DH45" s="53"/>
      <c r="DI45" s="53"/>
      <c r="DJ45" s="53"/>
      <c r="DK45" s="53"/>
      <c r="DL45" s="53"/>
      <c r="DM45" s="53"/>
      <c r="DN45" s="53"/>
      <c r="DO45" s="53"/>
      <c r="DP45" s="53"/>
      <c r="DQ45" s="53"/>
      <c r="DR45" s="53"/>
      <c r="DS45" s="53"/>
      <c r="DT45" s="53"/>
      <c r="DU45" s="53"/>
      <c r="DV45" s="53"/>
      <c r="DW45" s="53"/>
      <c r="DX45" s="53"/>
      <c r="DY45" s="53"/>
      <c r="DZ45" s="53"/>
      <c r="EA45" s="53"/>
      <c r="EB45" s="53"/>
      <c r="EC45" s="53"/>
      <c r="ED45" s="53"/>
      <c r="EE45" s="53"/>
      <c r="EF45" s="53"/>
      <c r="EG45" s="53"/>
      <c r="EH45" s="53"/>
      <c r="EI45" s="53"/>
      <c r="EJ45" s="53"/>
      <c r="EK45" s="53"/>
      <c r="EL45" s="53"/>
      <c r="EM45" s="53"/>
      <c r="EN45" s="53"/>
      <c r="EO45" s="53"/>
      <c r="EP45" s="53"/>
      <c r="EQ45" s="53"/>
      <c r="ER45" s="53"/>
      <c r="ES45" s="53"/>
      <c r="ET45" s="53"/>
      <c r="EU45" s="53"/>
      <c r="EV45" s="53"/>
      <c r="EW45" s="53"/>
      <c r="EX45" s="53"/>
      <c r="EY45" s="53"/>
      <c r="EZ45" s="53"/>
      <c r="FA45" s="53"/>
      <c r="FB45" s="53"/>
      <c r="FC45" s="53"/>
      <c r="FD45" s="53"/>
      <c r="FE45" s="53"/>
      <c r="FF45" s="53"/>
      <c r="FG45" s="53"/>
      <c r="FH45" s="53"/>
      <c r="FI45" s="53"/>
      <c r="FJ45" s="53"/>
      <c r="FK45" s="53"/>
      <c r="FL45" s="53"/>
      <c r="FM45" s="53"/>
      <c r="FN45" s="53"/>
      <c r="FO45" s="53"/>
      <c r="FP45" s="53"/>
      <c r="FQ45" s="53"/>
      <c r="FR45" s="53"/>
      <c r="FS45" s="53"/>
      <c r="FT45" s="53"/>
      <c r="FU45" s="53"/>
      <c r="FV45" s="53"/>
      <c r="FW45" s="53"/>
      <c r="FX45" s="53"/>
      <c r="FY45" s="53"/>
      <c r="FZ45" s="53"/>
      <c r="GA45" s="53"/>
      <c r="GB45" s="53"/>
    </row>
    <row r="46" spans="1:210" s="54" customFormat="1" ht="6" customHeight="1">
      <c r="A46" s="51"/>
      <c r="B46" s="52"/>
      <c r="C46" s="25"/>
      <c r="D46" s="25"/>
      <c r="E46" s="25"/>
      <c r="F46" s="25"/>
      <c r="G46" s="25"/>
      <c r="H46" s="25"/>
      <c r="I46" s="53"/>
      <c r="J46" s="53"/>
      <c r="K46" s="53"/>
      <c r="L46" s="53"/>
      <c r="M46" s="53"/>
      <c r="N46" s="53"/>
      <c r="O46" s="53"/>
      <c r="P46" s="53"/>
      <c r="Q46" s="53"/>
      <c r="R46" s="53"/>
      <c r="S46" s="53"/>
      <c r="T46" s="53"/>
      <c r="U46" s="53"/>
      <c r="V46" s="53"/>
      <c r="W46" s="53"/>
      <c r="X46" s="53"/>
      <c r="Y46" s="53"/>
      <c r="Z46" s="53"/>
      <c r="AA46" s="53"/>
      <c r="AB46" s="53"/>
      <c r="AC46" s="53"/>
      <c r="AD46" s="53"/>
      <c r="AE46" s="53"/>
      <c r="AF46" s="53"/>
      <c r="AG46" s="53"/>
      <c r="AH46" s="53"/>
      <c r="AI46" s="53"/>
      <c r="AJ46" s="53"/>
      <c r="AK46" s="53"/>
      <c r="AL46" s="53"/>
      <c r="AM46" s="53"/>
      <c r="AN46" s="53"/>
      <c r="AO46" s="53"/>
      <c r="AP46" s="53"/>
      <c r="AQ46" s="53"/>
      <c r="AR46" s="53"/>
      <c r="AS46" s="53"/>
      <c r="AT46" s="53"/>
      <c r="AU46" s="53"/>
      <c r="AV46" s="53"/>
      <c r="AW46" s="53"/>
      <c r="AX46" s="53"/>
      <c r="AY46" s="53"/>
      <c r="AZ46" s="53"/>
      <c r="BA46" s="53"/>
      <c r="BB46" s="53"/>
      <c r="BC46" s="53"/>
      <c r="BD46" s="53"/>
      <c r="BE46" s="53"/>
      <c r="BF46" s="53"/>
      <c r="BG46" s="53"/>
      <c r="BH46" s="53"/>
      <c r="BI46" s="53"/>
      <c r="BJ46" s="53"/>
      <c r="BK46" s="53"/>
      <c r="BL46" s="53"/>
      <c r="BM46" s="53"/>
      <c r="BN46" s="53"/>
      <c r="BO46" s="53"/>
      <c r="BP46" s="53"/>
      <c r="BQ46" s="53"/>
      <c r="BR46" s="53"/>
      <c r="BS46" s="53"/>
      <c r="BT46" s="53"/>
      <c r="BU46" s="53"/>
      <c r="BV46" s="53"/>
      <c r="BW46" s="53"/>
      <c r="BX46" s="53"/>
      <c r="BY46" s="53"/>
      <c r="BZ46" s="53"/>
      <c r="CA46" s="53"/>
      <c r="CB46" s="53"/>
      <c r="CC46" s="53"/>
      <c r="CD46" s="53"/>
      <c r="CE46" s="53"/>
      <c r="CF46" s="53"/>
      <c r="CG46" s="53"/>
      <c r="CH46" s="53"/>
      <c r="CI46" s="53"/>
      <c r="CJ46" s="53"/>
      <c r="CK46" s="53"/>
      <c r="CL46" s="53"/>
      <c r="CM46" s="53"/>
      <c r="CN46" s="53"/>
      <c r="CO46" s="53"/>
      <c r="CP46" s="53"/>
      <c r="CQ46" s="53"/>
      <c r="CR46" s="53"/>
      <c r="CS46" s="53"/>
      <c r="CT46" s="53"/>
      <c r="CU46" s="53"/>
      <c r="CV46" s="53"/>
      <c r="CW46" s="53"/>
      <c r="CX46" s="53"/>
      <c r="CY46" s="53"/>
      <c r="CZ46" s="53"/>
      <c r="DA46" s="53"/>
      <c r="DB46" s="53"/>
      <c r="DC46" s="53"/>
      <c r="DD46" s="53"/>
      <c r="DE46" s="53"/>
      <c r="DF46" s="53"/>
      <c r="DG46" s="53"/>
      <c r="DH46" s="53"/>
      <c r="DI46" s="53"/>
      <c r="DJ46" s="53"/>
      <c r="DK46" s="53"/>
      <c r="DL46" s="53"/>
      <c r="DM46" s="53"/>
      <c r="DN46" s="53"/>
      <c r="DO46" s="53"/>
      <c r="DP46" s="53"/>
      <c r="DQ46" s="53"/>
      <c r="DR46" s="53"/>
      <c r="DS46" s="53"/>
      <c r="DT46" s="53"/>
      <c r="DU46" s="53"/>
      <c r="DV46" s="53"/>
      <c r="DW46" s="53"/>
      <c r="DX46" s="53"/>
      <c r="DY46" s="53"/>
      <c r="DZ46" s="53"/>
      <c r="EA46" s="53"/>
      <c r="EB46" s="53"/>
      <c r="EC46" s="53"/>
      <c r="ED46" s="53"/>
      <c r="EE46" s="53"/>
      <c r="EF46" s="53"/>
      <c r="EG46" s="53"/>
      <c r="EH46" s="53"/>
      <c r="EI46" s="53"/>
      <c r="EJ46" s="53"/>
      <c r="EK46" s="53"/>
      <c r="EL46" s="53"/>
      <c r="EM46" s="53"/>
      <c r="EN46" s="53"/>
      <c r="EO46" s="53"/>
      <c r="EP46" s="53"/>
      <c r="EQ46" s="53"/>
      <c r="ER46" s="53"/>
      <c r="ES46" s="53"/>
      <c r="ET46" s="53"/>
      <c r="EU46" s="53"/>
      <c r="EV46" s="53"/>
      <c r="EW46" s="53"/>
      <c r="EX46" s="53"/>
      <c r="EY46" s="53"/>
      <c r="EZ46" s="53"/>
      <c r="FA46" s="53"/>
      <c r="FB46" s="53"/>
      <c r="FC46" s="53"/>
      <c r="FD46" s="53"/>
      <c r="FE46" s="53"/>
      <c r="FF46" s="53"/>
      <c r="FG46" s="53"/>
      <c r="FH46" s="53"/>
      <c r="FI46" s="53"/>
      <c r="FJ46" s="53"/>
      <c r="FK46" s="53"/>
      <c r="FL46" s="53"/>
      <c r="FM46" s="53"/>
      <c r="FN46" s="53"/>
      <c r="FO46" s="53"/>
      <c r="FP46" s="53"/>
      <c r="FQ46" s="53"/>
      <c r="FR46" s="53"/>
      <c r="FS46" s="53"/>
      <c r="FT46" s="53"/>
      <c r="FU46" s="53"/>
      <c r="FV46" s="53"/>
      <c r="FW46" s="53"/>
      <c r="FX46" s="53"/>
      <c r="FY46" s="53"/>
      <c r="FZ46" s="53"/>
      <c r="GA46" s="53"/>
      <c r="GB46" s="53"/>
      <c r="GC46" s="53"/>
      <c r="GD46" s="53"/>
      <c r="GE46" s="53"/>
      <c r="GF46" s="53"/>
      <c r="GG46" s="53"/>
      <c r="GH46" s="53"/>
      <c r="GI46" s="53"/>
      <c r="GJ46" s="53"/>
      <c r="GK46" s="53"/>
      <c r="GL46" s="53"/>
      <c r="GM46" s="53"/>
      <c r="GN46" s="53"/>
      <c r="GO46" s="53"/>
      <c r="GP46" s="53"/>
      <c r="GQ46" s="53"/>
      <c r="GR46" s="53"/>
      <c r="GS46" s="53"/>
      <c r="GT46" s="53"/>
      <c r="GU46" s="53"/>
      <c r="GV46" s="53"/>
      <c r="GW46" s="53"/>
      <c r="GX46" s="53"/>
      <c r="GY46" s="53"/>
      <c r="GZ46" s="53"/>
      <c r="HA46" s="53"/>
      <c r="HB46" s="53"/>
    </row>
    <row r="47" spans="1:8" s="26" customFormat="1" ht="23.25" customHeight="1">
      <c r="A47" s="42"/>
      <c r="B47" s="42">
        <v>600</v>
      </c>
      <c r="C47" s="43" t="s">
        <v>15</v>
      </c>
      <c r="D47" s="44">
        <v>791032576</v>
      </c>
      <c r="E47" s="44">
        <f>E48</f>
        <v>32900000</v>
      </c>
      <c r="F47" s="44">
        <f>F48</f>
        <v>6440300</v>
      </c>
      <c r="G47" s="44">
        <f>G48</f>
        <v>0</v>
      </c>
      <c r="H47" s="44">
        <f>D47+E47-F47</f>
        <v>817492276</v>
      </c>
    </row>
    <row r="48" spans="1:8" s="29" customFormat="1" ht="18" customHeight="1">
      <c r="A48" s="31"/>
      <c r="B48" s="31">
        <v>60013</v>
      </c>
      <c r="C48" s="45" t="s">
        <v>38</v>
      </c>
      <c r="D48" s="30">
        <v>448695258</v>
      </c>
      <c r="E48" s="30">
        <v>32900000</v>
      </c>
      <c r="F48" s="30">
        <v>6440300</v>
      </c>
      <c r="G48" s="30">
        <v>0</v>
      </c>
      <c r="H48" s="30">
        <f>D48+E48-F48</f>
        <v>475154958</v>
      </c>
    </row>
    <row r="49" spans="1:8" s="10" customFormat="1" ht="28.5" customHeight="1">
      <c r="A49" s="8"/>
      <c r="B49" s="8"/>
      <c r="C49" s="111" t="s">
        <v>160</v>
      </c>
      <c r="D49" s="111"/>
      <c r="E49" s="111"/>
      <c r="F49" s="111"/>
      <c r="G49" s="111"/>
      <c r="H49" s="111"/>
    </row>
    <row r="50" spans="1:8" s="10" customFormat="1" ht="27.75" customHeight="1">
      <c r="A50" s="8"/>
      <c r="B50" s="8"/>
      <c r="C50" s="110" t="s">
        <v>172</v>
      </c>
      <c r="D50" s="110"/>
      <c r="E50" s="110"/>
      <c r="F50" s="110"/>
      <c r="G50" s="110"/>
      <c r="H50" s="110"/>
    </row>
    <row r="51" spans="1:8" s="10" customFormat="1" ht="15.75" customHeight="1">
      <c r="A51" s="8"/>
      <c r="B51" s="8"/>
      <c r="C51" s="110" t="s">
        <v>171</v>
      </c>
      <c r="D51" s="110"/>
      <c r="E51" s="110"/>
      <c r="F51" s="110"/>
      <c r="G51" s="110"/>
      <c r="H51" s="110"/>
    </row>
    <row r="52" spans="1:8" s="10" customFormat="1" ht="25.5" customHeight="1">
      <c r="A52" s="8"/>
      <c r="B52" s="8"/>
      <c r="C52" s="112" t="s">
        <v>131</v>
      </c>
      <c r="D52" s="112"/>
      <c r="E52" s="112"/>
      <c r="F52" s="112"/>
      <c r="G52" s="112"/>
      <c r="H52" s="112"/>
    </row>
    <row r="53" spans="1:8" s="29" customFormat="1" ht="15.75" customHeight="1">
      <c r="A53" s="31"/>
      <c r="B53" s="31"/>
      <c r="C53" s="114" t="s">
        <v>133</v>
      </c>
      <c r="D53" s="114"/>
      <c r="E53" s="114"/>
      <c r="F53" s="114"/>
      <c r="G53" s="114"/>
      <c r="H53" s="114"/>
    </row>
    <row r="54" spans="1:8" s="29" customFormat="1" ht="25.5" customHeight="1">
      <c r="A54" s="31"/>
      <c r="B54" s="31"/>
      <c r="C54" s="113" t="s">
        <v>132</v>
      </c>
      <c r="D54" s="113"/>
      <c r="E54" s="113"/>
      <c r="F54" s="113"/>
      <c r="G54" s="113"/>
      <c r="H54" s="113"/>
    </row>
    <row r="55" spans="1:8" s="29" customFormat="1" ht="28.5" customHeight="1">
      <c r="A55" s="31"/>
      <c r="B55" s="31"/>
      <c r="C55" s="113" t="s">
        <v>178</v>
      </c>
      <c r="D55" s="113"/>
      <c r="E55" s="113"/>
      <c r="F55" s="113"/>
      <c r="G55" s="113"/>
      <c r="H55" s="113"/>
    </row>
    <row r="56" spans="1:8" s="10" customFormat="1" ht="54" customHeight="1">
      <c r="A56" s="8"/>
      <c r="B56" s="8"/>
      <c r="C56" s="110" t="s">
        <v>180</v>
      </c>
      <c r="D56" s="110"/>
      <c r="E56" s="110"/>
      <c r="F56" s="110"/>
      <c r="G56" s="110"/>
      <c r="H56" s="110"/>
    </row>
    <row r="57" spans="1:8" s="28" customFormat="1" ht="4.5" customHeight="1">
      <c r="A57" s="27"/>
      <c r="B57" s="27"/>
      <c r="C57" s="25"/>
      <c r="D57" s="25"/>
      <c r="E57" s="25"/>
      <c r="F57" s="25"/>
      <c r="G57" s="25"/>
      <c r="H57" s="25"/>
    </row>
    <row r="58" spans="1:8" s="26" customFormat="1" ht="23.25" customHeight="1">
      <c r="A58" s="42"/>
      <c r="B58" s="42">
        <v>710</v>
      </c>
      <c r="C58" s="43" t="s">
        <v>75</v>
      </c>
      <c r="D58" s="44">
        <v>8242168</v>
      </c>
      <c r="E58" s="44">
        <f>E59</f>
        <v>1000000</v>
      </c>
      <c r="F58" s="44">
        <f>F59</f>
        <v>0</v>
      </c>
      <c r="G58" s="44">
        <f>G59</f>
        <v>0</v>
      </c>
      <c r="H58" s="44">
        <f>D58+E58-F58</f>
        <v>9242168</v>
      </c>
    </row>
    <row r="59" spans="1:8" s="29" customFormat="1" ht="18.75" customHeight="1">
      <c r="A59" s="31"/>
      <c r="B59" s="31">
        <v>71095</v>
      </c>
      <c r="C59" s="45" t="s">
        <v>45</v>
      </c>
      <c r="D59" s="30">
        <v>1298000</v>
      </c>
      <c r="E59" s="30">
        <v>1000000</v>
      </c>
      <c r="F59" s="30">
        <v>0</v>
      </c>
      <c r="G59" s="30">
        <v>0</v>
      </c>
      <c r="H59" s="30">
        <f>D59+E59-F59</f>
        <v>2298000</v>
      </c>
    </row>
    <row r="60" spans="1:8" s="26" customFormat="1" ht="81" customHeight="1">
      <c r="A60" s="39"/>
      <c r="B60" s="31"/>
      <c r="C60" s="113" t="s">
        <v>179</v>
      </c>
      <c r="D60" s="113"/>
      <c r="E60" s="113"/>
      <c r="F60" s="113"/>
      <c r="G60" s="113"/>
      <c r="H60" s="113"/>
    </row>
    <row r="61" spans="1:8" s="29" customFormat="1" ht="3.75" customHeight="1">
      <c r="A61" s="31"/>
      <c r="B61" s="31"/>
      <c r="C61" s="25"/>
      <c r="D61" s="25"/>
      <c r="E61" s="25"/>
      <c r="F61" s="25"/>
      <c r="G61" s="25"/>
      <c r="H61" s="25"/>
    </row>
    <row r="62" spans="1:8" s="59" customFormat="1" ht="23.25" customHeight="1">
      <c r="A62" s="56"/>
      <c r="B62" s="56">
        <v>730</v>
      </c>
      <c r="C62" s="57" t="s">
        <v>71</v>
      </c>
      <c r="D62" s="58">
        <v>1800000</v>
      </c>
      <c r="E62" s="58">
        <f>E63</f>
        <v>1500000</v>
      </c>
      <c r="F62" s="58">
        <f>F63</f>
        <v>0</v>
      </c>
      <c r="G62" s="58">
        <f>G63</f>
        <v>0</v>
      </c>
      <c r="H62" s="58">
        <f>D62+E62-F62</f>
        <v>3300000</v>
      </c>
    </row>
    <row r="63" spans="1:8" s="29" customFormat="1" ht="18.75" customHeight="1">
      <c r="A63" s="31"/>
      <c r="B63" s="31">
        <v>73095</v>
      </c>
      <c r="C63" s="45" t="s">
        <v>45</v>
      </c>
      <c r="D63" s="30">
        <v>1500000</v>
      </c>
      <c r="E63" s="30">
        <v>1500000</v>
      </c>
      <c r="F63" s="30">
        <v>0</v>
      </c>
      <c r="G63" s="30">
        <v>0</v>
      </c>
      <c r="H63" s="30">
        <f>D63+E63-F63</f>
        <v>3000000</v>
      </c>
    </row>
    <row r="64" spans="1:8" s="26" customFormat="1" ht="54" customHeight="1">
      <c r="A64" s="39"/>
      <c r="B64" s="31"/>
      <c r="C64" s="113" t="s">
        <v>152</v>
      </c>
      <c r="D64" s="113"/>
      <c r="E64" s="113"/>
      <c r="F64" s="113"/>
      <c r="G64" s="113"/>
      <c r="H64" s="113"/>
    </row>
    <row r="65" spans="1:8" s="29" customFormat="1" ht="4.5" customHeight="1">
      <c r="A65" s="31"/>
      <c r="B65" s="31"/>
      <c r="C65" s="25"/>
      <c r="D65" s="25"/>
      <c r="E65" s="25"/>
      <c r="F65" s="25"/>
      <c r="G65" s="25"/>
      <c r="H65" s="25"/>
    </row>
    <row r="66" spans="1:8" s="59" customFormat="1" ht="23.25" customHeight="1">
      <c r="A66" s="56"/>
      <c r="B66" s="56">
        <v>750</v>
      </c>
      <c r="C66" s="57" t="s">
        <v>58</v>
      </c>
      <c r="D66" s="58">
        <v>235026963</v>
      </c>
      <c r="E66" s="58">
        <f>E67</f>
        <v>1000000</v>
      </c>
      <c r="F66" s="58">
        <f>F67</f>
        <v>0</v>
      </c>
      <c r="G66" s="58">
        <f>G67</f>
        <v>0</v>
      </c>
      <c r="H66" s="58">
        <f>D66+E66-F66</f>
        <v>236026963</v>
      </c>
    </row>
    <row r="67" spans="1:8" s="29" customFormat="1" ht="18" customHeight="1">
      <c r="A67" s="31"/>
      <c r="B67" s="31">
        <v>75095</v>
      </c>
      <c r="C67" s="45" t="s">
        <v>45</v>
      </c>
      <c r="D67" s="30">
        <v>11082469</v>
      </c>
      <c r="E67" s="30">
        <v>1000000</v>
      </c>
      <c r="F67" s="30">
        <v>0</v>
      </c>
      <c r="G67" s="30">
        <v>0</v>
      </c>
      <c r="H67" s="30">
        <f>D67+E67-F67</f>
        <v>12082469</v>
      </c>
    </row>
    <row r="68" spans="1:8" s="29" customFormat="1" ht="65.25" customHeight="1">
      <c r="A68" s="31"/>
      <c r="B68" s="31"/>
      <c r="C68" s="113" t="s">
        <v>161</v>
      </c>
      <c r="D68" s="113"/>
      <c r="E68" s="113"/>
      <c r="F68" s="113"/>
      <c r="G68" s="113"/>
      <c r="H68" s="113"/>
    </row>
    <row r="69" spans="1:8" s="92" customFormat="1" ht="6.75" customHeight="1">
      <c r="A69" s="90"/>
      <c r="B69" s="91"/>
      <c r="C69" s="25"/>
      <c r="D69" s="25"/>
      <c r="E69" s="25"/>
      <c r="F69" s="25"/>
      <c r="G69" s="25"/>
      <c r="H69" s="25"/>
    </row>
    <row r="70" spans="1:8" s="64" customFormat="1" ht="23.25" customHeight="1">
      <c r="A70" s="61"/>
      <c r="B70" s="61">
        <v>801</v>
      </c>
      <c r="C70" s="62" t="s">
        <v>37</v>
      </c>
      <c r="D70" s="63">
        <v>130838380</v>
      </c>
      <c r="E70" s="63">
        <f>E71+E72+E73+E74+E75+E83+E86+E87+E88</f>
        <v>11643879</v>
      </c>
      <c r="F70" s="63">
        <f>F71+F72+F73+F74+F75+F83+F86+F87+F88</f>
        <v>0</v>
      </c>
      <c r="G70" s="63">
        <f>G71+G72+G73+G74+G75+G83+G86+G87+G88</f>
        <v>0</v>
      </c>
      <c r="H70" s="63">
        <f aca="true" t="shared" si="0" ref="H70:H75">D70+E70-F70</f>
        <v>142482259</v>
      </c>
    </row>
    <row r="71" spans="1:8" s="29" customFormat="1" ht="16.5" customHeight="1">
      <c r="A71" s="31"/>
      <c r="B71" s="31">
        <v>80102</v>
      </c>
      <c r="C71" s="45" t="s">
        <v>78</v>
      </c>
      <c r="D71" s="30">
        <v>38064584</v>
      </c>
      <c r="E71" s="30">
        <v>4573964</v>
      </c>
      <c r="F71" s="30">
        <v>0</v>
      </c>
      <c r="G71" s="30">
        <v>0</v>
      </c>
      <c r="H71" s="30">
        <f t="shared" si="0"/>
        <v>42638548</v>
      </c>
    </row>
    <row r="72" spans="1:8" s="29" customFormat="1" ht="16.5" customHeight="1">
      <c r="A72" s="31"/>
      <c r="B72" s="31">
        <v>80105</v>
      </c>
      <c r="C72" s="45" t="s">
        <v>96</v>
      </c>
      <c r="D72" s="30">
        <v>415007</v>
      </c>
      <c r="E72" s="30">
        <v>53375</v>
      </c>
      <c r="F72" s="30">
        <v>0</v>
      </c>
      <c r="G72" s="30">
        <v>0</v>
      </c>
      <c r="H72" s="30">
        <f t="shared" si="0"/>
        <v>468382</v>
      </c>
    </row>
    <row r="73" spans="1:8" s="29" customFormat="1" ht="16.5" customHeight="1">
      <c r="A73" s="31"/>
      <c r="B73" s="31">
        <v>80116</v>
      </c>
      <c r="C73" s="45" t="s">
        <v>77</v>
      </c>
      <c r="D73" s="30">
        <v>10184519</v>
      </c>
      <c r="E73" s="30">
        <v>788356</v>
      </c>
      <c r="F73" s="30">
        <v>0</v>
      </c>
      <c r="G73" s="30">
        <v>0</v>
      </c>
      <c r="H73" s="30">
        <f t="shared" si="0"/>
        <v>10972875</v>
      </c>
    </row>
    <row r="74" spans="1:8" s="29" customFormat="1" ht="16.5" customHeight="1">
      <c r="A74" s="31"/>
      <c r="B74" s="31">
        <v>80121</v>
      </c>
      <c r="C74" s="45" t="s">
        <v>98</v>
      </c>
      <c r="D74" s="30">
        <v>5634104</v>
      </c>
      <c r="E74" s="30">
        <v>695745</v>
      </c>
      <c r="F74" s="30">
        <v>0</v>
      </c>
      <c r="G74" s="30">
        <v>0</v>
      </c>
      <c r="H74" s="30">
        <f t="shared" si="0"/>
        <v>6329849</v>
      </c>
    </row>
    <row r="75" spans="1:8" s="29" customFormat="1" ht="16.5" customHeight="1">
      <c r="A75" s="31"/>
      <c r="B75" s="31">
        <v>80134</v>
      </c>
      <c r="C75" s="45" t="s">
        <v>79</v>
      </c>
      <c r="D75" s="30">
        <v>24498908</v>
      </c>
      <c r="E75" s="30">
        <v>2916311</v>
      </c>
      <c r="F75" s="30">
        <v>0</v>
      </c>
      <c r="G75" s="30">
        <v>0</v>
      </c>
      <c r="H75" s="30">
        <f t="shared" si="0"/>
        <v>27415219</v>
      </c>
    </row>
    <row r="76" spans="1:8" s="29" customFormat="1" ht="41.25" customHeight="1">
      <c r="A76" s="31"/>
      <c r="B76" s="31"/>
      <c r="C76" s="113" t="s">
        <v>176</v>
      </c>
      <c r="D76" s="113"/>
      <c r="E76" s="113"/>
      <c r="F76" s="113"/>
      <c r="G76" s="113"/>
      <c r="H76" s="113"/>
    </row>
    <row r="77" spans="1:8" s="29" customFormat="1" ht="13.5" customHeight="1">
      <c r="A77" s="31"/>
      <c r="B77" s="31"/>
      <c r="C77" s="113" t="s">
        <v>116</v>
      </c>
      <c r="D77" s="113"/>
      <c r="E77" s="113"/>
      <c r="F77" s="113"/>
      <c r="G77" s="113"/>
      <c r="H77" s="113"/>
    </row>
    <row r="78" spans="1:8" s="29" customFormat="1" ht="13.5" customHeight="1">
      <c r="A78" s="31"/>
      <c r="B78" s="31"/>
      <c r="C78" s="113" t="s">
        <v>115</v>
      </c>
      <c r="D78" s="113"/>
      <c r="E78" s="113"/>
      <c r="F78" s="113"/>
      <c r="G78" s="113"/>
      <c r="H78" s="113"/>
    </row>
    <row r="79" spans="1:8" s="29" customFormat="1" ht="13.5" customHeight="1">
      <c r="A79" s="31"/>
      <c r="B79" s="31"/>
      <c r="C79" s="113" t="s">
        <v>114</v>
      </c>
      <c r="D79" s="113"/>
      <c r="E79" s="113"/>
      <c r="F79" s="113"/>
      <c r="G79" s="113"/>
      <c r="H79" s="113"/>
    </row>
    <row r="80" spans="1:8" s="29" customFormat="1" ht="13.5" customHeight="1">
      <c r="A80" s="31"/>
      <c r="B80" s="31"/>
      <c r="C80" s="113" t="s">
        <v>112</v>
      </c>
      <c r="D80" s="113"/>
      <c r="E80" s="113"/>
      <c r="F80" s="113"/>
      <c r="G80" s="113"/>
      <c r="H80" s="113"/>
    </row>
    <row r="81" spans="1:8" s="29" customFormat="1" ht="13.5" customHeight="1">
      <c r="A81" s="31"/>
      <c r="B81" s="31"/>
      <c r="C81" s="113" t="s">
        <v>113</v>
      </c>
      <c r="D81" s="113"/>
      <c r="E81" s="113"/>
      <c r="F81" s="113"/>
      <c r="G81" s="113"/>
      <c r="H81" s="113"/>
    </row>
    <row r="82" spans="1:8" s="29" customFormat="1" ht="25.5" customHeight="1">
      <c r="A82" s="31"/>
      <c r="B82" s="31"/>
      <c r="C82" s="113" t="s">
        <v>97</v>
      </c>
      <c r="D82" s="113"/>
      <c r="E82" s="113"/>
      <c r="F82" s="113"/>
      <c r="G82" s="113"/>
      <c r="H82" s="113"/>
    </row>
    <row r="83" spans="1:8" s="29" customFormat="1" ht="26.25" customHeight="1">
      <c r="A83" s="31"/>
      <c r="B83" s="79">
        <v>80140</v>
      </c>
      <c r="C83" s="80" t="s">
        <v>99</v>
      </c>
      <c r="D83" s="81">
        <v>3852193</v>
      </c>
      <c r="E83" s="81">
        <v>439543</v>
      </c>
      <c r="F83" s="81">
        <v>0</v>
      </c>
      <c r="G83" s="81">
        <v>0</v>
      </c>
      <c r="H83" s="81">
        <f>D83+E83-F83</f>
        <v>4291736</v>
      </c>
    </row>
    <row r="84" spans="1:8" s="29" customFormat="1" ht="57" customHeight="1">
      <c r="A84" s="31"/>
      <c r="B84" s="31"/>
      <c r="C84" s="113" t="s">
        <v>120</v>
      </c>
      <c r="D84" s="113"/>
      <c r="E84" s="113"/>
      <c r="F84" s="113"/>
      <c r="G84" s="113"/>
      <c r="H84" s="113"/>
    </row>
    <row r="85" spans="1:8" s="10" customFormat="1" ht="39" customHeight="1">
      <c r="A85" s="8"/>
      <c r="B85" s="47"/>
      <c r="C85" s="110" t="s">
        <v>121</v>
      </c>
      <c r="D85" s="110"/>
      <c r="E85" s="110"/>
      <c r="F85" s="110"/>
      <c r="G85" s="110"/>
      <c r="H85" s="110"/>
    </row>
    <row r="86" spans="1:8" s="29" customFormat="1" ht="18.75" customHeight="1">
      <c r="A86" s="31"/>
      <c r="B86" s="31">
        <v>80146</v>
      </c>
      <c r="C86" s="45" t="s">
        <v>100</v>
      </c>
      <c r="D86" s="30">
        <v>15631571</v>
      </c>
      <c r="E86" s="30">
        <v>983263</v>
      </c>
      <c r="F86" s="30">
        <v>0</v>
      </c>
      <c r="G86" s="30">
        <v>0</v>
      </c>
      <c r="H86" s="30">
        <f>D86+E86-F86</f>
        <v>16614834</v>
      </c>
    </row>
    <row r="87" spans="1:8" s="29" customFormat="1" ht="18" customHeight="1">
      <c r="A87" s="31"/>
      <c r="B87" s="31">
        <v>80147</v>
      </c>
      <c r="C87" s="45" t="s">
        <v>76</v>
      </c>
      <c r="D87" s="30">
        <v>11092870</v>
      </c>
      <c r="E87" s="30">
        <v>763448</v>
      </c>
      <c r="F87" s="30">
        <v>0</v>
      </c>
      <c r="G87" s="30">
        <v>0</v>
      </c>
      <c r="H87" s="30">
        <f>D87+E87-F87</f>
        <v>11856318</v>
      </c>
    </row>
    <row r="88" spans="1:8" s="84" customFormat="1" ht="64.5" customHeight="1">
      <c r="A88" s="79"/>
      <c r="B88" s="79">
        <v>80149</v>
      </c>
      <c r="C88" s="80" t="s">
        <v>101</v>
      </c>
      <c r="D88" s="81">
        <v>4094079</v>
      </c>
      <c r="E88" s="81">
        <v>429874</v>
      </c>
      <c r="F88" s="81">
        <v>0</v>
      </c>
      <c r="G88" s="81">
        <v>0</v>
      </c>
      <c r="H88" s="81">
        <f>D88+E88-F88</f>
        <v>4523953</v>
      </c>
    </row>
    <row r="89" spans="1:8" s="29" customFormat="1" ht="41.25" customHeight="1">
      <c r="A89" s="31"/>
      <c r="B89" s="31"/>
      <c r="C89" s="113" t="s">
        <v>176</v>
      </c>
      <c r="D89" s="113"/>
      <c r="E89" s="113"/>
      <c r="F89" s="113"/>
      <c r="G89" s="113"/>
      <c r="H89" s="113"/>
    </row>
    <row r="90" spans="1:8" s="29" customFormat="1" ht="13.5" customHeight="1">
      <c r="A90" s="31"/>
      <c r="B90" s="31"/>
      <c r="C90" s="113" t="s">
        <v>109</v>
      </c>
      <c r="D90" s="113"/>
      <c r="E90" s="113"/>
      <c r="F90" s="113"/>
      <c r="G90" s="113"/>
      <c r="H90" s="113"/>
    </row>
    <row r="91" spans="1:8" s="29" customFormat="1" ht="13.5" customHeight="1">
      <c r="A91" s="31"/>
      <c r="B91" s="31"/>
      <c r="C91" s="113" t="s">
        <v>110</v>
      </c>
      <c r="D91" s="113"/>
      <c r="E91" s="113"/>
      <c r="F91" s="113"/>
      <c r="G91" s="113"/>
      <c r="H91" s="113"/>
    </row>
    <row r="92" spans="1:8" s="29" customFormat="1" ht="13.5" customHeight="1">
      <c r="A92" s="31"/>
      <c r="B92" s="31"/>
      <c r="C92" s="113" t="s">
        <v>111</v>
      </c>
      <c r="D92" s="113"/>
      <c r="E92" s="113"/>
      <c r="F92" s="113"/>
      <c r="G92" s="113"/>
      <c r="H92" s="113"/>
    </row>
    <row r="93" spans="1:8" s="29" customFormat="1" ht="25.5" customHeight="1">
      <c r="A93" s="31"/>
      <c r="B93" s="31"/>
      <c r="C93" s="113" t="s">
        <v>97</v>
      </c>
      <c r="D93" s="113"/>
      <c r="E93" s="113"/>
      <c r="F93" s="113"/>
      <c r="G93" s="113"/>
      <c r="H93" s="113"/>
    </row>
    <row r="94" spans="1:8" s="29" customFormat="1" ht="4.5" customHeight="1">
      <c r="A94" s="31"/>
      <c r="B94" s="31"/>
      <c r="C94" s="25"/>
      <c r="D94" s="25"/>
      <c r="E94" s="25"/>
      <c r="F94" s="25"/>
      <c r="G94" s="25"/>
      <c r="H94" s="25"/>
    </row>
    <row r="95" spans="1:8" s="68" customFormat="1" ht="23.25" customHeight="1">
      <c r="A95" s="65"/>
      <c r="B95" s="65">
        <v>851</v>
      </c>
      <c r="C95" s="66" t="s">
        <v>48</v>
      </c>
      <c r="D95" s="67">
        <v>103438503</v>
      </c>
      <c r="E95" s="67">
        <f>E96+E100+E102</f>
        <v>6990165</v>
      </c>
      <c r="F95" s="67">
        <f>F96+F100+F102</f>
        <v>6978</v>
      </c>
      <c r="G95" s="67">
        <f>G96+G100+G102</f>
        <v>0</v>
      </c>
      <c r="H95" s="67">
        <f>D95+E95-F95</f>
        <v>110421690</v>
      </c>
    </row>
    <row r="96" spans="1:8" s="29" customFormat="1" ht="18" customHeight="1">
      <c r="A96" s="31"/>
      <c r="B96" s="31">
        <v>85111</v>
      </c>
      <c r="C96" s="60" t="s">
        <v>49</v>
      </c>
      <c r="D96" s="30">
        <v>29573627</v>
      </c>
      <c r="E96" s="30">
        <v>4270000</v>
      </c>
      <c r="F96" s="30">
        <v>0</v>
      </c>
      <c r="G96" s="30">
        <v>0</v>
      </c>
      <c r="H96" s="30">
        <f>D96+E96-F96</f>
        <v>33843627</v>
      </c>
    </row>
    <row r="97" spans="1:8" s="10" customFormat="1" ht="13.5" customHeight="1">
      <c r="A97" s="8"/>
      <c r="B97" s="8"/>
      <c r="C97" s="131" t="s">
        <v>126</v>
      </c>
      <c r="D97" s="131"/>
      <c r="E97" s="131"/>
      <c r="F97" s="131"/>
      <c r="G97" s="131"/>
      <c r="H97" s="131"/>
    </row>
    <row r="98" spans="1:8" s="10" customFormat="1" ht="55.5" customHeight="1">
      <c r="A98" s="8"/>
      <c r="B98" s="8"/>
      <c r="C98" s="110" t="s">
        <v>162</v>
      </c>
      <c r="D98" s="110"/>
      <c r="E98" s="110"/>
      <c r="F98" s="110"/>
      <c r="G98" s="110"/>
      <c r="H98" s="110"/>
    </row>
    <row r="99" spans="1:8" s="10" customFormat="1" ht="54" customHeight="1">
      <c r="A99" s="8"/>
      <c r="B99" s="8"/>
      <c r="C99" s="110" t="s">
        <v>177</v>
      </c>
      <c r="D99" s="110"/>
      <c r="E99" s="110"/>
      <c r="F99" s="110"/>
      <c r="G99" s="110"/>
      <c r="H99" s="110"/>
    </row>
    <row r="100" spans="1:8" s="29" customFormat="1" ht="17.25" customHeight="1">
      <c r="A100" s="31"/>
      <c r="B100" s="31">
        <v>85119</v>
      </c>
      <c r="C100" s="60" t="s">
        <v>92</v>
      </c>
      <c r="D100" s="30">
        <v>1200000</v>
      </c>
      <c r="E100" s="30">
        <v>1600000</v>
      </c>
      <c r="F100" s="30">
        <v>0</v>
      </c>
      <c r="G100" s="30">
        <v>0</v>
      </c>
      <c r="H100" s="30">
        <f>D100+E100-F100</f>
        <v>2800000</v>
      </c>
    </row>
    <row r="101" spans="1:8" s="29" customFormat="1" ht="54.75" customHeight="1">
      <c r="A101" s="31"/>
      <c r="B101" s="31"/>
      <c r="C101" s="113" t="s">
        <v>124</v>
      </c>
      <c r="D101" s="113"/>
      <c r="E101" s="113"/>
      <c r="F101" s="113"/>
      <c r="G101" s="113"/>
      <c r="H101" s="113"/>
    </row>
    <row r="102" spans="1:8" s="10" customFormat="1" ht="18" customHeight="1">
      <c r="A102" s="8"/>
      <c r="B102" s="8">
        <v>85195</v>
      </c>
      <c r="C102" s="40" t="s">
        <v>45</v>
      </c>
      <c r="D102" s="37">
        <v>35693402</v>
      </c>
      <c r="E102" s="37">
        <v>1120165</v>
      </c>
      <c r="F102" s="37">
        <v>6978</v>
      </c>
      <c r="G102" s="37">
        <v>0</v>
      </c>
      <c r="H102" s="37">
        <f>D102+E102-F102</f>
        <v>36806589</v>
      </c>
    </row>
    <row r="103" spans="1:8" s="29" customFormat="1" ht="30" customHeight="1">
      <c r="A103" s="31"/>
      <c r="B103" s="31"/>
      <c r="C103" s="114" t="s">
        <v>137</v>
      </c>
      <c r="D103" s="114"/>
      <c r="E103" s="114"/>
      <c r="F103" s="114"/>
      <c r="G103" s="114"/>
      <c r="H103" s="114"/>
    </row>
    <row r="104" spans="1:8" s="10" customFormat="1" ht="27" customHeight="1">
      <c r="A104" s="8"/>
      <c r="B104" s="89"/>
      <c r="C104" s="110" t="s">
        <v>138</v>
      </c>
      <c r="D104" s="110"/>
      <c r="E104" s="110"/>
      <c r="F104" s="110"/>
      <c r="G104" s="110"/>
      <c r="H104" s="110"/>
    </row>
    <row r="105" spans="1:8" s="10" customFormat="1" ht="15.75" customHeight="1">
      <c r="A105" s="8"/>
      <c r="B105" s="89"/>
      <c r="C105" s="110" t="s">
        <v>139</v>
      </c>
      <c r="D105" s="110"/>
      <c r="E105" s="110"/>
      <c r="F105" s="110"/>
      <c r="G105" s="110"/>
      <c r="H105" s="110"/>
    </row>
    <row r="106" spans="1:8" s="10" customFormat="1" ht="27" customHeight="1">
      <c r="A106" s="8"/>
      <c r="B106" s="89"/>
      <c r="C106" s="110" t="s">
        <v>163</v>
      </c>
      <c r="D106" s="110"/>
      <c r="E106" s="110"/>
      <c r="F106" s="110"/>
      <c r="G106" s="110"/>
      <c r="H106" s="110"/>
    </row>
    <row r="107" spans="1:8" s="10" customFormat="1" ht="52.5" customHeight="1">
      <c r="A107" s="8"/>
      <c r="B107" s="8"/>
      <c r="C107" s="110" t="s">
        <v>164</v>
      </c>
      <c r="D107" s="110"/>
      <c r="E107" s="110"/>
      <c r="F107" s="110"/>
      <c r="G107" s="110"/>
      <c r="H107" s="110"/>
    </row>
    <row r="108" spans="1:8" s="29" customFormat="1" ht="3" customHeight="1">
      <c r="A108" s="31"/>
      <c r="B108" s="50"/>
      <c r="C108" s="25"/>
      <c r="D108" s="25"/>
      <c r="E108" s="25"/>
      <c r="F108" s="25"/>
      <c r="G108" s="25"/>
      <c r="H108" s="25"/>
    </row>
    <row r="109" spans="1:8" s="64" customFormat="1" ht="21.75" customHeight="1">
      <c r="A109" s="61"/>
      <c r="B109" s="61">
        <v>852</v>
      </c>
      <c r="C109" s="43" t="s">
        <v>17</v>
      </c>
      <c r="D109" s="63">
        <v>68140918</v>
      </c>
      <c r="E109" s="63">
        <f>E114+E110+E112</f>
        <v>794029</v>
      </c>
      <c r="F109" s="63">
        <f>F114+F110+F112</f>
        <v>13677992</v>
      </c>
      <c r="G109" s="63">
        <f>G114+G110+G112</f>
        <v>0</v>
      </c>
      <c r="H109" s="63">
        <f>D109+E109-F109</f>
        <v>55256955</v>
      </c>
    </row>
    <row r="110" spans="2:8" s="31" customFormat="1" ht="16.5" customHeight="1">
      <c r="B110" s="31">
        <v>85203</v>
      </c>
      <c r="C110" s="69" t="s">
        <v>80</v>
      </c>
      <c r="D110" s="55">
        <v>1244450</v>
      </c>
      <c r="E110" s="55">
        <v>644029</v>
      </c>
      <c r="F110" s="55">
        <v>0</v>
      </c>
      <c r="G110" s="55">
        <v>0</v>
      </c>
      <c r="H110" s="55">
        <f>D110+E110-F110</f>
        <v>1888479</v>
      </c>
    </row>
    <row r="111" spans="1:8" s="29" customFormat="1" ht="42" customHeight="1">
      <c r="A111" s="31"/>
      <c r="B111" s="31"/>
      <c r="C111" s="113" t="s">
        <v>127</v>
      </c>
      <c r="D111" s="113"/>
      <c r="E111" s="113"/>
      <c r="F111" s="113"/>
      <c r="G111" s="113"/>
      <c r="H111" s="113"/>
    </row>
    <row r="112" spans="1:8" s="10" customFormat="1" ht="18.75" customHeight="1">
      <c r="A112" s="8"/>
      <c r="B112" s="8">
        <v>85205</v>
      </c>
      <c r="C112" s="38" t="s">
        <v>102</v>
      </c>
      <c r="D112" s="37">
        <v>595000</v>
      </c>
      <c r="E112" s="37">
        <v>150000</v>
      </c>
      <c r="F112" s="37">
        <v>0</v>
      </c>
      <c r="G112" s="37">
        <v>0</v>
      </c>
      <c r="H112" s="37">
        <f>D112+E112-F112</f>
        <v>745000</v>
      </c>
    </row>
    <row r="113" spans="1:8" s="29" customFormat="1" ht="54.75" customHeight="1">
      <c r="A113" s="31"/>
      <c r="B113" s="31"/>
      <c r="C113" s="113" t="s">
        <v>145</v>
      </c>
      <c r="D113" s="113"/>
      <c r="E113" s="113"/>
      <c r="F113" s="113"/>
      <c r="G113" s="113"/>
      <c r="H113" s="113"/>
    </row>
    <row r="114" spans="1:8" s="29" customFormat="1" ht="16.5" customHeight="1">
      <c r="A114" s="31"/>
      <c r="B114" s="31">
        <v>85295</v>
      </c>
      <c r="C114" s="45" t="s">
        <v>45</v>
      </c>
      <c r="D114" s="30">
        <v>58838111</v>
      </c>
      <c r="E114" s="30">
        <v>0</v>
      </c>
      <c r="F114" s="30">
        <v>13677992</v>
      </c>
      <c r="G114" s="30">
        <v>0</v>
      </c>
      <c r="H114" s="30">
        <f>D114+E114-F114</f>
        <v>45160119</v>
      </c>
    </row>
    <row r="115" spans="1:8" s="29" customFormat="1" ht="40.5" customHeight="1">
      <c r="A115" s="31"/>
      <c r="B115" s="31"/>
      <c r="C115" s="113" t="s">
        <v>165</v>
      </c>
      <c r="D115" s="113"/>
      <c r="E115" s="113"/>
      <c r="F115" s="113"/>
      <c r="G115" s="113"/>
      <c r="H115" s="113"/>
    </row>
    <row r="116" spans="1:8" s="28" customFormat="1" ht="3.75" customHeight="1">
      <c r="A116" s="27"/>
      <c r="B116" s="27"/>
      <c r="C116" s="78"/>
      <c r="D116" s="78"/>
      <c r="E116" s="78"/>
      <c r="F116" s="78"/>
      <c r="G116" s="78"/>
      <c r="H116" s="78"/>
    </row>
    <row r="117" spans="1:8" s="46" customFormat="1" ht="21.75" customHeight="1">
      <c r="A117" s="42"/>
      <c r="B117" s="42">
        <v>853</v>
      </c>
      <c r="C117" s="43" t="s">
        <v>54</v>
      </c>
      <c r="D117" s="44">
        <v>36243142</v>
      </c>
      <c r="E117" s="44">
        <f>E118</f>
        <v>250000</v>
      </c>
      <c r="F117" s="44">
        <f>F118</f>
        <v>0</v>
      </c>
      <c r="G117" s="44">
        <f>G118</f>
        <v>0</v>
      </c>
      <c r="H117" s="44">
        <f>D117+E117-F117</f>
        <v>36493142</v>
      </c>
    </row>
    <row r="118" spans="1:8" s="29" customFormat="1" ht="16.5" customHeight="1">
      <c r="A118" s="31"/>
      <c r="B118" s="31">
        <v>85395</v>
      </c>
      <c r="C118" s="45" t="s">
        <v>45</v>
      </c>
      <c r="D118" s="30">
        <v>15579846</v>
      </c>
      <c r="E118" s="30">
        <v>250000</v>
      </c>
      <c r="F118" s="30">
        <v>0</v>
      </c>
      <c r="G118" s="30">
        <v>0</v>
      </c>
      <c r="H118" s="30">
        <f>D118+E118-F118</f>
        <v>15829846</v>
      </c>
    </row>
    <row r="119" spans="1:8" s="26" customFormat="1" ht="40.5" customHeight="1">
      <c r="A119" s="39"/>
      <c r="B119" s="31"/>
      <c r="C119" s="113" t="s">
        <v>167</v>
      </c>
      <c r="D119" s="113"/>
      <c r="E119" s="113"/>
      <c r="F119" s="113"/>
      <c r="G119" s="113"/>
      <c r="H119" s="113"/>
    </row>
    <row r="120" spans="1:8" s="29" customFormat="1" ht="3" customHeight="1">
      <c r="A120" s="31"/>
      <c r="B120" s="31"/>
      <c r="C120" s="78"/>
      <c r="D120" s="78"/>
      <c r="E120" s="78"/>
      <c r="F120" s="78"/>
      <c r="G120" s="78"/>
      <c r="H120" s="78"/>
    </row>
    <row r="121" spans="1:8" s="26" customFormat="1" ht="21.75" customHeight="1">
      <c r="A121" s="42"/>
      <c r="B121" s="42">
        <v>854</v>
      </c>
      <c r="C121" s="43" t="s">
        <v>55</v>
      </c>
      <c r="D121" s="44">
        <v>47948673</v>
      </c>
      <c r="E121" s="44">
        <f>E122+E123+E124</f>
        <v>2420466</v>
      </c>
      <c r="F121" s="44">
        <f>F122+F123+F124</f>
        <v>0</v>
      </c>
      <c r="G121" s="44">
        <f>G122+G123+G124</f>
        <v>0</v>
      </c>
      <c r="H121" s="44">
        <f>D121+E121-F121</f>
        <v>50369139</v>
      </c>
    </row>
    <row r="122" spans="1:8" s="29" customFormat="1" ht="16.5" customHeight="1">
      <c r="A122" s="31"/>
      <c r="B122" s="31">
        <v>85403</v>
      </c>
      <c r="C122" s="45" t="s">
        <v>59</v>
      </c>
      <c r="D122" s="30">
        <v>34064632</v>
      </c>
      <c r="E122" s="30">
        <v>2028561</v>
      </c>
      <c r="F122" s="30">
        <v>0</v>
      </c>
      <c r="G122" s="30">
        <v>0</v>
      </c>
      <c r="H122" s="30">
        <f>D122+E122-F122</f>
        <v>36093193</v>
      </c>
    </row>
    <row r="123" spans="1:8" s="29" customFormat="1" ht="16.5" customHeight="1">
      <c r="A123" s="31"/>
      <c r="B123" s="31">
        <v>85404</v>
      </c>
      <c r="C123" s="45" t="s">
        <v>103</v>
      </c>
      <c r="D123" s="30">
        <v>1954281</v>
      </c>
      <c r="E123" s="30">
        <v>246310</v>
      </c>
      <c r="F123" s="30">
        <v>0</v>
      </c>
      <c r="G123" s="30">
        <v>0</v>
      </c>
      <c r="H123" s="30">
        <f>D123+E123-F123</f>
        <v>2200591</v>
      </c>
    </row>
    <row r="124" spans="1:8" s="29" customFormat="1" ht="16.5" customHeight="1">
      <c r="A124" s="31"/>
      <c r="B124" s="31">
        <v>85410</v>
      </c>
      <c r="C124" s="45" t="s">
        <v>70</v>
      </c>
      <c r="D124" s="30">
        <v>2569513</v>
      </c>
      <c r="E124" s="30">
        <v>145595</v>
      </c>
      <c r="F124" s="30">
        <v>0</v>
      </c>
      <c r="G124" s="30">
        <v>0</v>
      </c>
      <c r="H124" s="30">
        <f>D124+E124-F124</f>
        <v>2715108</v>
      </c>
    </row>
    <row r="125" spans="1:8" s="29" customFormat="1" ht="41.25" customHeight="1">
      <c r="A125" s="31"/>
      <c r="B125" s="31"/>
      <c r="C125" s="113" t="s">
        <v>176</v>
      </c>
      <c r="D125" s="113"/>
      <c r="E125" s="113"/>
      <c r="F125" s="113"/>
      <c r="G125" s="113"/>
      <c r="H125" s="113"/>
    </row>
    <row r="126" spans="1:8" s="29" customFormat="1" ht="13.5" customHeight="1">
      <c r="A126" s="31"/>
      <c r="B126" s="31"/>
      <c r="C126" s="113" t="s">
        <v>117</v>
      </c>
      <c r="D126" s="113"/>
      <c r="E126" s="113"/>
      <c r="F126" s="113"/>
      <c r="G126" s="113"/>
      <c r="H126" s="113"/>
    </row>
    <row r="127" spans="1:8" s="29" customFormat="1" ht="13.5" customHeight="1">
      <c r="A127" s="31"/>
      <c r="B127" s="31"/>
      <c r="C127" s="113" t="s">
        <v>118</v>
      </c>
      <c r="D127" s="113"/>
      <c r="E127" s="113"/>
      <c r="F127" s="113"/>
      <c r="G127" s="113"/>
      <c r="H127" s="113"/>
    </row>
    <row r="128" spans="1:8" s="29" customFormat="1" ht="13.5" customHeight="1">
      <c r="A128" s="31"/>
      <c r="B128" s="31"/>
      <c r="C128" s="113" t="s">
        <v>119</v>
      </c>
      <c r="D128" s="113"/>
      <c r="E128" s="113"/>
      <c r="F128" s="113"/>
      <c r="G128" s="113"/>
      <c r="H128" s="113"/>
    </row>
    <row r="129" spans="1:8" s="29" customFormat="1" ht="25.5" customHeight="1">
      <c r="A129" s="31"/>
      <c r="B129" s="31"/>
      <c r="C129" s="113" t="s">
        <v>97</v>
      </c>
      <c r="D129" s="113"/>
      <c r="E129" s="113"/>
      <c r="F129" s="113"/>
      <c r="G129" s="113"/>
      <c r="H129" s="113"/>
    </row>
    <row r="130" spans="1:8" s="29" customFormat="1" ht="5.25" customHeight="1">
      <c r="A130" s="31"/>
      <c r="B130" s="31"/>
      <c r="C130" s="25"/>
      <c r="D130" s="25"/>
      <c r="E130" s="25"/>
      <c r="F130" s="25"/>
      <c r="G130" s="25"/>
      <c r="H130" s="25"/>
    </row>
    <row r="131" spans="1:8" s="46" customFormat="1" ht="21.75" customHeight="1">
      <c r="A131" s="42"/>
      <c r="B131" s="42">
        <v>855</v>
      </c>
      <c r="C131" s="43" t="s">
        <v>105</v>
      </c>
      <c r="D131" s="44">
        <v>5396000</v>
      </c>
      <c r="E131" s="44">
        <f>E132</f>
        <v>13677992</v>
      </c>
      <c r="F131" s="44">
        <f>F132</f>
        <v>0</v>
      </c>
      <c r="G131" s="44">
        <f>G132</f>
        <v>0</v>
      </c>
      <c r="H131" s="44">
        <f>D131+E131-F131</f>
        <v>19073992</v>
      </c>
    </row>
    <row r="132" spans="1:8" s="29" customFormat="1" ht="20.25" customHeight="1">
      <c r="A132" s="31"/>
      <c r="B132" s="50" t="s">
        <v>106</v>
      </c>
      <c r="C132" s="45" t="s">
        <v>45</v>
      </c>
      <c r="D132" s="30">
        <v>1510000</v>
      </c>
      <c r="E132" s="30">
        <v>13677992</v>
      </c>
      <c r="F132" s="30">
        <v>0</v>
      </c>
      <c r="G132" s="30">
        <v>0</v>
      </c>
      <c r="H132" s="30">
        <f>D132+E132-F132</f>
        <v>15187992</v>
      </c>
    </row>
    <row r="133" spans="1:8" s="29" customFormat="1" ht="42.75" customHeight="1">
      <c r="A133" s="31"/>
      <c r="B133" s="31"/>
      <c r="C133" s="113" t="s">
        <v>166</v>
      </c>
      <c r="D133" s="113"/>
      <c r="E133" s="113"/>
      <c r="F133" s="113"/>
      <c r="G133" s="113"/>
      <c r="H133" s="113"/>
    </row>
    <row r="134" spans="1:8" s="10" customFormat="1" ht="5.25" customHeight="1">
      <c r="A134" s="8"/>
      <c r="B134" s="8"/>
      <c r="C134" s="3"/>
      <c r="D134" s="3"/>
      <c r="E134" s="3"/>
      <c r="F134" s="3"/>
      <c r="G134" s="3"/>
      <c r="H134" s="3"/>
    </row>
    <row r="135" spans="1:8" s="46" customFormat="1" ht="21.75" customHeight="1">
      <c r="A135" s="42"/>
      <c r="B135" s="42">
        <v>900</v>
      </c>
      <c r="C135" s="43" t="s">
        <v>53</v>
      </c>
      <c r="D135" s="44">
        <v>21484328</v>
      </c>
      <c r="E135" s="44">
        <f>E136</f>
        <v>29840</v>
      </c>
      <c r="F135" s="44">
        <f>F136</f>
        <v>2115</v>
      </c>
      <c r="G135" s="44">
        <f>G136</f>
        <v>0</v>
      </c>
      <c r="H135" s="44">
        <f>D135+E135-F135</f>
        <v>21512053</v>
      </c>
    </row>
    <row r="136" spans="1:8" s="29" customFormat="1" ht="18" customHeight="1">
      <c r="A136" s="31"/>
      <c r="B136" s="50" t="s">
        <v>69</v>
      </c>
      <c r="C136" s="45" t="s">
        <v>45</v>
      </c>
      <c r="D136" s="30">
        <v>19770296</v>
      </c>
      <c r="E136" s="30">
        <v>29840</v>
      </c>
      <c r="F136" s="30">
        <v>2115</v>
      </c>
      <c r="G136" s="30">
        <v>0</v>
      </c>
      <c r="H136" s="30">
        <f>D136+E136-F136</f>
        <v>19798021</v>
      </c>
    </row>
    <row r="137" spans="1:8" s="29" customFormat="1" ht="15.75" customHeight="1">
      <c r="A137" s="31"/>
      <c r="B137" s="31"/>
      <c r="C137" s="114" t="s">
        <v>175</v>
      </c>
      <c r="D137" s="114"/>
      <c r="E137" s="114"/>
      <c r="F137" s="114"/>
      <c r="G137" s="114"/>
      <c r="H137" s="114"/>
    </row>
    <row r="138" spans="1:8" s="10" customFormat="1" ht="27" customHeight="1">
      <c r="A138" s="8"/>
      <c r="B138" s="89"/>
      <c r="C138" s="110" t="s">
        <v>140</v>
      </c>
      <c r="D138" s="110"/>
      <c r="E138" s="110"/>
      <c r="F138" s="110"/>
      <c r="G138" s="110"/>
      <c r="H138" s="110"/>
    </row>
    <row r="139" spans="1:8" s="10" customFormat="1" ht="28.5" customHeight="1">
      <c r="A139" s="8"/>
      <c r="B139" s="8"/>
      <c r="C139" s="110" t="s">
        <v>141</v>
      </c>
      <c r="D139" s="110"/>
      <c r="E139" s="110"/>
      <c r="F139" s="110"/>
      <c r="G139" s="110"/>
      <c r="H139" s="110"/>
    </row>
    <row r="140" spans="1:8" s="29" customFormat="1" ht="6" customHeight="1">
      <c r="A140" s="31"/>
      <c r="B140" s="31"/>
      <c r="C140" s="25"/>
      <c r="D140" s="25"/>
      <c r="E140" s="25"/>
      <c r="F140" s="25"/>
      <c r="G140" s="25"/>
      <c r="H140" s="25"/>
    </row>
    <row r="141" spans="1:8" s="46" customFormat="1" ht="23.25" customHeight="1">
      <c r="A141" s="70"/>
      <c r="B141" s="70">
        <v>921</v>
      </c>
      <c r="C141" s="71" t="s">
        <v>52</v>
      </c>
      <c r="D141" s="72">
        <v>273105397</v>
      </c>
      <c r="E141" s="72">
        <f>E142+E144+E146+E148</f>
        <v>2589892</v>
      </c>
      <c r="F141" s="72">
        <f>F142+F144+F146+F148</f>
        <v>0</v>
      </c>
      <c r="G141" s="72">
        <f>G142+G144+G146+G148</f>
        <v>0</v>
      </c>
      <c r="H141" s="72">
        <f>D141+E141-F141</f>
        <v>275695289</v>
      </c>
    </row>
    <row r="142" spans="1:8" s="29" customFormat="1" ht="18" customHeight="1">
      <c r="A142" s="31"/>
      <c r="B142" s="31">
        <v>92106</v>
      </c>
      <c r="C142" s="45" t="s">
        <v>56</v>
      </c>
      <c r="D142" s="30">
        <v>108527763</v>
      </c>
      <c r="E142" s="30">
        <v>330000</v>
      </c>
      <c r="F142" s="30">
        <v>0</v>
      </c>
      <c r="G142" s="30">
        <v>0</v>
      </c>
      <c r="H142" s="30">
        <f>D142+E142-F142</f>
        <v>108857763</v>
      </c>
    </row>
    <row r="143" spans="1:8" s="28" customFormat="1" ht="33" customHeight="1">
      <c r="A143" s="27"/>
      <c r="B143" s="27"/>
      <c r="C143" s="113" t="s">
        <v>174</v>
      </c>
      <c r="D143" s="113"/>
      <c r="E143" s="113"/>
      <c r="F143" s="113"/>
      <c r="G143" s="113"/>
      <c r="H143" s="113"/>
    </row>
    <row r="144" spans="1:8" s="29" customFormat="1" ht="18" customHeight="1">
      <c r="A144" s="31"/>
      <c r="B144" s="31">
        <v>92109</v>
      </c>
      <c r="C144" s="45" t="s">
        <v>57</v>
      </c>
      <c r="D144" s="30">
        <v>27861183</v>
      </c>
      <c r="E144" s="30">
        <v>8092</v>
      </c>
      <c r="F144" s="30">
        <v>0</v>
      </c>
      <c r="G144" s="30">
        <v>0</v>
      </c>
      <c r="H144" s="30">
        <f>D144+E144-F144</f>
        <v>27869275</v>
      </c>
    </row>
    <row r="145" spans="1:8" s="29" customFormat="1" ht="33" customHeight="1">
      <c r="A145" s="31"/>
      <c r="B145" s="31"/>
      <c r="C145" s="113" t="s">
        <v>153</v>
      </c>
      <c r="D145" s="113"/>
      <c r="E145" s="113"/>
      <c r="F145" s="113"/>
      <c r="G145" s="113"/>
      <c r="H145" s="113"/>
    </row>
    <row r="146" spans="1:8" s="29" customFormat="1" ht="17.25" customHeight="1">
      <c r="A146" s="31"/>
      <c r="B146" s="31">
        <v>92118</v>
      </c>
      <c r="C146" s="45" t="s">
        <v>104</v>
      </c>
      <c r="D146" s="30">
        <v>26525999</v>
      </c>
      <c r="E146" s="30">
        <v>71800</v>
      </c>
      <c r="F146" s="30">
        <v>0</v>
      </c>
      <c r="G146" s="30">
        <v>0</v>
      </c>
      <c r="H146" s="30">
        <f>D146+E146-F146</f>
        <v>26597799</v>
      </c>
    </row>
    <row r="147" spans="1:8" s="29" customFormat="1" ht="44.25" customHeight="1">
      <c r="A147" s="31"/>
      <c r="B147" s="31"/>
      <c r="C147" s="113" t="s">
        <v>173</v>
      </c>
      <c r="D147" s="113"/>
      <c r="E147" s="113"/>
      <c r="F147" s="113"/>
      <c r="G147" s="113"/>
      <c r="H147" s="113"/>
    </row>
    <row r="148" spans="1:8" s="29" customFormat="1" ht="18.75" customHeight="1">
      <c r="A148" s="31"/>
      <c r="B148" s="31">
        <v>92195</v>
      </c>
      <c r="C148" s="45" t="s">
        <v>45</v>
      </c>
      <c r="D148" s="30">
        <v>14790333</v>
      </c>
      <c r="E148" s="30">
        <v>2180000</v>
      </c>
      <c r="F148" s="30">
        <v>0</v>
      </c>
      <c r="G148" s="30">
        <v>0</v>
      </c>
      <c r="H148" s="30">
        <f>D148+E148-F148</f>
        <v>16970333</v>
      </c>
    </row>
    <row r="149" spans="1:8" s="29" customFormat="1" ht="47.25" customHeight="1">
      <c r="A149" s="31"/>
      <c r="B149" s="93"/>
      <c r="C149" s="113" t="s">
        <v>129</v>
      </c>
      <c r="D149" s="113"/>
      <c r="E149" s="113"/>
      <c r="F149" s="113"/>
      <c r="G149" s="113"/>
      <c r="H149" s="113"/>
    </row>
    <row r="150" spans="1:8" s="10" customFormat="1" ht="41.25" customHeight="1">
      <c r="A150" s="8"/>
      <c r="B150" s="89"/>
      <c r="C150" s="110" t="s">
        <v>128</v>
      </c>
      <c r="D150" s="110"/>
      <c r="E150" s="110"/>
      <c r="F150" s="110"/>
      <c r="G150" s="110"/>
      <c r="H150" s="110"/>
    </row>
    <row r="151" spans="1:8" s="26" customFormat="1" ht="4.5" customHeight="1">
      <c r="A151" s="88"/>
      <c r="B151" s="88"/>
      <c r="C151" s="25"/>
      <c r="D151" s="25"/>
      <c r="E151" s="25"/>
      <c r="F151" s="25"/>
      <c r="G151" s="25"/>
      <c r="H151" s="25"/>
    </row>
    <row r="152" spans="1:8" s="26" customFormat="1" ht="30" customHeight="1">
      <c r="A152" s="42"/>
      <c r="B152" s="73">
        <v>925</v>
      </c>
      <c r="C152" s="74" t="s">
        <v>46</v>
      </c>
      <c r="D152" s="75">
        <v>8367837</v>
      </c>
      <c r="E152" s="75">
        <f>E153</f>
        <v>6020</v>
      </c>
      <c r="F152" s="75">
        <f>F153</f>
        <v>0</v>
      </c>
      <c r="G152" s="75">
        <f>G153</f>
        <v>0</v>
      </c>
      <c r="H152" s="75">
        <f>D152+E152-F152</f>
        <v>8373857</v>
      </c>
    </row>
    <row r="153" spans="1:8" s="29" customFormat="1" ht="21" customHeight="1">
      <c r="A153" s="31"/>
      <c r="B153" s="31">
        <v>92502</v>
      </c>
      <c r="C153" s="45" t="s">
        <v>51</v>
      </c>
      <c r="D153" s="30">
        <v>8367837</v>
      </c>
      <c r="E153" s="30">
        <v>6020</v>
      </c>
      <c r="F153" s="30">
        <v>0</v>
      </c>
      <c r="G153" s="30">
        <v>0</v>
      </c>
      <c r="H153" s="30">
        <f>D153+E153-F153</f>
        <v>8373857</v>
      </c>
    </row>
    <row r="154" spans="1:8" s="29" customFormat="1" ht="30" customHeight="1">
      <c r="A154" s="31"/>
      <c r="B154" s="31"/>
      <c r="C154" s="113" t="s">
        <v>136</v>
      </c>
      <c r="D154" s="113"/>
      <c r="E154" s="113"/>
      <c r="F154" s="113"/>
      <c r="G154" s="113"/>
      <c r="H154" s="113"/>
    </row>
    <row r="155" spans="1:8" s="29" customFormat="1" ht="6.75" customHeight="1">
      <c r="A155" s="31"/>
      <c r="B155" s="31"/>
      <c r="C155" s="25"/>
      <c r="D155" s="25"/>
      <c r="E155" s="25"/>
      <c r="F155" s="25"/>
      <c r="G155" s="25"/>
      <c r="H155" s="25"/>
    </row>
    <row r="156" spans="1:8" s="48" customFormat="1" ht="23.25" customHeight="1">
      <c r="A156" s="85"/>
      <c r="B156" s="85">
        <v>926</v>
      </c>
      <c r="C156" s="86" t="s">
        <v>107</v>
      </c>
      <c r="D156" s="87">
        <v>23300000</v>
      </c>
      <c r="E156" s="87">
        <f>E157</f>
        <v>703000</v>
      </c>
      <c r="F156" s="87">
        <f>F157</f>
        <v>0</v>
      </c>
      <c r="G156" s="87">
        <f>G157</f>
        <v>0</v>
      </c>
      <c r="H156" s="87">
        <f>D156+E156-F156</f>
        <v>24003000</v>
      </c>
    </row>
    <row r="157" spans="1:8" s="10" customFormat="1" ht="19.5" customHeight="1">
      <c r="A157" s="8"/>
      <c r="B157" s="8">
        <v>92605</v>
      </c>
      <c r="C157" s="38" t="s">
        <v>108</v>
      </c>
      <c r="D157" s="37">
        <v>23300000</v>
      </c>
      <c r="E157" s="37">
        <v>703000</v>
      </c>
      <c r="F157" s="37">
        <v>0</v>
      </c>
      <c r="G157" s="37">
        <v>0</v>
      </c>
      <c r="H157" s="37">
        <f>D157+E157-F157</f>
        <v>24003000</v>
      </c>
    </row>
    <row r="158" spans="1:8" s="46" customFormat="1" ht="16.5" customHeight="1">
      <c r="A158" s="39"/>
      <c r="B158" s="39"/>
      <c r="C158" s="114" t="s">
        <v>50</v>
      </c>
      <c r="D158" s="114"/>
      <c r="E158" s="114"/>
      <c r="F158" s="114"/>
      <c r="G158" s="114"/>
      <c r="H158" s="114"/>
    </row>
    <row r="159" spans="1:8" s="46" customFormat="1" ht="39" customHeight="1">
      <c r="A159" s="39"/>
      <c r="B159" s="39"/>
      <c r="C159" s="113" t="s">
        <v>135</v>
      </c>
      <c r="D159" s="113"/>
      <c r="E159" s="113"/>
      <c r="F159" s="113"/>
      <c r="G159" s="113"/>
      <c r="H159" s="113"/>
    </row>
    <row r="160" spans="1:8" s="46" customFormat="1" ht="28.5" customHeight="1">
      <c r="A160" s="39"/>
      <c r="B160" s="39"/>
      <c r="C160" s="113" t="s">
        <v>134</v>
      </c>
      <c r="D160" s="113"/>
      <c r="E160" s="113"/>
      <c r="F160" s="113"/>
      <c r="G160" s="113"/>
      <c r="H160" s="113"/>
    </row>
    <row r="161" spans="1:8" s="29" customFormat="1" ht="3" customHeight="1">
      <c r="A161" s="31"/>
      <c r="B161" s="31"/>
      <c r="C161" s="113"/>
      <c r="D161" s="113"/>
      <c r="E161" s="113"/>
      <c r="F161" s="113"/>
      <c r="G161" s="113"/>
      <c r="H161" s="113"/>
    </row>
    <row r="162" spans="1:8" s="2" customFormat="1" ht="21" customHeight="1">
      <c r="A162" s="125" t="s">
        <v>20</v>
      </c>
      <c r="B162" s="125"/>
      <c r="C162" s="125"/>
      <c r="D162" s="125"/>
      <c r="E162" s="125"/>
      <c r="F162" s="125"/>
      <c r="G162" s="125"/>
      <c r="H162" s="125"/>
    </row>
    <row r="163" spans="1:8" s="21" customFormat="1" ht="18.75" customHeight="1">
      <c r="A163" s="11" t="s">
        <v>12</v>
      </c>
      <c r="B163" s="124" t="s">
        <v>21</v>
      </c>
      <c r="C163" s="124"/>
      <c r="D163" s="20"/>
      <c r="E163" s="20"/>
      <c r="F163" s="20"/>
      <c r="G163" s="20"/>
      <c r="H163" s="20"/>
    </row>
    <row r="164" spans="1:8" s="104" customFormat="1" ht="27" customHeight="1">
      <c r="A164" s="101" t="s">
        <v>22</v>
      </c>
      <c r="B164" s="126" t="s">
        <v>23</v>
      </c>
      <c r="C164" s="127"/>
      <c r="D164" s="102">
        <v>1902111849.5</v>
      </c>
      <c r="E164" s="103">
        <v>14957617</v>
      </c>
      <c r="F164" s="103"/>
      <c r="G164" s="103"/>
      <c r="H164" s="103">
        <f aca="true" t="shared" si="1" ref="H164:H172">D164+E164-F164</f>
        <v>1917069466.5</v>
      </c>
    </row>
    <row r="165" spans="1:8" s="104" customFormat="1" ht="27" customHeight="1">
      <c r="A165" s="101" t="s">
        <v>24</v>
      </c>
      <c r="B165" s="115" t="s">
        <v>25</v>
      </c>
      <c r="C165" s="116"/>
      <c r="D165" s="102">
        <v>1653627350.5</v>
      </c>
      <c r="E165" s="103">
        <f>E164+F166</f>
        <v>20942617</v>
      </c>
      <c r="F165" s="103"/>
      <c r="G165" s="103"/>
      <c r="H165" s="103">
        <f t="shared" si="1"/>
        <v>1674569967.5</v>
      </c>
    </row>
    <row r="166" spans="1:8" s="104" customFormat="1" ht="27" customHeight="1">
      <c r="A166" s="101" t="s">
        <v>26</v>
      </c>
      <c r="B166" s="115" t="s">
        <v>62</v>
      </c>
      <c r="C166" s="116"/>
      <c r="D166" s="102">
        <v>248484499</v>
      </c>
      <c r="E166" s="103"/>
      <c r="F166" s="103">
        <v>5985000</v>
      </c>
      <c r="G166" s="103"/>
      <c r="H166" s="103">
        <f t="shared" si="1"/>
        <v>242499499</v>
      </c>
    </row>
    <row r="167" spans="1:8" s="104" customFormat="1" ht="27" customHeight="1">
      <c r="A167" s="101" t="s">
        <v>27</v>
      </c>
      <c r="B167" s="115" t="s">
        <v>28</v>
      </c>
      <c r="C167" s="116"/>
      <c r="D167" s="102">
        <v>1968161475.5</v>
      </c>
      <c r="E167" s="103">
        <v>55477898</v>
      </c>
      <c r="F167" s="103"/>
      <c r="G167" s="103"/>
      <c r="H167" s="103">
        <f t="shared" si="1"/>
        <v>2023639373.5</v>
      </c>
    </row>
    <row r="168" spans="1:8" s="104" customFormat="1" ht="27" customHeight="1">
      <c r="A168" s="101" t="s">
        <v>29</v>
      </c>
      <c r="B168" s="115" t="s">
        <v>30</v>
      </c>
      <c r="C168" s="116"/>
      <c r="D168" s="102">
        <v>1241482791.5</v>
      </c>
      <c r="E168" s="103">
        <f>E167-E169</f>
        <v>19923616</v>
      </c>
      <c r="F168" s="103"/>
      <c r="G168" s="103"/>
      <c r="H168" s="103">
        <f t="shared" si="1"/>
        <v>1261406407.5</v>
      </c>
    </row>
    <row r="169" spans="1:8" s="104" customFormat="1" ht="27" customHeight="1">
      <c r="A169" s="101" t="s">
        <v>31</v>
      </c>
      <c r="B169" s="115" t="s">
        <v>63</v>
      </c>
      <c r="C169" s="116"/>
      <c r="D169" s="102">
        <v>726678684</v>
      </c>
      <c r="E169" s="103">
        <v>35554282</v>
      </c>
      <c r="F169" s="103"/>
      <c r="G169" s="103"/>
      <c r="H169" s="103">
        <f t="shared" si="1"/>
        <v>762232966</v>
      </c>
    </row>
    <row r="170" spans="1:8" s="2" customFormat="1" ht="27" customHeight="1">
      <c r="A170" s="101" t="s">
        <v>39</v>
      </c>
      <c r="B170" s="118" t="s">
        <v>142</v>
      </c>
      <c r="C170" s="119"/>
      <c r="D170" s="105">
        <v>66049626</v>
      </c>
      <c r="E170" s="105">
        <v>40520281</v>
      </c>
      <c r="F170" s="105"/>
      <c r="G170" s="105"/>
      <c r="H170" s="105">
        <f t="shared" si="1"/>
        <v>106569907</v>
      </c>
    </row>
    <row r="171" spans="1:8" s="2" customFormat="1" ht="41.25" customHeight="1">
      <c r="A171" s="101" t="s">
        <v>42</v>
      </c>
      <c r="B171" s="118" t="s">
        <v>143</v>
      </c>
      <c r="C171" s="119"/>
      <c r="D171" s="105">
        <v>10049626</v>
      </c>
      <c r="E171" s="105">
        <v>40520281</v>
      </c>
      <c r="F171" s="105"/>
      <c r="G171" s="105"/>
      <c r="H171" s="105">
        <f t="shared" si="1"/>
        <v>50569907</v>
      </c>
    </row>
    <row r="172" spans="1:8" s="2" customFormat="1" ht="27" customHeight="1">
      <c r="A172" s="101" t="s">
        <v>44</v>
      </c>
      <c r="B172" s="118" t="s">
        <v>144</v>
      </c>
      <c r="C172" s="119"/>
      <c r="D172" s="105">
        <v>80049626</v>
      </c>
      <c r="E172" s="105">
        <v>40520281</v>
      </c>
      <c r="F172" s="105"/>
      <c r="G172" s="105"/>
      <c r="H172" s="105">
        <f t="shared" si="1"/>
        <v>120569907</v>
      </c>
    </row>
    <row r="173" spans="1:8" s="28" customFormat="1" ht="27" customHeight="1">
      <c r="A173" s="101" t="s">
        <v>66</v>
      </c>
      <c r="B173" s="120" t="s">
        <v>40</v>
      </c>
      <c r="C173" s="120"/>
      <c r="D173" s="103">
        <v>697179454</v>
      </c>
      <c r="E173" s="103">
        <f>E174+E175</f>
        <v>6822486</v>
      </c>
      <c r="F173" s="103"/>
      <c r="G173" s="103"/>
      <c r="H173" s="103">
        <f>D173+E173-F173</f>
        <v>704001940</v>
      </c>
    </row>
    <row r="174" spans="1:8" s="28" customFormat="1" ht="27" customHeight="1">
      <c r="A174" s="101" t="s">
        <v>65</v>
      </c>
      <c r="B174" s="120" t="s">
        <v>64</v>
      </c>
      <c r="C174" s="120"/>
      <c r="D174" s="103">
        <v>382344287</v>
      </c>
      <c r="E174" s="103">
        <v>4679892</v>
      </c>
      <c r="F174" s="103"/>
      <c r="G174" s="103"/>
      <c r="H174" s="103">
        <f>D174+E174-F174</f>
        <v>387024179</v>
      </c>
    </row>
    <row r="175" spans="1:8" s="28" customFormat="1" ht="27" customHeight="1">
      <c r="A175" s="101" t="s">
        <v>67</v>
      </c>
      <c r="B175" s="120" t="s">
        <v>41</v>
      </c>
      <c r="C175" s="120"/>
      <c r="D175" s="103">
        <v>314835167</v>
      </c>
      <c r="E175" s="103">
        <v>2142594</v>
      </c>
      <c r="F175" s="103"/>
      <c r="G175" s="103"/>
      <c r="H175" s="103">
        <f>D175+E175-F175</f>
        <v>316977761</v>
      </c>
    </row>
    <row r="176" spans="1:8" s="2" customFormat="1" ht="5.25" customHeight="1">
      <c r="A176" s="18"/>
      <c r="B176" s="19"/>
      <c r="C176" s="19"/>
      <c r="D176" s="22"/>
      <c r="E176" s="22"/>
      <c r="F176" s="22"/>
      <c r="G176" s="22"/>
      <c r="H176" s="22"/>
    </row>
    <row r="177" spans="1:8" s="21" customFormat="1" ht="18.75" customHeight="1">
      <c r="A177" s="11" t="s">
        <v>18</v>
      </c>
      <c r="B177" s="122" t="s">
        <v>32</v>
      </c>
      <c r="C177" s="122"/>
      <c r="D177" s="13"/>
      <c r="E177" s="13"/>
      <c r="F177" s="13"/>
      <c r="G177" s="13"/>
      <c r="H177" s="13"/>
    </row>
    <row r="178" spans="1:8" s="28" customFormat="1" ht="15.75" customHeight="1">
      <c r="A178" s="27" t="s">
        <v>22</v>
      </c>
      <c r="B178" s="113" t="s">
        <v>82</v>
      </c>
      <c r="C178" s="113"/>
      <c r="D178" s="113"/>
      <c r="E178" s="113"/>
      <c r="F178" s="113"/>
      <c r="G178" s="113"/>
      <c r="H178" s="113"/>
    </row>
    <row r="179" spans="1:8" s="28" customFormat="1" ht="15.75" customHeight="1">
      <c r="A179" s="27" t="s">
        <v>24</v>
      </c>
      <c r="B179" s="113" t="s">
        <v>83</v>
      </c>
      <c r="C179" s="113"/>
      <c r="D179" s="113"/>
      <c r="E179" s="113"/>
      <c r="F179" s="113"/>
      <c r="G179" s="113"/>
      <c r="H179" s="113"/>
    </row>
    <row r="180" spans="1:8" s="28" customFormat="1" ht="15.75" customHeight="1">
      <c r="A180" s="27" t="s">
        <v>26</v>
      </c>
      <c r="B180" s="113" t="s">
        <v>84</v>
      </c>
      <c r="C180" s="113"/>
      <c r="D180" s="113"/>
      <c r="E180" s="113"/>
      <c r="F180" s="113"/>
      <c r="G180" s="113"/>
      <c r="H180" s="113"/>
    </row>
    <row r="181" spans="1:8" s="28" customFormat="1" ht="15.75" customHeight="1">
      <c r="A181" s="27" t="s">
        <v>27</v>
      </c>
      <c r="B181" s="113" t="s">
        <v>85</v>
      </c>
      <c r="C181" s="113"/>
      <c r="D181" s="113"/>
      <c r="E181" s="113"/>
      <c r="F181" s="113"/>
      <c r="G181" s="113"/>
      <c r="H181" s="113"/>
    </row>
    <row r="182" spans="1:8" s="28" customFormat="1" ht="15.75" customHeight="1">
      <c r="A182" s="27" t="s">
        <v>29</v>
      </c>
      <c r="B182" s="113" t="s">
        <v>86</v>
      </c>
      <c r="C182" s="113"/>
      <c r="D182" s="113"/>
      <c r="E182" s="113"/>
      <c r="F182" s="113"/>
      <c r="G182" s="113"/>
      <c r="H182" s="113"/>
    </row>
    <row r="183" spans="1:30" s="95" customFormat="1" ht="15.75" customHeight="1">
      <c r="A183" s="27" t="s">
        <v>31</v>
      </c>
      <c r="B183" s="121" t="s">
        <v>87</v>
      </c>
      <c r="C183" s="121"/>
      <c r="D183" s="121"/>
      <c r="E183" s="121"/>
      <c r="F183" s="121"/>
      <c r="G183" s="121"/>
      <c r="H183" s="121"/>
      <c r="I183" s="94"/>
      <c r="L183" s="94"/>
      <c r="O183" s="94"/>
      <c r="R183" s="94"/>
      <c r="U183" s="96"/>
      <c r="X183" s="94"/>
      <c r="AA183" s="94"/>
      <c r="AD183" s="94"/>
    </row>
    <row r="184" spans="1:30" s="98" customFormat="1" ht="15.75" customHeight="1">
      <c r="A184" s="27" t="s">
        <v>39</v>
      </c>
      <c r="B184" s="121" t="s">
        <v>88</v>
      </c>
      <c r="C184" s="121"/>
      <c r="D184" s="121"/>
      <c r="E184" s="121"/>
      <c r="F184" s="121"/>
      <c r="G184" s="121"/>
      <c r="H184" s="121"/>
      <c r="I184" s="97"/>
      <c r="L184" s="97"/>
      <c r="O184" s="97"/>
      <c r="R184" s="97"/>
      <c r="U184" s="99"/>
      <c r="X184" s="97"/>
      <c r="AA184" s="97"/>
      <c r="AD184" s="97"/>
    </row>
    <row r="185" spans="1:30" s="95" customFormat="1" ht="15.75" customHeight="1">
      <c r="A185" s="27" t="s">
        <v>42</v>
      </c>
      <c r="B185" s="121" t="s">
        <v>89</v>
      </c>
      <c r="C185" s="121"/>
      <c r="D185" s="121"/>
      <c r="E185" s="121"/>
      <c r="F185" s="121"/>
      <c r="G185" s="121"/>
      <c r="H185" s="121"/>
      <c r="I185" s="94"/>
      <c r="L185" s="94"/>
      <c r="O185" s="94"/>
      <c r="R185" s="94"/>
      <c r="U185" s="96"/>
      <c r="X185" s="94"/>
      <c r="AA185" s="94"/>
      <c r="AD185" s="94"/>
    </row>
    <row r="186" spans="1:8" s="28" customFormat="1" ht="15.75" customHeight="1">
      <c r="A186" s="27" t="s">
        <v>44</v>
      </c>
      <c r="B186" s="113" t="s">
        <v>90</v>
      </c>
      <c r="C186" s="113"/>
      <c r="D186" s="113"/>
      <c r="E186" s="113"/>
      <c r="F186" s="113"/>
      <c r="G186" s="113"/>
      <c r="H186" s="113"/>
    </row>
    <row r="187" spans="1:30" s="95" customFormat="1" ht="15.75" customHeight="1">
      <c r="A187" s="27" t="s">
        <v>66</v>
      </c>
      <c r="B187" s="121" t="s">
        <v>154</v>
      </c>
      <c r="C187" s="121"/>
      <c r="D187" s="121"/>
      <c r="E187" s="121"/>
      <c r="F187" s="121"/>
      <c r="G187" s="121"/>
      <c r="H187" s="121"/>
      <c r="I187" s="94"/>
      <c r="L187" s="94"/>
      <c r="O187" s="94"/>
      <c r="R187" s="94"/>
      <c r="U187" s="96"/>
      <c r="X187" s="94"/>
      <c r="AA187" s="94"/>
      <c r="AD187" s="94"/>
    </row>
    <row r="188" spans="1:8" s="35" customFormat="1" ht="6.75" customHeight="1">
      <c r="A188" s="27"/>
      <c r="B188" s="36"/>
      <c r="C188" s="36"/>
      <c r="D188" s="36"/>
      <c r="E188" s="36"/>
      <c r="F188" s="36"/>
      <c r="G188" s="36"/>
      <c r="H188" s="36"/>
    </row>
    <row r="189" spans="1:8" ht="16.5" customHeight="1">
      <c r="A189" s="11" t="s">
        <v>33</v>
      </c>
      <c r="B189" s="122" t="s">
        <v>91</v>
      </c>
      <c r="C189" s="122"/>
      <c r="D189" s="13"/>
      <c r="E189" s="13"/>
      <c r="F189" s="13"/>
      <c r="G189" s="13"/>
      <c r="H189" s="13"/>
    </row>
    <row r="190" spans="4:8" ht="4.5" customHeight="1">
      <c r="D190" s="23"/>
      <c r="E190" s="23"/>
      <c r="F190" s="23"/>
      <c r="G190" s="23"/>
      <c r="H190" s="23"/>
    </row>
    <row r="191" spans="1:8" s="100" customFormat="1" ht="12.75" customHeight="1">
      <c r="A191" s="15" t="s">
        <v>34</v>
      </c>
      <c r="B191" s="117" t="s">
        <v>148</v>
      </c>
      <c r="C191" s="117"/>
      <c r="D191" s="117"/>
      <c r="E191" s="117"/>
      <c r="F191" s="117"/>
      <c r="G191" s="117"/>
      <c r="H191" s="117"/>
    </row>
    <row r="192" spans="1:8" s="100" customFormat="1" ht="15" customHeight="1">
      <c r="A192" s="18"/>
      <c r="B192" s="106" t="s">
        <v>35</v>
      </c>
      <c r="C192" s="117" t="s">
        <v>168</v>
      </c>
      <c r="D192" s="117"/>
      <c r="E192" s="117"/>
      <c r="F192" s="117"/>
      <c r="G192" s="117"/>
      <c r="H192" s="117"/>
    </row>
    <row r="193" spans="1:8" ht="15" customHeight="1">
      <c r="A193" s="18"/>
      <c r="B193" s="106" t="s">
        <v>36</v>
      </c>
      <c r="C193" s="117" t="s">
        <v>170</v>
      </c>
      <c r="D193" s="117"/>
      <c r="E193" s="117"/>
      <c r="F193" s="117"/>
      <c r="G193" s="117"/>
      <c r="H193" s="117"/>
    </row>
    <row r="194" spans="1:8" s="100" customFormat="1" ht="25.5" customHeight="1">
      <c r="A194" s="18"/>
      <c r="B194" s="107" t="s">
        <v>146</v>
      </c>
      <c r="C194" s="117" t="s">
        <v>169</v>
      </c>
      <c r="D194" s="117"/>
      <c r="E194" s="117"/>
      <c r="F194" s="117"/>
      <c r="G194" s="117"/>
      <c r="H194" s="117"/>
    </row>
    <row r="195" spans="1:8" s="109" customFormat="1" ht="15" customHeight="1">
      <c r="A195" s="108"/>
      <c r="B195" s="107" t="s">
        <v>147</v>
      </c>
      <c r="C195" s="123" t="s">
        <v>149</v>
      </c>
      <c r="D195" s="123"/>
      <c r="E195" s="123"/>
      <c r="F195" s="123"/>
      <c r="G195" s="123"/>
      <c r="H195" s="123"/>
    </row>
  </sheetData>
  <sheetProtection password="C25B" sheet="1"/>
  <mergeCells count="109">
    <mergeCell ref="C19:H19"/>
    <mergeCell ref="C85:H85"/>
    <mergeCell ref="C21:H21"/>
    <mergeCell ref="C119:H119"/>
    <mergeCell ref="C98:H98"/>
    <mergeCell ref="C97:H97"/>
    <mergeCell ref="C99:H99"/>
    <mergeCell ref="C76:H76"/>
    <mergeCell ref="C80:H80"/>
    <mergeCell ref="C64:H64"/>
    <mergeCell ref="C125:H125"/>
    <mergeCell ref="C126:H126"/>
    <mergeCell ref="C113:H113"/>
    <mergeCell ref="C81:H81"/>
    <mergeCell ref="C68:H68"/>
    <mergeCell ref="C101:H101"/>
    <mergeCell ref="C115:H115"/>
    <mergeCell ref="C84:H84"/>
    <mergeCell ref="C77:H77"/>
    <mergeCell ref="C79:H79"/>
    <mergeCell ref="C60:H60"/>
    <mergeCell ref="C89:H89"/>
    <mergeCell ref="C90:H90"/>
    <mergeCell ref="C91:H91"/>
    <mergeCell ref="C92:H92"/>
    <mergeCell ref="C93:H93"/>
    <mergeCell ref="C78:H78"/>
    <mergeCell ref="C82:H82"/>
    <mergeCell ref="B11:C11"/>
    <mergeCell ref="C53:H53"/>
    <mergeCell ref="C54:H54"/>
    <mergeCell ref="C37:H37"/>
    <mergeCell ref="C32:H32"/>
    <mergeCell ref="A8:H8"/>
    <mergeCell ref="A10:H10"/>
    <mergeCell ref="A9:H9"/>
    <mergeCell ref="C23:H23"/>
    <mergeCell ref="C24:H24"/>
    <mergeCell ref="B178:H178"/>
    <mergeCell ref="B185:H185"/>
    <mergeCell ref="B184:H184"/>
    <mergeCell ref="B181:H181"/>
    <mergeCell ref="B182:H182"/>
    <mergeCell ref="B173:C173"/>
    <mergeCell ref="B180:H180"/>
    <mergeCell ref="C104:H104"/>
    <mergeCell ref="A7:H7"/>
    <mergeCell ref="B167:C167"/>
    <mergeCell ref="B175:C175"/>
    <mergeCell ref="C161:H161"/>
    <mergeCell ref="A1:H1"/>
    <mergeCell ref="A2:H2"/>
    <mergeCell ref="A3:H3"/>
    <mergeCell ref="A4:H4"/>
    <mergeCell ref="A5:H5"/>
    <mergeCell ref="A6:H6"/>
    <mergeCell ref="C195:H195"/>
    <mergeCell ref="C111:H111"/>
    <mergeCell ref="B189:C189"/>
    <mergeCell ref="B165:C165"/>
    <mergeCell ref="B169:C169"/>
    <mergeCell ref="B179:H179"/>
    <mergeCell ref="B163:C163"/>
    <mergeCell ref="A162:H162"/>
    <mergeCell ref="B164:C164"/>
    <mergeCell ref="C192:H192"/>
    <mergeCell ref="C193:H193"/>
    <mergeCell ref="C194:H194"/>
    <mergeCell ref="B174:C174"/>
    <mergeCell ref="B166:C166"/>
    <mergeCell ref="B187:H187"/>
    <mergeCell ref="B183:H183"/>
    <mergeCell ref="B186:H186"/>
    <mergeCell ref="B177:C177"/>
    <mergeCell ref="B171:C171"/>
    <mergeCell ref="B191:H191"/>
    <mergeCell ref="C147:H147"/>
    <mergeCell ref="C158:H158"/>
    <mergeCell ref="C139:H139"/>
    <mergeCell ref="C127:H127"/>
    <mergeCell ref="B170:C170"/>
    <mergeCell ref="C133:H133"/>
    <mergeCell ref="C128:H128"/>
    <mergeCell ref="C129:H129"/>
    <mergeCell ref="B172:C172"/>
    <mergeCell ref="C145:H145"/>
    <mergeCell ref="B168:C168"/>
    <mergeCell ref="C159:H159"/>
    <mergeCell ref="C150:H150"/>
    <mergeCell ref="C160:H160"/>
    <mergeCell ref="C154:H154"/>
    <mergeCell ref="C149:H149"/>
    <mergeCell ref="C143:H143"/>
    <mergeCell ref="C55:H55"/>
    <mergeCell ref="C56:H56"/>
    <mergeCell ref="C103:H103"/>
    <mergeCell ref="C107:H107"/>
    <mergeCell ref="C26:H26"/>
    <mergeCell ref="C105:H105"/>
    <mergeCell ref="C106:H106"/>
    <mergeCell ref="C137:H137"/>
    <mergeCell ref="C138:H138"/>
    <mergeCell ref="C25:H25"/>
    <mergeCell ref="C49:H49"/>
    <mergeCell ref="C52:H52"/>
    <mergeCell ref="C50:H50"/>
    <mergeCell ref="C45:H45"/>
    <mergeCell ref="C28:H28"/>
    <mergeCell ref="C51:H51"/>
  </mergeCells>
  <printOptions horizontalCentered="1"/>
  <pageMargins left="0.2755905511811024" right="0.2362204724409449" top="0.984251968503937" bottom="0.8267716535433072" header="0.5118110236220472" footer="0.31496062992125984"/>
  <pageSetup horizontalDpi="600" verticalDpi="600" orientation="portrait" paperSize="9"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Roman Mach</dc:creator>
  <cp:keywords/>
  <dc:description/>
  <cp:lastModifiedBy>Anna Sobierajska</cp:lastModifiedBy>
  <cp:lastPrinted>2024-03-12T08:29:54Z</cp:lastPrinted>
  <dcterms:created xsi:type="dcterms:W3CDTF">2021-04-07T04:42:21Z</dcterms:created>
  <dcterms:modified xsi:type="dcterms:W3CDTF">2024-03-12T09:51:51Z</dcterms:modified>
  <cp:category/>
  <cp:version/>
  <cp:contentType/>
  <cp:contentStatus/>
</cp:coreProperties>
</file>