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<sst xmlns="http://schemas.openxmlformats.org/spreadsheetml/2006/main" count="600" uniqueCount="404">
  <si>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</si>
  <si>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</si>
  <si>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</si>
  <si>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</si>
  <si>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</si>
  <si>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</si>
  <si>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</si>
  <si>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</si>
  <si>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</si>
  <si>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</si>
  <si>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</si>
  <si>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</si>
  <si>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</si>
  <si>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</si>
  <si>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</si>
  <si>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</si>
  <si>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</si>
  <si>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</si>
  <si>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</si>
  <si>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</si>
  <si>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</si>
  <si>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</si>
  <si>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</si>
  <si>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</si>
  <si>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</si>
  <si>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</si>
  <si>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</si>
  <si>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</si>
  <si>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</si>
  <si>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</si>
  <si>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</si>
  <si>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</si>
  <si>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</si>
  <si>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</si>
  <si>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</si>
  <si>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</si>
  <si>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</si>
  <si>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</si>
  <si>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</si>
  <si>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</si>
  <si>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</si>
  <si>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</si>
  <si>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</si>
  <si>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</si>
  <si>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</si>
  <si>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</si>
  <si>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</si>
  <si>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</si>
  <si>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</si>
  <si>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</si>
  <si>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</si>
  <si>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</si>
  <si>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</si>
  <si>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</si>
  <si>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</si>
  <si>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</si>
  <si>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</si>
  <si>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</si>
  <si>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</si>
  <si>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</si>
  <si>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</si>
  <si>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</si>
  <si>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</si>
  <si>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</si>
  <si>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</si>
  <si>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</si>
  <si>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</si>
  <si>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</si>
  <si>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</si>
  <si>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</si>
  <si>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</si>
  <si>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</si>
  <si>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</si>
  <si>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</si>
  <si>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</si>
  <si>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</si>
  <si>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</si>
  <si>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</si>
  <si>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</si>
  <si>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</si>
  <si>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</si>
  <si>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</si>
  <si>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</si>
  <si>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</si>
  <si>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</si>
  <si>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</si>
  <si>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</si>
  <si>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</si>
  <si>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</si>
  <si>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</si>
  <si>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</si>
  <si>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</si>
  <si>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</si>
  <si>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</si>
  <si>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</si>
  <si>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</si>
  <si>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</si>
  <si>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</si>
  <si>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</si>
  <si>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</si>
  <si>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</si>
  <si>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</si>
  <si>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</si>
  <si>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</si>
  <si>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</si>
  <si>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</si>
  <si>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</si>
  <si>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</si>
  <si>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</si>
  <si>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</si>
  <si>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</si>
  <si>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</si>
  <si>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</si>
  <si>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</si>
  <si>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</si>
  <si>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</si>
  <si>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</si>
  <si>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</si>
  <si>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</si>
  <si>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</si>
  <si>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</si>
  <si>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</si>
  <si>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</si>
  <si>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</si>
  <si>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</si>
  <si>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</si>
  <si>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</si>
  <si>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</si>
  <si>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</si>
  <si>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</si>
  <si>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</si>
  <si>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</si>
  <si>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</si>
  <si>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</si>
  <si>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</si>
  <si>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</si>
  <si>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</si>
  <si>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</si>
  <si>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</si>
  <si>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</si>
  <si>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</si>
  <si>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</si>
  <si>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</si>
  <si>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</si>
  <si>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</si>
  <si>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</si>
  <si>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</si>
  <si>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</si>
  <si>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</si>
  <si>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</si>
  <si>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</si>
  <si>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</si>
  <si>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</si>
  <si>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</si>
  <si>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</si>
  <si>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</si>
  <si>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</si>
  <si>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</si>
  <si>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</si>
  <si>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</si>
  <si>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</si>
  <si>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</si>
  <si>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</si>
  <si>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</si>
  <si>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</si>
  <si>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</si>
  <si>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</si>
  <si>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</si>
  <si>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</si>
  <si>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</si>
  <si>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</si>
  <si>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</si>
  <si>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</si>
  <si>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</si>
  <si>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</si>
  <si>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</si>
  <si>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</si>
  <si>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</si>
  <si>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</si>
  <si>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</si>
  <si>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</si>
  <si>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</si>
  <si>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</si>
  <si>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</si>
  <si>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</si>
  <si>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</si>
  <si>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</si>
  <si>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</si>
  <si>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</si>
  <si>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</si>
  <si>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</si>
  <si>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</si>
  <si>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</si>
  <si>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</si>
  <si>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</si>
  <si>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</si>
  <si>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</si>
  <si>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</si>
  <si>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</si>
  <si>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</si>
  <si>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</si>
  <si>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</si>
  <si>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</si>
  <si>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</si>
  <si>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</si>
  <si>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</si>
  <si>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</si>
  <si>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</si>
  <si>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</si>
  <si>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</si>
  <si>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</si>
  <si>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</si>
  <si>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odsetki i dyskonto podlegające wyłączeniu z limitu spłaty zobowiązań, o których mowa w art. 243 ustawy, z tytułu zobowiązań zaciągniętych na wkład krajowy)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</si>
  <si>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</si>
  <si>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</si>
  <si>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</si>
  <si>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</si>
  <si>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</si>
  <si>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</si>
  <si>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</si>
  <si>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</si>
  <si>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</si>
  <si>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</si>
  <si>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</si>
  <si>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</si>
  <si>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</si>
  <si>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</si>
  <si>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</si>
  <si>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</si>
  <si>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</si>
  <si>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</si>
  <si>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</si>
  <si>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</si>
  <si>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 xml:space="preserve"> - z aktualizacji wielkości dochodów i wydatków w poszczególnych latach.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</si>
  <si>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</si>
  <si>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</si>
  <si>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</si>
  <si>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</si>
  <si>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</si>
  <si>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</si>
  <si>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</si>
  <si>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</si>
  <si>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</si>
  <si>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</si>
  <si>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</si>
  <si>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</si>
  <si>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 xml:space="preserve">Wydatki na programy, projekty lub zadania pozostałe </t>
  </si>
  <si>
    <t>2.2.1</t>
  </si>
  <si>
    <t>Pozostałe zmiany</t>
  </si>
  <si>
    <t>RPO 2020 - RPO WKP 2014-2020 (współfinansowanie krajowe dla beneficjentów środków EFS) - Ułatwienie absorpcji środków (Urząd Marszałkowski w Toruniu)</t>
  </si>
  <si>
    <t>RPO 2020 - Dz. 5.1 - Przebudowa wraz z rozbudową drogi wojewódzkiej Nr 265 Brześć Kujawski-Gostynin od km 0+003 do km 19+117 - Zwiększenie bezpieczeństwa ruchu drogowego</t>
  </si>
  <si>
    <t>RPO 2020 - Dz. 5.1 - Rozbudowa drogi wojewódzkiej Nr 548 Stolno-Wąbrzeźno od km 0+005 do km 29+619 z wyłączeniem węzła autostradowego w m. Lisewo od km 14+144 do km 15+146 - Zwiększenie bezpieczeństwa ruchu drogowego</t>
  </si>
  <si>
    <t>2.2.2</t>
  </si>
  <si>
    <t>2.2.3</t>
  </si>
  <si>
    <t>Obowiązująca wieloletnia prognoza finansowa Województwa Kujawsko-Pomorskiego obejmuje lata 2018-2038.</t>
  </si>
  <si>
    <t>Dokonuje się zmiany w wieloletniej prognozie finansowej Województwa Kujawsko-Pomorskiego na lata 2018-2038. Zmiany wynikają:</t>
  </si>
  <si>
    <t xml:space="preserve"> - ze zmiany budżetu województwa na 2018 r.;</t>
  </si>
  <si>
    <t>Szczegółowy zakres zmian budżetu województwa na 2018 r., które wpływają na załącznik nr 1 do wieloletniej prognozy finansowej przedstawia poniższa tabela:</t>
  </si>
  <si>
    <t>Plan na 2018 rok
(przed zmianą)</t>
  </si>
  <si>
    <t>Zmiany dochodów, wydatków, przychodów i rozchodów oraz wynik budżetowy i finansowy w latach 2018-2038</t>
  </si>
  <si>
    <t>Skutkiem uchwały jest zmiana wieloletniej prognozy finansowej Województwa Kujawsko-Pomorskiego na lata 2018-2038, zgodnie z załącznikami do niniejszej uchwały.</t>
  </si>
  <si>
    <t>RPO 2020 - Dz. 4.5 - Budowa stacji terenowo-badawczej "Podmoście" - Ochrona i promocja zasobów przyrodniczych oraz podniesienie świadomości edukacji ekologiczno-przyrodniczej</t>
  </si>
  <si>
    <t>2.1.4</t>
  </si>
  <si>
    <t>2.1.5</t>
  </si>
  <si>
    <t>IW - Modernizacja dróg wojewódzkich grupa III - K-P plan spójności komunikacji drogowej i kolejowej 2014-2020 - Zwiększenie bezpieczeństwa ruchu drogowego</t>
  </si>
  <si>
    <t>RPO 2020 - Dz. 2.1 - Budowa kujawsko-pomorskiego systemu udostępniania elektronicznej dokumentacji medycznej - etap II - Poprawa jakości świadczonych usług medycznych z wykorzystaniem narzędzi ICT</t>
  </si>
  <si>
    <t>Wieloletni program współpracy samorządu województwa kujawsko-pomorskiego z organizacjami pozarządowymi na lata 2016-2020 - Wsparcie działań realizowanych przez organizacje pożytku publicznego</t>
  </si>
  <si>
    <t>RPO 2020 - RPO WKP 2014-2020 (współfinansowanie krajowe dla beneficjentów EFRR) - Ułatwienie absorpcji środków</t>
  </si>
  <si>
    <t>RPO 2020 - RPO WKP 2014-2020 (współfinansowanie krajowe dla beneficjentów środków EFS) - Ułatwienie absorpcji środków (Wojewódzki Urząd Pracy w Toruniu)</t>
  </si>
  <si>
    <t xml:space="preserve"> - z wprowadzenia nowych zadań,</t>
  </si>
  <si>
    <t>RPO 2020 - Dz. 5.1 - Przebudowa wraz z rozbudową drogi wojewódzkiej Nr 269 Szczerkowo-Kowal od km 12+170 do km 28+898 oraz od km 33+622 do km 59+194- Zwiększenie bezpieczeństwa ruchu drogowego</t>
  </si>
  <si>
    <t>RPO 2020 - Dz. 5.1 - Przebudowa wraz z rozbudową drogi wojewódzkiej Nr 266 Ciechocinek-Służewo-Radziejów-Sompolno-Konin - Zwiększenie bezpieczeństwa ruchu drogowego</t>
  </si>
  <si>
    <t>2.2.4</t>
  </si>
  <si>
    <t>2.2.5</t>
  </si>
  <si>
    <t>2.2.6</t>
  </si>
  <si>
    <t>2.2.7</t>
  </si>
  <si>
    <t>2.2.8</t>
  </si>
  <si>
    <t>2.2.9</t>
  </si>
  <si>
    <t>2.2.10</t>
  </si>
  <si>
    <t>Uchwała dotyczy zmiany wieloletniej prognozy finansowej Województwa Kujawsko-Pomorskiego na lata 2018-2038.</t>
  </si>
  <si>
    <t xml:space="preserve"> - ze zmian w planowanych przedsięwzięciach;</t>
  </si>
  <si>
    <t>RPO 2020 - Dz. 6.3.2 - Artyści w zawodzie - Modernizacja warsztatów kształcenia zawodowego w KPSOSW im. J. Korczaka w Toruniu - Poprawa jakości usług edukacyjnych w zakresie szkolnictwa zawodowego</t>
  </si>
  <si>
    <t>RPO 2020 - Dz. 2.1 - Infostrada Kujaw i Pomorza 2.0 - Wzrost efektywności działań administracji samorządowej oraz jakości usług publicznych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</si>
  <si>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</si>
  <si>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RPO 2020 - Dz. 2.1 - Budowa kujawsko-pomorskiego systemu udostępniania elektronicznej dokumentacji medycznej - etap I - Poprawa jakości świadczonych usług medycznych z wykorzystaniem narzędzi ICT</t>
  </si>
  <si>
    <t>IZ - POIŚ - Młyn Kultury - Przebudowa, rozbudowa i zmiana sposobu użytkowania budynku magazynowego przy ul. Kościuszki 77 w Toruniu na budynek o funkcji użyteczności publicznej - Poprawa dostępu do infrastruktury kultury</t>
  </si>
  <si>
    <t>(dokonuje się aktualizacji puli środków na współfinansowanie z EFS w poszczególnych latach)</t>
  </si>
  <si>
    <t>IW - Opracowanie dokumentacji projektowej dla sieci dróg wojewódzkich - Zwiększenie bezpieczeństwa ruchu drogowego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</si>
  <si>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</t>
  </si>
  <si>
    <t>RPO 2020 - Pomoc Techniczna RPO 2014-2020 (Dz. 12.2 - pula) - Zapewnienie skutecznej informacji i promocji programu (Urząd Marszałkowski w Toruniu)</t>
  </si>
  <si>
    <t>RPO 2020 - Dz. 4.5 - Modernizacja zagrody wiejskiej w Dusocinie na potrzeby ośrodka edukacji ekologicznej na terenie Parku Krajobrazowego "Góry Łosiowe" wraz z czynną ochroną przyrody na obszarze Natura 2000 - Ochrona i promocja zasobów przyrodniczych oraz podniesienie świadomości edukacji ekologiczno-przyrodniczej</t>
  </si>
  <si>
    <t>RPO 2020 - Dz. 5.1 - Rozbudowa drogi wojewódzkiej Nr 251 Kaliska-Inowrocław na odcinku od km 19+649 (od granicy województwa kujawsko-pomorskiego) do km 34+200 oraz od km 34+590,30 do km 35+290 wraz z przebudową mostu na rzece Gąsawka w miejscowości Żnin - Zwiększenie bezpieczeństwa ruchu drogowego</t>
  </si>
  <si>
    <t>RPO 2020 - Dz. 5.1 - Przebudowa wraz z rozbudową drogi wojewódzkiej Nr 254 Brzoza-Wylatowo (odcinek Barcin-Wylatowo) - Zwiększenie bezpieczeństwa ruchu drogowego</t>
  </si>
  <si>
    <t>RPO 2020 - Dz. 5.1 - Przebudowa wraz z rozbudową drogi wojewódzkiej Nr 254 Brzoza-Łabiszyn-Barcin-Mogilno-Wylatowo (odcinek Brzoza-Barcin) - Zwiększenie bezpieczeństwa ruchu drogowego</t>
  </si>
  <si>
    <t>RPO 2020 - Dz. 5.1 - Przebudowa wraz z rozbudową drogi wojewódzkiej Nr 563 Rypin-Żuromin-Mława od km 2+475 do km 16+656 - Zwiększenie bezpieczeństwa ruchu drogowego</t>
  </si>
  <si>
    <t>RPO 2020 - Dz. 5.1 - Przebudowa wraz z rozbudową drogi wojewódzkiej Nr 534 Grudziądz-Wąbrzeźno-Golub-Dobrzyń-Rypin od km 76+705 do km 81+719- Zwiększenie bezpieczeństwa ruchu drogowego</t>
  </si>
  <si>
    <t>RPO 2020 - Dz. 5.1 - Przebudowa wraz z rozbudową drogi wojewódzkiej Nr 270 Brześć Kujawski-Izbica Kujawska-Koło od km 0+000 do km 29+023- Zwiększenie bezpieczeństwa ruchu drogowego</t>
  </si>
  <si>
    <t>RPO 2020 - Dz. 5.1- Przebudowa i rozbudowa drogi wojewódzkiej Nr 255 Pakość-Strzelno od km 0+005 do km 21+910. Etap II - Przebudowa drogi wojewódzkiej Nr 255 na odc. od km  2+220 do km 21+910, dł. 19,690 km" - Zwiększenie bezpieczeństwa ruchu drogowego</t>
  </si>
  <si>
    <t>Zestawienie zmian w planowanych dochodach i wydatkach oraz przychodach i rozchodach w latach 2018-2038 przedstawia załączona tabela.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</si>
  <si>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</si>
  <si>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</si>
  <si>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</si>
  <si>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</si>
  <si>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</si>
  <si>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</si>
  <si>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</si>
  <si>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</si>
  <si>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</si>
  <si>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</si>
  <si>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</si>
  <si>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</si>
  <si>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</si>
  <si>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</si>
  <si>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</si>
  <si>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</si>
  <si>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</si>
  <si>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</si>
  <si>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</si>
  <si>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</si>
  <si>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</si>
  <si>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</si>
  <si>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</si>
  <si>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</si>
  <si>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</si>
  <si>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</si>
  <si>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</si>
  <si>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</si>
  <si>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</si>
  <si>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</si>
  <si>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</si>
  <si>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</si>
  <si>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Natomiast art. 226, 227 i 228 ustawy z dnia 27 sierpnia 2009 r. o finansach publicznych (Dz.U. z 2017 r. poz. 2077 z późn. zm.)  określają szczegółowość wieloletniej prognozy finansowej jednostki samorządu terytorialnego, tj. minimalny zakres informacji i danych jakie powinny się w niej znaleźć.</t>
  </si>
  <si>
    <t>Zgodnie z art. 18 pkt 20 ustawy z dnia 5 czerwca 1998 r. o samorządzie województwa  (Dz. U. z 2018 r. poz. 913 z późn. zm.) do kompetencji sejmiku województwa należy podejmowanie uchwał w innych sprawach zastrzeżonych ustawami. Ustawa z dnia 27 sierpnia 2009 r. o finansach publicznych                                     (Dz.U. z 2017 r. poz. 2077 z późn. zm.) w art. 231 uprawnia jedynie organ stanowiący do zmiany kwot wydatków na zaplanowane w wieloletniej prognozie finansowej przedsięwzięcia.</t>
  </si>
  <si>
    <t>IW - Opracowanie dokumentacji Studium Techniczno-Ekonomiczno-Środowiskowego dla połączenia Miasta Bydgoszczy z węzłem drogowym na trasie szybkiego ruchu S5 i S10 w miejscowości Białe Błota - wsparcie finansowe - Zwiększenie bezpieczeństwa ruchu drogowego</t>
  </si>
  <si>
    <t>(zwiększa się planowane na 2020 r. wydatki oraz ogólną wartość projektu w celu dostosowania do wartości poprzetargowej)</t>
  </si>
  <si>
    <t xml:space="preserve"> </t>
  </si>
  <si>
    <t>IW - Rozbudowa Specjalnego Ośrodka Szkolno-Wychowawczego im. J. Korczaka w Toruniu - Poprawa i rozwój infrastruktury edukacyjnej</t>
  </si>
  <si>
    <t>(wycofuje się zadanie z wieloletniej prognozy finansowej w związku z brakiem możliwości realizacji w 2018 r.)</t>
  </si>
  <si>
    <t>RPO 2020 - Dz. 4.5 - Poprawa różnorodności biologicznej poprzez zarybienie j. Gopło oraz rozbudowa obiektu o część ekspozycji przyrodniczo-historycznej - Ochrona i promocja zasobów przyrodniczych oraz podniesienie świadomości edukacji ekologiczno-przyrodniczej</t>
  </si>
  <si>
    <t>RPO 2020 - RPO WKP 2014-2020 (współfinansowanie krajowe dla beneficjentów EFS) - Ułatwienie absorpcji środków</t>
  </si>
  <si>
    <t>(dokonuje się aktualizacji puli środków na współfinansowanie z EFRR w poszczególnych latach)</t>
  </si>
  <si>
    <t>Zakup sprzętu i wyposażenia dla Filharmonii Pomorskiej im. Ignacego Jana Paderewskiego w Bydgoszczy - Poprawa infrastruktury kulturalnej</t>
  </si>
  <si>
    <t>(dokonuje się zmniejszenia planowanych na 2018 r. wydatków oraz ogólnej wartości zadania w związku z dokonanym przez Filharmonię Pomorską w Bydgoszczy zwrotem odzyskanego podatku VAT)</t>
  </si>
  <si>
    <t>RPO 2020 - Dz. 6.3.2 - Mistrz zawodu w nowoczesnym warsztacie - modernizacja warsztatów kształcenia zawodowego w Specjalnym Ośrodku Szkolno-Wychowawczym Nr 1 w Bydgoszczy - Poprawa jakości usług edukacyjnych w zakresie szkolnictwa zawodowego</t>
  </si>
  <si>
    <t>IW - Modernizacja i rozbudowa Muzeum Historii Włocławka - Poprawa infrastruktury kulturalnej</t>
  </si>
  <si>
    <t>Bydgoski Festiwal Operowy - Zwiększenie atrakcyjności kulturalnej regionu kujawsko-pomorskiego</t>
  </si>
  <si>
    <t>Międzynarodowy konkurs Pianistyczny im. Fryderyka Chopina dla Dzieci i Młodzieży w Szafarni - Zwiększenie atrakcyjności kulturalnej regionu kujawsko-pomorskiego</t>
  </si>
  <si>
    <t>Bydgoski Festiwal Muzyczny - Zwiększenie atrakcyjności kulturalnej regionu kujawsko-pomorskiego</t>
  </si>
  <si>
    <t>RPO 2020 - Dz. 4.4 - Wsparcie opieki nad zabytkami województwa kujawsko-pomorskiego w 2018 roku - Zwiększenie atrakcyjności obiektów kultury regionu kujawsko-pomorskiego</t>
  </si>
  <si>
    <t>IZ - Punkty Informacyjne Funduszy Europejskich - Zapewnienie dostępu do informacji na temat funduszy unijnych</t>
  </si>
  <si>
    <t>IZ - POWER Dz. 2.5 - Kooperacja-efektywna i skuteczna - Wzmocnienie potencjału instytucji działających na rzecz wyłącznie społecznego</t>
  </si>
  <si>
    <t>(dokonuje się zmniejszenia planowanych na 2018 r. wydatków oraz ogólnej wartości zadania w związku ze zmniejszeniem planowanych wydatków na zadanie pn."GRANTY - Działalność na rzecz organizacji pozarządowych")</t>
  </si>
  <si>
    <t>IW - Opracowanie dokumentacji projektowej dla rozbudowy drogi wojewódzkiej Nr 244 Kamieniec-Strzelce Dolne m. Żołędowo ul. Jastrzębia od km 30+068 do km 33+342, dł. 3,274 km - Zwiększenie bezpieczeństwa ruchu drogowego</t>
  </si>
  <si>
    <t>IW - Opracowanie dokumentacji projektowej dla przebudowy drogi wojewódzkiej Nr 562 Szpetal Górny - Dobrzyń nad Wisłą - Płock odc. Krojczyn-Szpiegowo od km 6+400 do km 9+400, dł. 3,000 km - Zwiększenie bezpieczeństwa ruchu drogowego</t>
  </si>
  <si>
    <t>(dokonuje się przeniesienia części planowanych wydatków z roku 2019 do roku 2020 przy zachowaniu niezmienionej ogólnej wartości projektu w celu dostosowania do harmonogramu przedsięwzięć planowanych do realizacji w ramach projektu)</t>
  </si>
  <si>
    <t>RPO 2020 - Dz. 3.3 - Podniesienie jakości usług zdrowotnych oraz zwiększenie dostępu do usług medycznych w Wojewódzkim Szpitalu Specjalistycznym im. Błogosławionego księdza Jerzego Popiełuszki we Włocławku - Poprawa gospodarki cieplnej w obiektach szpitala</t>
  </si>
  <si>
    <t>IW - Przywrócenie równowagi ekologicznej na terenach gmin województwa kujawsko-pomorskiego w związku z budową autostrady A1 w latach 2011-2015 - Zrekompensowanie strat przyrodniczych i środowiskowych powstałych w wyniku budowy autostrady A1</t>
  </si>
  <si>
    <t>RPO 2020 - Dz. 4.5 - Utworzenie Centrum Czynnej Ochrony Przyrody Wdeckiego Parku Krajobrazowego - Wzrost świadomości społeczeństwa w zakresie ochrony przyrody</t>
  </si>
  <si>
    <t>RPO 2020 - Dz. 6.5 - Utworzenie Centrum Czynnej Ochrony Przyrody Wdeckiego Parku Krajobrazowego - Wzrost świadomości społeczeństwa w zakresie ochrony przyrody</t>
  </si>
  <si>
    <t>(dokonuje się urealnienia poniesionych do końca 2017 r. wydatków oraz zmniejszenia ogólnej wartości zadania)</t>
  </si>
  <si>
    <t>RPO 2020 - Pomoc Techniczna RPO 2014-2020 - WPD PT "Sprawne zarządzanie i wdrażanie RPO WK-P w latach 2018-2020" - Zapewnienie technicznego i finansowego wsparcia w celu sprawnego wdrażania oraz efektywnego wykorzystania środków</t>
  </si>
  <si>
    <t>RPO 2020 - Dz. 5.1- Przebudowa wraz z rozbudową drogi wojewódzkiej Nr 241 Tuchola-Rogoźno od km 0+005 do km 26+360 na odc. Tuchola-Sępólno Krajeńskie- Zwiększenie bezpieczeństwa ruchu drogowego</t>
  </si>
  <si>
    <t>Dokonuje się zmian w zakresie planowanych dochodów i wydatków w poszczególnych latach.</t>
  </si>
  <si>
    <t>(dokonuje się przeniesienia części planowanych wydatków z roku 2018 do roku 2021 przy zachowaniu niezmienionej ogólnej wartości projektu w związku z przeniesieniem części działań promocyjnych oraz kosztów związanych z zatrudnieniem ekspertów)</t>
  </si>
  <si>
    <t>(dokonuje się przeniesienia planowanych wydatków z roku 2018 do roku 2022 przy zachowaniu niezmienionej ogólnej wartości projektu w związku z brakiem decyzji o przyznaniu dofinansowania)</t>
  </si>
  <si>
    <t>(dokonuje się przeniesienia części planowanych wydatków z roku 2018 do roku 2019 w związku z trwającymi procedurami przetargowymi i brakiem możliwości wydatkowania środków w 2018 r. Ogólna wartość projektu nie ulega zmianie)</t>
  </si>
  <si>
    <t>(dokonuje się przeniesienia planowanych wydatków z roku 2018 do roku 2019 w związku z trwającymi procedurami przetargowymi oraz brakiem możliwości wydatkowania środków w 2018 r. Ogólna wartość projektu nie ulega zmianie)</t>
  </si>
  <si>
    <t>(wydłuża się okres realizacji projektu do roku 2020 oraz przenosi się część planowanych wydatków z roku 2018 do roku 2020 w związku z opóźnieniem w robotach drogowych na skutek konieczności usunięcia kolizji sieci elektroenergetycznych, kanalizacyjnych i telekomunikacyjnych oraz nieuwzględnienia istniejących sieci melioracyjnych. Ogólna wartość projektu nie ulega zmianie)</t>
  </si>
  <si>
    <t>(dokonuje się przeniesienia planowanych wydatków z roku 2018 do roku 2019 w związku z późnym przygotowaniem postępowania przetargowego na wyłonienie wykonawcy zadania i brakiem możliwości wydatkowania środków przez Gminę w 2018 r. Ogólna wartość zadania nie ulega zmianie)</t>
  </si>
  <si>
    <t>(wydłuża się okres realizacji projektu do roku 2019, przenosi się część planowanych wydatków z roku 2018 do roku 2019 w związku z trwającymi procedurami przetargowymi na zakup wyposażenia. Ogólna wartość projektu nie ulega zmianie)</t>
  </si>
  <si>
    <t>(dokonuje się przeniesienia części planowanych wydatków z roku 2018 do roku 2019 w związku z późnym rozpoczęciem realizacji projektu i brakiem możliwości wydatkowania środków w 2018 r. Ogólna wartość projektu nie ulega zmianie)</t>
  </si>
  <si>
    <t>(dokonuje się zwiększenia planowanych na 2018 r. wydatków w związku z aktualizacją wniosku o przyznanie dotacji celowej na 2018 r. i przyznaniem przez Ministerstwo Inwestycji i Rozwoju dodatkowych środków na wynagrodzenia dla pracowników PIFE. Ogólna wartość projektu ulega zwiększeniu)</t>
  </si>
  <si>
    <t>(wydłuża się okres realizacji projektu do roku 2020 oraz przenosi się część planowanych wydatków z roku 2018 do roku 2020 w związku z powstałymi opóźnieniami w realizacji  robót drogowych spowodowanych koniecznością aktualizacji uzgodnień branżowych i usunięcia kolizji sieci. Ogólna wartość projektu nie ulega zmianie)</t>
  </si>
  <si>
    <t>(wydłuża się okres realizacji projektu do roku 2019 oraz przenosi się część planowanych wydatków z roku 2018 do roku 2019 w związku z wydłużeniem postępowania przetargowego na zakup sprzętu komputerowego w wyniku składanych zapytań przez oferentów. Ogólna wartość projektu nie ulega zmianie)</t>
  </si>
  <si>
    <t>(dokonuje się zmniejszenia planowanych na 2018 r. wydatków oraz ogólnej wartości zadania w związku z brakiem porozumienia z Gminą Dobrzyń nad Wisłą w kwestii partycypacji w kosztach inwestycji oraz brakiem możliwości wszczęcia procedury przetargowej)</t>
  </si>
  <si>
    <t>IW - zmiana z: Opracowanie dokumentacji projektowej dla przebudowy drogi wojewódzkiej Nr 301 Janowice-Osięciny na odc. od km 0+000 do km 19+226, dł. 19,226 km na: Opracowanie dokumentacji projektowej dla przebudowy drogi wojewódzkiej Nr 301 Janowice-Tadzin-Bądkowo-Krotoszyn-Osięciny na odc. od km 2+290 do km 18+295,5 km oraz od km 18+892,5 do km 19+226, dł. 16,339 km - Zwiększenie bezpieczeństwa ruchu drogowego</t>
  </si>
  <si>
    <t>(dokonuje się przeniesienia planowanych wydatków między latami realizacji)</t>
  </si>
  <si>
    <t>(dokonuje się zmniejszenia planowanych na 2018 r. wydatków oraz ogólnej wartości zadania w związku z oszczędnościami poprzetargowymi)</t>
  </si>
  <si>
    <t>(dokonuje się przeniesienia części planowanych wydatków z roku 2018 do roku 2020 w związku z przeniesieniem części kosztów zarządzania projektem na lata następne. Ogólna wartość projektu nie ulega zmianie)</t>
  </si>
  <si>
    <t>(odstępuje się od realizacji projektu w ramach Działania 4.5)</t>
  </si>
  <si>
    <t>(dokonuje się przeniesienia części planowanych wydatków z roku 2018 do roku 2020 w związku z brakiem możliwości przeprowadzenia procedur przetargowych w 2018 r. w wyniku późnego przyznania dofinansowania (przedłużające się czynności związane z rozstrzygnięciem konkursu w ramach Działania 4.5). Ogólna wartość projektu nie ulega zmianie)</t>
  </si>
  <si>
    <t>(wprowadza się nowy projekt planowany do realizacji w ramach Działania 6.5, który zawiera zaktualizowany zakres rzeczowo-finansowy projektu pierwotnie planowanego do realizacji w ramach Działania 4.5)</t>
  </si>
  <si>
    <t>(dokonuje się przeniesienia części planowanych wydatków z roku 2018 do roku 2020 w związku z przedłużającą się procedurą ustalenia trybu wyboru wykonawców prac badawczych oraz przesunięciem terminu realizacji części przedsięwzięć. Ogólna wartość projektu nie ulega zmianie)</t>
  </si>
  <si>
    <t>(dokonuje się zwiększenia planowanych na 2018 r. wydatków na zabezpieczenie wkładu własnego w projekcie oraz na pokrycie wydatków niekwalifikowalnych powstałych w wyniku różnicy pomiędzy wartością projektu z wniosku o dofinansowanie a wartością inwestycji po przeprowadzeniu procedur przetargowych. Ogólna wartość projektu ulega zwiększeniu)</t>
  </si>
  <si>
    <t>(wydłuża się okres realizacji projektu do roku 2021 oraz przenosi się część planowanych wydatków z roku 2019 i 2020 do roku 2021 przy zachowaniu niezmienionej ogólnej wartości projektu. Projekt jest na etapie przygotowania niezbędnej dokumentacji)</t>
  </si>
  <si>
    <t>(dokonuje się przeniesienia części planowanych wydatków z roku 2019 do roku 2020 przy zachowaniu niezmienionej ogólnej wartości projektu.  Projekt jest na etapie przygotowania niezbędnej dokumentacji)</t>
  </si>
  <si>
    <t>(wydłuża się okres realizacji projektu do roku 2021 oraz przenosi się część planowanych wydatków z roku 2019 na lata następne przy zachowaniu niezmienionej ogólnej wartości projektu. Projekt jest na etapie przygotowania niezbędnej dokumentacji)</t>
  </si>
  <si>
    <t>(wydłuża się okres realizacji projektu do roku 2021 oraz przenosi się część planowanych wydatków z roku 2019 i 2020 do roku 2021 przy zachowaniu niemienionej ogólnej wartości projektu. Projekt jest na etapie przygotowania niezbędnej dokumentacji)</t>
  </si>
  <si>
    <t>(wydłuża się okres realizacji projektu do roku 2020 oraz przenosi się część planowanych wydatków z roku 2018 do roku 2020 przy zachowaniu niemienionej ogólnej wartości projektu. Zmniejszenie planowanych wydatków w 2018 r. wynika z opóźnień w robotach drogowych na skutek konieczności aktualizacji uzgodnień z gestorami uzbrojenia, wykonania aktualizacji bądź nowej dokumentacji technicznej oraz nieuwzględnienia robót związanych z istniejącymi sieciami melioracyjnymi)</t>
  </si>
  <si>
    <t>(wydłuża się okres realizacji projektu do roku 2020 oraz przenosi się część planowanych wydatków z roku 2019 do roku 2020 przy zachowaniu niemienionej ogólnej wartości projektu. Projekt jest na etapie przygotowania niezbędnej dokumentacji)</t>
  </si>
  <si>
    <t>(dokonuje się przeniesienia części planowanych wydatków z roku 2019 na lata następne przy zachowaniu niemienionej ogólnej wartości projektu. Projekt jest na etapie przygotowania niezbędnej dokumentacji)</t>
  </si>
  <si>
    <t>(dokonuje się przeniesienia części planowanych wydatków z roku 2019 do roku 2020 przy zachowaniu niemienionej ogólnej wartości projektu. Projekt jest na etapie przygotowania niezbędnej dokumentacji)</t>
  </si>
  <si>
    <t>(wydłuża się okres realizacji zadania do roku 2020 oraz zwiększa się jego ogólną wartość w celu zabezpieczenia środków na organizację wydarzeń kulturalnych przez Filharmonię Pomorską w Bydgoszczy)</t>
  </si>
  <si>
    <t>(wydłuża się okres realizacji zadania do roku 2020 oraz zwiększa się jego ogólną wartość w celu zabezpieczenia środków na organizację wydarzeń kulturalnych przez Operę Nova w Bydgoszczy)</t>
  </si>
  <si>
    <t>(wydłuża się okres realizacji zadania do roku 2020 oraz zwiększa się jego ogólną wartość w celu zabezpieczenia środków na organizację wydarzeń kulturalnych przez Ośrodek Chopinowski w Szafarni)</t>
  </si>
  <si>
    <t>(dokonuje się zmniejszenia planowanych na 2018 r. wydatków oraz ogólnej wartości zadania w związku z przedłużającą się procedurą związaną z uzyskaniem decyzji środowiskowej oraz opracowania projektu podziałów nieruchomości. Zadanie realizowane jest z dotacji od gminy Osielsko)</t>
  </si>
  <si>
    <t>(dokonuje się zwiększenia planowanych na 2018 r. wydatków w celu pokrycia kosztów budowy ciągów pieszo-rowerowych w ramach zadania pn. "Rozbudowa drogi wojewódzkiej Nr 546 na odcinku od km 10+791,00 do km 13+103,20 od Bierzgłowa (przystanek PKS) do Łubianki (skrzyżowanie z drogą wojewódzką Nr 553)". Ogólna wartość zadania ulega zwiększeniu)</t>
  </si>
  <si>
    <t>(dokonuje się zmniejszenia planowanych wydatków na 2018 r. oraz ogólnej wartości zadania w związku z rezygnacją z realizacji zadań przez gminy w 2018 r. Złożony został wniosek do WFOŚiGW w Toruniu w sprawie aktualizacji harmonogramu rzeczowo-finansowego zadań przewidzianych do realizacji na 2019 r. Wniosek oczekuje na akceptację Zarządu Funduszu)</t>
  </si>
  <si>
    <t>(dokonuje się zmniejszenia planowanych na 2018 r. wydatków oraz ogólnej wartości zadania w związku z przedłużającą się procedurą związaną z opracowaniem dokumentacji projektowej w części dotyczącej mapy do celów projektowych i karty informacyjnej przedsięwzięcia oraz brakiem możliwości rozliczenia dotacji od gminy Bądkowo na współfinansowanie zadania w 2018 r.)</t>
  </si>
  <si>
    <t>(dokonuje się zwiększenia puli środków na powyższy projekt, tj. do wartości złożonego projektu WPD "Sprawne zarządzanie i wdrażanie RPO WK-P na lata 2018-2020" )</t>
  </si>
  <si>
    <t>(wydłuża się okres realizacji projektu do roku 2021 oraz przenosi się planowane wydatki z roku 2019 na lata następne przy zachowaniu niezmienionej ogólnej wartości projektu. Projekt jest na etapie przygotowania niezbędnej dokumentacji)</t>
  </si>
  <si>
    <r>
      <t xml:space="preserve">W powyższej uchwale wprowadzone są zmiany ujęte w uchwałach Zarządu Województwa Kujawsko-Pomorskiego: Nr 37/1757/18 z dnia 26 września                                       2018 r., Nr 41/2014/18 z dnia 24 października 2018 r., Nr 42/2046/18 z dnia 30 października 2018 r. oraz Nr  2/37/18 z dnia 30 listopada 2018 r. zmieniających uchwałę w sprawie budżetu województwa na rok 2018 a także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2018. </t>
    </r>
  </si>
  <si>
    <t>(dokonuje się zmiany projektu z jednorocznego na wieloletni przewidziany do realizacji w latach 2018-2019 w związku z przeniesieniem wypłaty dotacji dla 34 partnerów projekttu na 2019 r. na skutek konieczności sprawdzenia kwalifikowalności wydatków)</t>
  </si>
  <si>
    <t xml:space="preserve">(dokonuje się zmniejszenia puli środków. Wydatki przeniesione zostają do projektu WPD "Sprawne zarządzanie i wdrażanie RPO WK-P na lata 2018-2020")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</si>
</sst>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i/>
      <sz val="10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20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2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20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20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20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20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20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20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20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21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22" fillId="46" borderId="4" applyNumberFormat="0" applyAlignment="0" applyProtection="0"/>
    <xf numFmtId="0" fontId="64" fillId="45" borderId="3" applyNumberFormat="0" applyAlignment="0" applyProtection="0"/>
    <xf numFmtId="0" fontId="23" fillId="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24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25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28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80" fillId="45" borderId="1" applyNumberFormat="0" applyAlignment="0" applyProtection="0"/>
    <xf numFmtId="0" fontId="30" fillId="46" borderId="2" applyNumberFormat="0" applyAlignment="0" applyProtection="0"/>
    <xf numFmtId="0" fontId="81" fillId="45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43" xfId="0" applyNumberFormat="1" applyFont="1" applyFill="1" applyBorder="1" applyAlignment="1" applyProtection="1">
      <alignment horizontal="center" vertical="center" wrapText="1"/>
      <protection/>
    </xf>
    <xf numFmtId="2" fontId="6" fillId="0" borderId="44" xfId="0" applyNumberFormat="1" applyFont="1" applyFill="1" applyBorder="1" applyAlignment="1" applyProtection="1">
      <alignment horizontal="center" vertical="center" wrapText="1"/>
      <protection/>
    </xf>
    <xf numFmtId="2" fontId="6" fillId="0" borderId="45" xfId="0" applyNumberFormat="1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52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4" fontId="9" fillId="0" borderId="43" xfId="0" applyNumberFormat="1" applyFont="1" applyFill="1" applyBorder="1" applyAlignment="1" applyProtection="1">
      <alignment vertical="center"/>
      <protection/>
    </xf>
    <xf numFmtId="4" fontId="9" fillId="0" borderId="45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54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35" fillId="0" borderId="0" xfId="0" applyFont="1" applyFill="1" applyAlignment="1" applyProtection="1">
      <alignment horizontal="center" vertical="top"/>
      <protection/>
    </xf>
    <xf numFmtId="3" fontId="35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0" fontId="35" fillId="0" borderId="0" xfId="0" applyFont="1" applyFill="1" applyBorder="1" applyAlignment="1" applyProtection="1">
      <alignment wrapText="1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14" fillId="0" borderId="0" xfId="0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5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view="pageBreakPreview" zoomScaleSheetLayoutView="100" workbookViewId="0" topLeftCell="A1">
      <selection activeCell="A12" sqref="A12:F12"/>
    </sheetView>
  </sheetViews>
  <sheetFormatPr defaultColWidth="8.796875" defaultRowHeight="21.75" customHeight="1"/>
  <cols>
    <col min="1" max="1" width="7.5" style="67" customWidth="1"/>
    <col min="2" max="2" width="60.19921875" style="41" customWidth="1"/>
    <col min="3" max="3" width="15" style="68" customWidth="1"/>
    <col min="4" max="4" width="15.3984375" style="68" customWidth="1"/>
    <col min="5" max="5" width="16.59765625" style="68" customWidth="1"/>
    <col min="6" max="6" width="11.59765625" style="41" customWidth="1"/>
    <col min="7" max="16384" width="9" style="41" customWidth="1"/>
  </cols>
  <sheetData>
    <row r="1" spans="1:6" ht="27.75" customHeight="1">
      <c r="A1" s="154" t="s">
        <v>95</v>
      </c>
      <c r="B1" s="154"/>
      <c r="C1" s="154"/>
      <c r="D1" s="154"/>
      <c r="E1" s="154"/>
      <c r="F1" s="154"/>
    </row>
    <row r="2" spans="1:6" ht="18.75">
      <c r="A2" s="58"/>
      <c r="B2" s="58"/>
      <c r="C2" s="58"/>
      <c r="D2" s="58"/>
      <c r="E2" s="58"/>
      <c r="F2" s="59"/>
    </row>
    <row r="3" spans="1:6" s="60" customFormat="1" ht="15.75">
      <c r="A3" s="156" t="s">
        <v>96</v>
      </c>
      <c r="B3" s="156"/>
      <c r="C3" s="156"/>
      <c r="D3" s="156"/>
      <c r="E3" s="156"/>
      <c r="F3" s="156"/>
    </row>
    <row r="4" spans="1:6" s="61" customFormat="1" ht="21" customHeight="1">
      <c r="A4" s="151" t="s">
        <v>279</v>
      </c>
      <c r="B4" s="151"/>
      <c r="C4" s="151"/>
      <c r="D4" s="151"/>
      <c r="E4" s="151"/>
      <c r="F4" s="151"/>
    </row>
    <row r="5" spans="1:6" s="60" customFormat="1" ht="19.5" customHeight="1">
      <c r="A5" s="156" t="s">
        <v>97</v>
      </c>
      <c r="B5" s="156"/>
      <c r="C5" s="156"/>
      <c r="D5" s="156"/>
      <c r="E5" s="156"/>
      <c r="F5" s="156"/>
    </row>
    <row r="6" spans="1:6" s="61" customFormat="1" ht="63.75" customHeight="1">
      <c r="A6" s="151" t="s">
        <v>332</v>
      </c>
      <c r="B6" s="151"/>
      <c r="C6" s="151"/>
      <c r="D6" s="151"/>
      <c r="E6" s="151"/>
      <c r="F6" s="151"/>
    </row>
    <row r="7" spans="1:6" s="61" customFormat="1" ht="35.25" customHeight="1">
      <c r="A7" s="151" t="s">
        <v>331</v>
      </c>
      <c r="B7" s="151"/>
      <c r="C7" s="151"/>
      <c r="D7" s="151"/>
      <c r="E7" s="151"/>
      <c r="F7" s="151"/>
    </row>
    <row r="8" spans="1:6" s="60" customFormat="1" ht="24.75" customHeight="1">
      <c r="A8" s="156" t="s">
        <v>0</v>
      </c>
      <c r="B8" s="156"/>
      <c r="C8" s="156"/>
      <c r="D8" s="156"/>
      <c r="E8" s="156"/>
      <c r="F8" s="156"/>
    </row>
    <row r="9" spans="1:8" s="62" customFormat="1" ht="15.75">
      <c r="A9" s="158" t="s">
        <v>16</v>
      </c>
      <c r="B9" s="158"/>
      <c r="C9" s="158"/>
      <c r="D9" s="158"/>
      <c r="E9" s="158"/>
      <c r="F9" s="158"/>
      <c r="G9" s="74"/>
      <c r="H9" s="74"/>
    </row>
    <row r="10" spans="1:6" s="60" customFormat="1" ht="24" customHeight="1">
      <c r="A10" s="156" t="s">
        <v>98</v>
      </c>
      <c r="B10" s="156"/>
      <c r="C10" s="156"/>
      <c r="D10" s="156"/>
      <c r="E10" s="156"/>
      <c r="F10" s="156"/>
    </row>
    <row r="11" spans="1:6" s="62" customFormat="1" ht="15.75">
      <c r="A11" s="151" t="s">
        <v>254</v>
      </c>
      <c r="B11" s="151"/>
      <c r="C11" s="151"/>
      <c r="D11" s="151"/>
      <c r="E11" s="151"/>
      <c r="F11" s="151"/>
    </row>
    <row r="12" spans="1:6" s="62" customFormat="1" ht="67.5" customHeight="1">
      <c r="A12" s="151" t="s">
        <v>401</v>
      </c>
      <c r="B12" s="151"/>
      <c r="C12" s="151"/>
      <c r="D12" s="151"/>
      <c r="E12" s="151"/>
      <c r="F12" s="151"/>
    </row>
    <row r="13" spans="1:6" s="69" customFormat="1" ht="22.5" customHeight="1">
      <c r="A13" s="157" t="s">
        <v>255</v>
      </c>
      <c r="B13" s="157"/>
      <c r="C13" s="157"/>
      <c r="D13" s="157"/>
      <c r="E13" s="157"/>
      <c r="F13" s="75"/>
    </row>
    <row r="14" spans="1:6" s="69" customFormat="1" ht="15.75">
      <c r="A14" s="157" t="s">
        <v>256</v>
      </c>
      <c r="B14" s="157"/>
      <c r="C14" s="157"/>
      <c r="D14" s="157"/>
      <c r="E14" s="157"/>
      <c r="F14" s="76"/>
    </row>
    <row r="15" spans="1:6" s="69" customFormat="1" ht="15.75">
      <c r="A15" s="157" t="s">
        <v>280</v>
      </c>
      <c r="B15" s="157"/>
      <c r="C15" s="157"/>
      <c r="D15" s="157"/>
      <c r="E15" s="157"/>
      <c r="F15" s="76"/>
    </row>
    <row r="16" spans="1:6" s="69" customFormat="1" ht="15.75">
      <c r="A16" s="157" t="s">
        <v>233</v>
      </c>
      <c r="B16" s="157"/>
      <c r="C16" s="157"/>
      <c r="D16" s="157"/>
      <c r="E16" s="157"/>
      <c r="F16" s="76"/>
    </row>
    <row r="17" spans="1:6" s="69" customFormat="1" ht="33.75" customHeight="1">
      <c r="A17" s="157" t="s">
        <v>257</v>
      </c>
      <c r="B17" s="157"/>
      <c r="C17" s="157"/>
      <c r="D17" s="157"/>
      <c r="E17" s="157"/>
      <c r="F17" s="157"/>
    </row>
    <row r="18" spans="1:6" ht="4.5" customHeight="1">
      <c r="A18" s="63"/>
      <c r="B18" s="63"/>
      <c r="C18" s="63"/>
      <c r="D18" s="63"/>
      <c r="E18" s="63"/>
      <c r="F18" s="77"/>
    </row>
    <row r="19" spans="1:6" s="42" customFormat="1" ht="18.75" customHeight="1">
      <c r="A19" s="155" t="s">
        <v>100</v>
      </c>
      <c r="B19" s="155" t="s">
        <v>64</v>
      </c>
      <c r="C19" s="155" t="s">
        <v>258</v>
      </c>
      <c r="D19" s="155" t="s">
        <v>66</v>
      </c>
      <c r="E19" s="155" t="s">
        <v>67</v>
      </c>
      <c r="F19" s="78"/>
    </row>
    <row r="20" spans="1:6" s="42" customFormat="1" ht="18.75" customHeight="1">
      <c r="A20" s="155"/>
      <c r="B20" s="155"/>
      <c r="C20" s="155"/>
      <c r="D20" s="155"/>
      <c r="E20" s="155"/>
      <c r="F20" s="78"/>
    </row>
    <row r="21" spans="1:6" s="44" customFormat="1" ht="1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79"/>
    </row>
    <row r="22" spans="1:6" s="42" customFormat="1" ht="15.75">
      <c r="A22" s="45">
        <v>1</v>
      </c>
      <c r="B22" s="46" t="s">
        <v>176</v>
      </c>
      <c r="C22" s="70">
        <f>C23+C30</f>
        <v>877629815.11</v>
      </c>
      <c r="D22" s="70">
        <f>D23+D30</f>
        <v>-45564349.42</v>
      </c>
      <c r="E22" s="70">
        <f>E23+E30</f>
        <v>832065465.69</v>
      </c>
      <c r="F22" s="78"/>
    </row>
    <row r="23" spans="1:6" s="49" customFormat="1" ht="15.75">
      <c r="A23" s="47" t="s">
        <v>101</v>
      </c>
      <c r="B23" s="48" t="s">
        <v>177</v>
      </c>
      <c r="C23" s="71">
        <v>717181224.11</v>
      </c>
      <c r="D23" s="71">
        <f>E23-C23</f>
        <v>-7005067.42</v>
      </c>
      <c r="E23" s="71">
        <v>710176156.69</v>
      </c>
      <c r="F23" s="77"/>
    </row>
    <row r="24" spans="1:6" s="49" customFormat="1" ht="31.5">
      <c r="A24" s="47" t="s">
        <v>102</v>
      </c>
      <c r="B24" s="50" t="s">
        <v>178</v>
      </c>
      <c r="C24" s="71">
        <v>68191216</v>
      </c>
      <c r="D24" s="71">
        <f aca="true" t="shared" si="0" ref="D24:D32">E24-C24</f>
        <v>0</v>
      </c>
      <c r="E24" s="71">
        <v>68191216</v>
      </c>
      <c r="F24" s="77"/>
    </row>
    <row r="25" spans="1:6" s="49" customFormat="1" ht="31.5">
      <c r="A25" s="47" t="s">
        <v>103</v>
      </c>
      <c r="B25" s="50" t="s">
        <v>179</v>
      </c>
      <c r="C25" s="71">
        <v>208500000</v>
      </c>
      <c r="D25" s="71">
        <f t="shared" si="0"/>
        <v>0</v>
      </c>
      <c r="E25" s="71">
        <v>208500000</v>
      </c>
      <c r="F25" s="77"/>
    </row>
    <row r="26" spans="1:6" s="49" customFormat="1" ht="17.25" customHeight="1">
      <c r="A26" s="47" t="s">
        <v>104</v>
      </c>
      <c r="B26" s="50" t="s">
        <v>180</v>
      </c>
      <c r="C26" s="71">
        <v>15541182</v>
      </c>
      <c r="D26" s="71">
        <f>E26-C26</f>
        <v>-1367321</v>
      </c>
      <c r="E26" s="71">
        <v>14173861</v>
      </c>
      <c r="F26" s="77"/>
    </row>
    <row r="27" spans="1:6" s="49" customFormat="1" ht="15.75">
      <c r="A27" s="47" t="s">
        <v>105</v>
      </c>
      <c r="B27" s="50" t="s">
        <v>181</v>
      </c>
      <c r="C27" s="71">
        <v>0</v>
      </c>
      <c r="D27" s="71">
        <f t="shared" si="0"/>
        <v>0</v>
      </c>
      <c r="E27" s="71">
        <v>0</v>
      </c>
      <c r="F27" s="77"/>
    </row>
    <row r="28" spans="1:6" s="49" customFormat="1" ht="15.75">
      <c r="A28" s="47" t="s">
        <v>106</v>
      </c>
      <c r="B28" s="50" t="s">
        <v>182</v>
      </c>
      <c r="C28" s="71">
        <v>190461095</v>
      </c>
      <c r="D28" s="71">
        <f t="shared" si="0"/>
        <v>5044679</v>
      </c>
      <c r="E28" s="71">
        <v>195505774</v>
      </c>
      <c r="F28" s="77"/>
    </row>
    <row r="29" spans="1:6" s="49" customFormat="1" ht="17.25" customHeight="1">
      <c r="A29" s="47" t="s">
        <v>107</v>
      </c>
      <c r="B29" s="50" t="s">
        <v>183</v>
      </c>
      <c r="C29" s="71">
        <v>224851689.11</v>
      </c>
      <c r="D29" s="71">
        <f t="shared" si="0"/>
        <v>-11055008.42</v>
      </c>
      <c r="E29" s="71">
        <v>213796680.69</v>
      </c>
      <c r="F29" s="77"/>
    </row>
    <row r="30" spans="1:6" s="49" customFormat="1" ht="17.25" customHeight="1">
      <c r="A30" s="47" t="s">
        <v>108</v>
      </c>
      <c r="B30" s="50" t="s">
        <v>184</v>
      </c>
      <c r="C30" s="71">
        <v>160448591</v>
      </c>
      <c r="D30" s="71">
        <f t="shared" si="0"/>
        <v>-38559282</v>
      </c>
      <c r="E30" s="71">
        <v>121889309</v>
      </c>
      <c r="F30" s="77"/>
    </row>
    <row r="31" spans="1:6" s="49" customFormat="1" ht="17.25" customHeight="1">
      <c r="A31" s="47" t="s">
        <v>109</v>
      </c>
      <c r="B31" s="50" t="s">
        <v>185</v>
      </c>
      <c r="C31" s="71">
        <v>1310877</v>
      </c>
      <c r="D31" s="71">
        <f t="shared" si="0"/>
        <v>-1028201</v>
      </c>
      <c r="E31" s="71">
        <v>282676</v>
      </c>
      <c r="F31" s="77"/>
    </row>
    <row r="32" spans="1:6" s="49" customFormat="1" ht="17.25" customHeight="1">
      <c r="A32" s="47" t="s">
        <v>110</v>
      </c>
      <c r="B32" s="50" t="s">
        <v>186</v>
      </c>
      <c r="C32" s="71">
        <v>155838209</v>
      </c>
      <c r="D32" s="71">
        <f t="shared" si="0"/>
        <v>-37552121</v>
      </c>
      <c r="E32" s="71">
        <v>118286088</v>
      </c>
      <c r="F32" s="77"/>
    </row>
    <row r="33" spans="1:6" s="53" customFormat="1" ht="15.75">
      <c r="A33" s="51">
        <v>2</v>
      </c>
      <c r="B33" s="52" t="s">
        <v>187</v>
      </c>
      <c r="C33" s="70">
        <f>C34+C42</f>
        <v>938629815.11</v>
      </c>
      <c r="D33" s="70">
        <f>D34+D42</f>
        <v>-45564349.42</v>
      </c>
      <c r="E33" s="70">
        <f>E34+E42</f>
        <v>893065465.69</v>
      </c>
      <c r="F33" s="80"/>
    </row>
    <row r="34" spans="1:6" s="49" customFormat="1" ht="17.25" customHeight="1">
      <c r="A34" s="47" t="s">
        <v>111</v>
      </c>
      <c r="B34" s="48" t="s">
        <v>188</v>
      </c>
      <c r="C34" s="71">
        <v>642055733.11</v>
      </c>
      <c r="D34" s="71">
        <f>E34-C34</f>
        <v>-27161439.42</v>
      </c>
      <c r="E34" s="71">
        <v>614894293.69</v>
      </c>
      <c r="F34" s="77"/>
    </row>
    <row r="35" spans="1:6" s="49" customFormat="1" ht="17.25" customHeight="1">
      <c r="A35" s="47" t="s">
        <v>112</v>
      </c>
      <c r="B35" s="50" t="s">
        <v>189</v>
      </c>
      <c r="C35" s="71">
        <v>12428912</v>
      </c>
      <c r="D35" s="71">
        <f aca="true" t="shared" si="1" ref="D35:D42">E35-C35</f>
        <v>-12308912</v>
      </c>
      <c r="E35" s="71">
        <v>120000</v>
      </c>
      <c r="F35" s="77"/>
    </row>
    <row r="36" spans="1:6" s="49" customFormat="1" ht="31.5">
      <c r="A36" s="47" t="s">
        <v>113</v>
      </c>
      <c r="B36" s="50" t="s">
        <v>208</v>
      </c>
      <c r="C36" s="71">
        <v>0</v>
      </c>
      <c r="D36" s="71">
        <f t="shared" si="1"/>
        <v>0</v>
      </c>
      <c r="E36" s="71">
        <v>0</v>
      </c>
      <c r="F36" s="77"/>
    </row>
    <row r="37" spans="1:6" s="49" customFormat="1" ht="63">
      <c r="A37" s="47" t="s">
        <v>114</v>
      </c>
      <c r="B37" s="50" t="s">
        <v>190</v>
      </c>
      <c r="C37" s="71">
        <v>0</v>
      </c>
      <c r="D37" s="71">
        <f t="shared" si="1"/>
        <v>0</v>
      </c>
      <c r="E37" s="71">
        <v>0</v>
      </c>
      <c r="F37" s="77"/>
    </row>
    <row r="38" spans="1:6" s="49" customFormat="1" ht="15.75">
      <c r="A38" s="47" t="s">
        <v>115</v>
      </c>
      <c r="B38" s="50" t="s">
        <v>191</v>
      </c>
      <c r="C38" s="71">
        <v>7271960</v>
      </c>
      <c r="D38" s="71">
        <f t="shared" si="1"/>
        <v>-347705</v>
      </c>
      <c r="E38" s="71">
        <v>6924255</v>
      </c>
      <c r="F38" s="77"/>
    </row>
    <row r="39" spans="1:6" s="49" customFormat="1" ht="15.75">
      <c r="A39" s="47" t="s">
        <v>116</v>
      </c>
      <c r="B39" s="50" t="s">
        <v>209</v>
      </c>
      <c r="C39" s="71">
        <v>7271960</v>
      </c>
      <c r="D39" s="71">
        <f t="shared" si="1"/>
        <v>-347705</v>
      </c>
      <c r="E39" s="71">
        <v>6924255</v>
      </c>
      <c r="F39" s="77"/>
    </row>
    <row r="40" spans="1:6" s="49" customFormat="1" ht="63">
      <c r="A40" s="47" t="s">
        <v>210</v>
      </c>
      <c r="B40" s="48" t="s">
        <v>14</v>
      </c>
      <c r="C40" s="71">
        <v>0</v>
      </c>
      <c r="D40" s="71">
        <f t="shared" si="1"/>
        <v>0</v>
      </c>
      <c r="E40" s="71">
        <v>0</v>
      </c>
      <c r="F40" s="77"/>
    </row>
    <row r="41" spans="1:6" s="49" customFormat="1" ht="52.5" customHeight="1">
      <c r="A41" s="47" t="s">
        <v>211</v>
      </c>
      <c r="B41" s="48" t="s">
        <v>212</v>
      </c>
      <c r="C41" s="71">
        <v>0</v>
      </c>
      <c r="D41" s="71">
        <f t="shared" si="1"/>
        <v>0</v>
      </c>
      <c r="E41" s="71">
        <v>0</v>
      </c>
      <c r="F41" s="77"/>
    </row>
    <row r="42" spans="1:6" s="49" customFormat="1" ht="15.75">
      <c r="A42" s="47" t="s">
        <v>117</v>
      </c>
      <c r="B42" s="48" t="s">
        <v>99</v>
      </c>
      <c r="C42" s="71">
        <v>296574082</v>
      </c>
      <c r="D42" s="71">
        <f t="shared" si="1"/>
        <v>-18402910</v>
      </c>
      <c r="E42" s="71">
        <v>278171172</v>
      </c>
      <c r="F42" s="77"/>
    </row>
    <row r="43" spans="1:6" s="49" customFormat="1" ht="18.75" customHeight="1">
      <c r="A43" s="51">
        <v>3</v>
      </c>
      <c r="B43" s="54" t="s">
        <v>192</v>
      </c>
      <c r="C43" s="70">
        <f>C22-C33</f>
        <v>-61000000</v>
      </c>
      <c r="D43" s="70">
        <f>D22-D33</f>
        <v>0</v>
      </c>
      <c r="E43" s="70">
        <f>E22-E33</f>
        <v>-61000000</v>
      </c>
      <c r="F43" s="77"/>
    </row>
    <row r="44" spans="1:6" s="49" customFormat="1" ht="23.25" customHeight="1">
      <c r="A44" s="51">
        <v>4</v>
      </c>
      <c r="B44" s="54" t="s">
        <v>193</v>
      </c>
      <c r="C44" s="70">
        <f>C45+C47+C49+C54</f>
        <v>102580952</v>
      </c>
      <c r="D44" s="70">
        <f>D45+D47+D49+D54</f>
        <v>0</v>
      </c>
      <c r="E44" s="70">
        <f>E45+E47+E49+E54</f>
        <v>102580952</v>
      </c>
      <c r="F44" s="77"/>
    </row>
    <row r="45" spans="1:6" s="49" customFormat="1" ht="18" customHeight="1">
      <c r="A45" s="47" t="s">
        <v>118</v>
      </c>
      <c r="B45" s="50" t="s">
        <v>194</v>
      </c>
      <c r="C45" s="71">
        <v>0</v>
      </c>
      <c r="D45" s="71">
        <f>E45-C45</f>
        <v>0</v>
      </c>
      <c r="E45" s="71">
        <v>0</v>
      </c>
      <c r="F45" s="77"/>
    </row>
    <row r="46" spans="1:6" s="49" customFormat="1" ht="18" customHeight="1">
      <c r="A46" s="47" t="s">
        <v>119</v>
      </c>
      <c r="B46" s="48" t="s">
        <v>195</v>
      </c>
      <c r="C46" s="71">
        <v>0</v>
      </c>
      <c r="D46" s="71">
        <f>E46-C46</f>
        <v>0</v>
      </c>
      <c r="E46" s="71">
        <v>0</v>
      </c>
      <c r="F46" s="77"/>
    </row>
    <row r="47" spans="1:6" s="49" customFormat="1" ht="18" customHeight="1">
      <c r="A47" s="47" t="s">
        <v>120</v>
      </c>
      <c r="B47" s="50" t="s">
        <v>196</v>
      </c>
      <c r="C47" s="71">
        <v>48777610</v>
      </c>
      <c r="D47" s="71">
        <f aca="true" t="shared" si="2" ref="D47:D55">E47-C47</f>
        <v>0</v>
      </c>
      <c r="E47" s="71">
        <v>48777610</v>
      </c>
      <c r="F47" s="77"/>
    </row>
    <row r="48" spans="1:6" s="49" customFormat="1" ht="18" customHeight="1">
      <c r="A48" s="47" t="s">
        <v>121</v>
      </c>
      <c r="B48" s="50" t="s">
        <v>195</v>
      </c>
      <c r="C48" s="71">
        <v>26000000</v>
      </c>
      <c r="D48" s="71">
        <f t="shared" si="2"/>
        <v>0</v>
      </c>
      <c r="E48" s="71">
        <v>26000000</v>
      </c>
      <c r="F48" s="77"/>
    </row>
    <row r="49" spans="1:6" s="49" customFormat="1" ht="20.25" customHeight="1">
      <c r="A49" s="47" t="s">
        <v>122</v>
      </c>
      <c r="B49" s="50" t="s">
        <v>197</v>
      </c>
      <c r="C49" s="71">
        <v>53803342</v>
      </c>
      <c r="D49" s="71">
        <f t="shared" si="2"/>
        <v>0</v>
      </c>
      <c r="E49" s="71">
        <v>53803342</v>
      </c>
      <c r="F49" s="77"/>
    </row>
    <row r="50" spans="1:6" s="42" customFormat="1" ht="18.75" customHeight="1">
      <c r="A50" s="155" t="s">
        <v>100</v>
      </c>
      <c r="B50" s="155" t="s">
        <v>64</v>
      </c>
      <c r="C50" s="155" t="s">
        <v>67</v>
      </c>
      <c r="D50" s="155" t="s">
        <v>66</v>
      </c>
      <c r="E50" s="155" t="s">
        <v>67</v>
      </c>
      <c r="F50" s="78"/>
    </row>
    <row r="51" spans="1:6" s="42" customFormat="1" ht="18.75" customHeight="1">
      <c r="A51" s="155"/>
      <c r="B51" s="155"/>
      <c r="C51" s="155"/>
      <c r="D51" s="155"/>
      <c r="E51" s="155"/>
      <c r="F51" s="78"/>
    </row>
    <row r="52" spans="1:6" s="44" customFormat="1" ht="15">
      <c r="A52" s="43">
        <v>1</v>
      </c>
      <c r="B52" s="43">
        <v>2</v>
      </c>
      <c r="C52" s="43">
        <v>5</v>
      </c>
      <c r="D52" s="43">
        <v>4</v>
      </c>
      <c r="E52" s="43">
        <v>5</v>
      </c>
      <c r="F52" s="79"/>
    </row>
    <row r="53" spans="1:6" s="49" customFormat="1" ht="18" customHeight="1">
      <c r="A53" s="47" t="s">
        <v>123</v>
      </c>
      <c r="B53" s="50" t="s">
        <v>195</v>
      </c>
      <c r="C53" s="71">
        <v>35000000</v>
      </c>
      <c r="D53" s="71">
        <f t="shared" si="2"/>
        <v>0</v>
      </c>
      <c r="E53" s="71">
        <v>35000000</v>
      </c>
      <c r="F53" s="77"/>
    </row>
    <row r="54" spans="1:6" s="49" customFormat="1" ht="18" customHeight="1">
      <c r="A54" s="47" t="s">
        <v>124</v>
      </c>
      <c r="B54" s="48" t="s">
        <v>198</v>
      </c>
      <c r="C54" s="71">
        <v>0</v>
      </c>
      <c r="D54" s="71">
        <f t="shared" si="2"/>
        <v>0</v>
      </c>
      <c r="E54" s="71">
        <v>0</v>
      </c>
      <c r="F54" s="77"/>
    </row>
    <row r="55" spans="1:6" s="49" customFormat="1" ht="21" customHeight="1">
      <c r="A55" s="47" t="s">
        <v>125</v>
      </c>
      <c r="B55" s="50" t="s">
        <v>195</v>
      </c>
      <c r="C55" s="71">
        <v>0</v>
      </c>
      <c r="D55" s="71">
        <f t="shared" si="2"/>
        <v>0</v>
      </c>
      <c r="E55" s="71">
        <v>0</v>
      </c>
      <c r="F55" s="77"/>
    </row>
    <row r="56" spans="1:6" s="49" customFormat="1" ht="17.25" customHeight="1">
      <c r="A56" s="51">
        <v>5</v>
      </c>
      <c r="B56" s="54" t="s">
        <v>199</v>
      </c>
      <c r="C56" s="70">
        <f>C57+C62</f>
        <v>41580952</v>
      </c>
      <c r="D56" s="70">
        <f>D57+D62</f>
        <v>0</v>
      </c>
      <c r="E56" s="70">
        <f>E57+E62</f>
        <v>41580952</v>
      </c>
      <c r="F56" s="77"/>
    </row>
    <row r="57" spans="1:6" s="49" customFormat="1" ht="33.75" customHeight="1">
      <c r="A57" s="47" t="s">
        <v>126</v>
      </c>
      <c r="B57" s="50" t="s">
        <v>200</v>
      </c>
      <c r="C57" s="71">
        <v>41580952</v>
      </c>
      <c r="D57" s="71">
        <f aca="true" t="shared" si="3" ref="D57:D64">E57-C57</f>
        <v>0</v>
      </c>
      <c r="E57" s="71">
        <v>41580952</v>
      </c>
      <c r="F57" s="77"/>
    </row>
    <row r="58" spans="1:6" s="49" customFormat="1" ht="31.5">
      <c r="A58" s="47" t="s">
        <v>127</v>
      </c>
      <c r="B58" s="50" t="s">
        <v>15</v>
      </c>
      <c r="C58" s="71">
        <v>0</v>
      </c>
      <c r="D58" s="71">
        <f t="shared" si="3"/>
        <v>0</v>
      </c>
      <c r="E58" s="71">
        <v>0</v>
      </c>
      <c r="F58" s="77"/>
    </row>
    <row r="59" spans="1:6" s="49" customFormat="1" ht="31.5">
      <c r="A59" s="47" t="s">
        <v>128</v>
      </c>
      <c r="B59" s="50" t="s">
        <v>213</v>
      </c>
      <c r="C59" s="71">
        <v>0</v>
      </c>
      <c r="D59" s="71">
        <f t="shared" si="3"/>
        <v>0</v>
      </c>
      <c r="E59" s="71">
        <v>0</v>
      </c>
      <c r="F59" s="77"/>
    </row>
    <row r="60" spans="1:6" s="49" customFormat="1" ht="31.5">
      <c r="A60" s="47" t="s">
        <v>214</v>
      </c>
      <c r="B60" s="48" t="s">
        <v>215</v>
      </c>
      <c r="C60" s="71">
        <v>0</v>
      </c>
      <c r="D60" s="71">
        <f t="shared" si="3"/>
        <v>0</v>
      </c>
      <c r="E60" s="71">
        <v>0</v>
      </c>
      <c r="F60" s="77"/>
    </row>
    <row r="61" spans="1:6" s="49" customFormat="1" ht="31.5">
      <c r="A61" s="47" t="s">
        <v>216</v>
      </c>
      <c r="B61" s="48" t="s">
        <v>217</v>
      </c>
      <c r="C61" s="71">
        <v>0</v>
      </c>
      <c r="D61" s="71">
        <f t="shared" si="3"/>
        <v>0</v>
      </c>
      <c r="E61" s="71">
        <v>0</v>
      </c>
      <c r="F61" s="77"/>
    </row>
    <row r="62" spans="1:6" s="49" customFormat="1" ht="15.75">
      <c r="A62" s="47" t="s">
        <v>129</v>
      </c>
      <c r="B62" s="48" t="s">
        <v>201</v>
      </c>
      <c r="C62" s="71">
        <v>0</v>
      </c>
      <c r="D62" s="71">
        <f t="shared" si="3"/>
        <v>0</v>
      </c>
      <c r="E62" s="71">
        <v>0</v>
      </c>
      <c r="F62" s="77"/>
    </row>
    <row r="63" spans="1:6" s="49" customFormat="1" ht="15.75">
      <c r="A63" s="51">
        <v>6</v>
      </c>
      <c r="B63" s="54" t="s">
        <v>202</v>
      </c>
      <c r="C63" s="70">
        <v>284344933</v>
      </c>
      <c r="D63" s="70">
        <f t="shared" si="3"/>
        <v>2030000</v>
      </c>
      <c r="E63" s="70">
        <v>286374933</v>
      </c>
      <c r="F63" s="77"/>
    </row>
    <row r="64" spans="1:6" s="49" customFormat="1" ht="63">
      <c r="A64" s="51">
        <v>7</v>
      </c>
      <c r="B64" s="54" t="s">
        <v>203</v>
      </c>
      <c r="C64" s="70">
        <v>0</v>
      </c>
      <c r="D64" s="70">
        <f t="shared" si="3"/>
        <v>0</v>
      </c>
      <c r="E64" s="70">
        <v>0</v>
      </c>
      <c r="F64" s="77"/>
    </row>
    <row r="65" spans="1:6" s="49" customFormat="1" ht="31.5">
      <c r="A65" s="51">
        <v>8</v>
      </c>
      <c r="B65" s="54" t="s">
        <v>204</v>
      </c>
      <c r="C65" s="70" t="s">
        <v>65</v>
      </c>
      <c r="D65" s="70" t="s">
        <v>65</v>
      </c>
      <c r="E65" s="70" t="s">
        <v>65</v>
      </c>
      <c r="F65" s="77"/>
    </row>
    <row r="66" spans="1:6" s="49" customFormat="1" ht="15.75">
      <c r="A66" s="47" t="s">
        <v>130</v>
      </c>
      <c r="B66" s="50" t="s">
        <v>205</v>
      </c>
      <c r="C66" s="71">
        <v>75125491</v>
      </c>
      <c r="D66" s="71">
        <f>E66-C66</f>
        <v>20156372</v>
      </c>
      <c r="E66" s="71">
        <v>95281863</v>
      </c>
      <c r="F66" s="77"/>
    </row>
    <row r="67" spans="1:6" s="49" customFormat="1" ht="31.5">
      <c r="A67" s="47" t="s">
        <v>131</v>
      </c>
      <c r="B67" s="50" t="s">
        <v>218</v>
      </c>
      <c r="C67" s="71">
        <v>123903101</v>
      </c>
      <c r="D67" s="71">
        <f>E67-C67</f>
        <v>20156372</v>
      </c>
      <c r="E67" s="71">
        <v>144059473</v>
      </c>
      <c r="F67" s="77"/>
    </row>
    <row r="68" spans="1:6" s="49" customFormat="1" ht="21" customHeight="1">
      <c r="A68" s="51">
        <v>9</v>
      </c>
      <c r="B68" s="54" t="s">
        <v>206</v>
      </c>
      <c r="C68" s="70" t="s">
        <v>65</v>
      </c>
      <c r="D68" s="70" t="s">
        <v>65</v>
      </c>
      <c r="E68" s="70" t="s">
        <v>65</v>
      </c>
      <c r="F68" s="77"/>
    </row>
    <row r="69" spans="1:6" s="49" customFormat="1" ht="66" customHeight="1">
      <c r="A69" s="47" t="s">
        <v>132</v>
      </c>
      <c r="B69" s="50" t="s">
        <v>219</v>
      </c>
      <c r="C69" s="72">
        <v>0.0698</v>
      </c>
      <c r="D69" s="72">
        <f>E69-C69</f>
        <v>-0.0114</v>
      </c>
      <c r="E69" s="72">
        <v>0.0584</v>
      </c>
      <c r="F69" s="77"/>
    </row>
    <row r="70" spans="1:6" s="49" customFormat="1" ht="66" customHeight="1">
      <c r="A70" s="47" t="s">
        <v>133</v>
      </c>
      <c r="B70" s="50" t="s">
        <v>220</v>
      </c>
      <c r="C70" s="72">
        <v>0.0698</v>
      </c>
      <c r="D70" s="72">
        <f aca="true" t="shared" si="4" ref="D70:D75">E70-C70</f>
        <v>-0.0114</v>
      </c>
      <c r="E70" s="72">
        <v>0.0584</v>
      </c>
      <c r="F70" s="77"/>
    </row>
    <row r="71" spans="1:6" s="49" customFormat="1" ht="55.5" customHeight="1">
      <c r="A71" s="47" t="s">
        <v>134</v>
      </c>
      <c r="B71" s="50" t="s">
        <v>207</v>
      </c>
      <c r="C71" s="72">
        <v>0</v>
      </c>
      <c r="D71" s="72">
        <f t="shared" si="4"/>
        <v>0</v>
      </c>
      <c r="E71" s="72">
        <v>0</v>
      </c>
      <c r="F71" s="77"/>
    </row>
    <row r="72" spans="1:6" s="49" customFormat="1" ht="70.5" customHeight="1">
      <c r="A72" s="47" t="s">
        <v>135</v>
      </c>
      <c r="B72" s="50" t="s">
        <v>221</v>
      </c>
      <c r="C72" s="72">
        <v>0.0698</v>
      </c>
      <c r="D72" s="72">
        <f t="shared" si="4"/>
        <v>-0.0114</v>
      </c>
      <c r="E72" s="72">
        <v>0.0584</v>
      </c>
      <c r="F72" s="77"/>
    </row>
    <row r="73" spans="1:6" s="49" customFormat="1" ht="54.75" customHeight="1">
      <c r="A73" s="47" t="s">
        <v>136</v>
      </c>
      <c r="B73" s="55" t="s">
        <v>222</v>
      </c>
      <c r="C73" s="72">
        <v>0.0871</v>
      </c>
      <c r="D73" s="72">
        <f t="shared" si="4"/>
        <v>0.0278</v>
      </c>
      <c r="E73" s="72">
        <v>0.1149</v>
      </c>
      <c r="F73" s="77"/>
    </row>
    <row r="74" spans="1:6" s="49" customFormat="1" ht="66.75" customHeight="1">
      <c r="A74" s="47" t="s">
        <v>137</v>
      </c>
      <c r="B74" s="50" t="s">
        <v>223</v>
      </c>
      <c r="C74" s="72">
        <v>0.0994</v>
      </c>
      <c r="D74" s="72">
        <f t="shared" si="4"/>
        <v>0</v>
      </c>
      <c r="E74" s="72">
        <v>0.0994</v>
      </c>
      <c r="F74" s="77"/>
    </row>
    <row r="75" spans="1:6" s="49" customFormat="1" ht="75.75" customHeight="1">
      <c r="A75" s="47" t="s">
        <v>138</v>
      </c>
      <c r="B75" s="50" t="s">
        <v>26</v>
      </c>
      <c r="C75" s="72">
        <v>0.1168</v>
      </c>
      <c r="D75" s="72">
        <f t="shared" si="4"/>
        <v>0</v>
      </c>
      <c r="E75" s="72">
        <v>0.1168</v>
      </c>
      <c r="F75" s="77"/>
    </row>
    <row r="76" spans="1:6" s="49" customFormat="1" ht="87" customHeight="1">
      <c r="A76" s="47" t="s">
        <v>139</v>
      </c>
      <c r="B76" s="50" t="s">
        <v>17</v>
      </c>
      <c r="C76" s="71" t="s">
        <v>68</v>
      </c>
      <c r="D76" s="71"/>
      <c r="E76" s="71" t="s">
        <v>68</v>
      </c>
      <c r="F76" s="77"/>
    </row>
    <row r="77" spans="1:6" s="49" customFormat="1" ht="71.25" customHeight="1">
      <c r="A77" s="47" t="s">
        <v>140</v>
      </c>
      <c r="B77" s="50" t="s">
        <v>224</v>
      </c>
      <c r="C77" s="71" t="s">
        <v>68</v>
      </c>
      <c r="D77" s="71"/>
      <c r="E77" s="71" t="s">
        <v>68</v>
      </c>
      <c r="F77" s="77"/>
    </row>
    <row r="78" spans="1:6" s="49" customFormat="1" ht="22.5" customHeight="1">
      <c r="A78" s="51">
        <v>10</v>
      </c>
      <c r="B78" s="54" t="s">
        <v>27</v>
      </c>
      <c r="C78" s="70">
        <v>0</v>
      </c>
      <c r="D78" s="70">
        <f>E78-C78</f>
        <v>0</v>
      </c>
      <c r="E78" s="70">
        <v>0</v>
      </c>
      <c r="F78" s="77"/>
    </row>
    <row r="79" spans="1:6" s="49" customFormat="1" ht="18" customHeight="1">
      <c r="A79" s="47" t="s">
        <v>141</v>
      </c>
      <c r="B79" s="50" t="s">
        <v>28</v>
      </c>
      <c r="C79" s="71">
        <v>0</v>
      </c>
      <c r="D79" s="71">
        <f>E79-C79</f>
        <v>0</v>
      </c>
      <c r="E79" s="71">
        <v>0</v>
      </c>
      <c r="F79" s="77"/>
    </row>
    <row r="80" spans="1:6" s="49" customFormat="1" ht="31.5">
      <c r="A80" s="51">
        <v>11</v>
      </c>
      <c r="B80" s="54" t="s">
        <v>29</v>
      </c>
      <c r="C80" s="70" t="s">
        <v>65</v>
      </c>
      <c r="D80" s="70" t="s">
        <v>65</v>
      </c>
      <c r="E80" s="70" t="s">
        <v>65</v>
      </c>
      <c r="F80" s="77"/>
    </row>
    <row r="81" spans="1:6" s="42" customFormat="1" ht="18.75" customHeight="1">
      <c r="A81" s="155" t="s">
        <v>100</v>
      </c>
      <c r="B81" s="155" t="s">
        <v>64</v>
      </c>
      <c r="C81" s="155" t="s">
        <v>67</v>
      </c>
      <c r="D81" s="155" t="s">
        <v>66</v>
      </c>
      <c r="E81" s="155" t="s">
        <v>67</v>
      </c>
      <c r="F81" s="78"/>
    </row>
    <row r="82" spans="1:6" s="42" customFormat="1" ht="18.75" customHeight="1">
      <c r="A82" s="155"/>
      <c r="B82" s="155"/>
      <c r="C82" s="155"/>
      <c r="D82" s="155"/>
      <c r="E82" s="155"/>
      <c r="F82" s="78"/>
    </row>
    <row r="83" spans="1:6" s="44" customFormat="1" ht="15">
      <c r="A83" s="43">
        <v>1</v>
      </c>
      <c r="B83" s="43">
        <v>2</v>
      </c>
      <c r="C83" s="73">
        <v>5</v>
      </c>
      <c r="D83" s="73">
        <v>4</v>
      </c>
      <c r="E83" s="73">
        <v>5</v>
      </c>
      <c r="F83" s="79"/>
    </row>
    <row r="84" spans="1:6" s="49" customFormat="1" ht="20.25" customHeight="1">
      <c r="A84" s="47" t="s">
        <v>142</v>
      </c>
      <c r="B84" s="50" t="s">
        <v>30</v>
      </c>
      <c r="C84" s="71">
        <v>191140753</v>
      </c>
      <c r="D84" s="71">
        <f>E84-C84</f>
        <v>-4424205</v>
      </c>
      <c r="E84" s="71">
        <v>186716548</v>
      </c>
      <c r="F84" s="77"/>
    </row>
    <row r="85" spans="1:6" s="49" customFormat="1" ht="31.5">
      <c r="A85" s="47" t="s">
        <v>143</v>
      </c>
      <c r="B85" s="50" t="s">
        <v>31</v>
      </c>
      <c r="C85" s="71">
        <v>78940213</v>
      </c>
      <c r="D85" s="71">
        <f aca="true" t="shared" si="5" ref="D85:D91">E85-C85</f>
        <v>1234335</v>
      </c>
      <c r="E85" s="71">
        <v>80174548</v>
      </c>
      <c r="F85" s="77"/>
    </row>
    <row r="86" spans="1:6" s="49" customFormat="1" ht="15.75">
      <c r="A86" s="47" t="s">
        <v>144</v>
      </c>
      <c r="B86" s="50" t="s">
        <v>225</v>
      </c>
      <c r="C86" s="71">
        <v>495725169</v>
      </c>
      <c r="D86" s="71">
        <f t="shared" si="5"/>
        <v>-34573245</v>
      </c>
      <c r="E86" s="71">
        <v>461151924</v>
      </c>
      <c r="F86" s="77"/>
    </row>
    <row r="87" spans="1:6" s="49" customFormat="1" ht="15.75">
      <c r="A87" s="47" t="s">
        <v>145</v>
      </c>
      <c r="B87" s="50" t="s">
        <v>32</v>
      </c>
      <c r="C87" s="71">
        <v>258721639</v>
      </c>
      <c r="D87" s="71">
        <f t="shared" si="5"/>
        <v>3395494</v>
      </c>
      <c r="E87" s="71">
        <v>262117133</v>
      </c>
      <c r="F87" s="77"/>
    </row>
    <row r="88" spans="1:6" s="49" customFormat="1" ht="15.75">
      <c r="A88" s="47" t="s">
        <v>146</v>
      </c>
      <c r="B88" s="50" t="s">
        <v>33</v>
      </c>
      <c r="C88" s="71">
        <v>237003530</v>
      </c>
      <c r="D88" s="71">
        <f t="shared" si="5"/>
        <v>-37968739</v>
      </c>
      <c r="E88" s="71">
        <v>199034791</v>
      </c>
      <c r="F88" s="77"/>
    </row>
    <row r="89" spans="1:6" s="49" customFormat="1" ht="15.75">
      <c r="A89" s="47" t="s">
        <v>147</v>
      </c>
      <c r="B89" s="48" t="s">
        <v>34</v>
      </c>
      <c r="C89" s="71">
        <v>172703266</v>
      </c>
      <c r="D89" s="71">
        <f t="shared" si="5"/>
        <v>-37670112</v>
      </c>
      <c r="E89" s="71">
        <v>135033154</v>
      </c>
      <c r="F89" s="77"/>
    </row>
    <row r="90" spans="1:6" s="49" customFormat="1" ht="15.75">
      <c r="A90" s="47" t="s">
        <v>148</v>
      </c>
      <c r="B90" s="48" t="s">
        <v>35</v>
      </c>
      <c r="C90" s="71">
        <v>34026883</v>
      </c>
      <c r="D90" s="71">
        <f t="shared" si="5"/>
        <v>-2142811</v>
      </c>
      <c r="E90" s="71">
        <v>31884072</v>
      </c>
      <c r="F90" s="77"/>
    </row>
    <row r="91" spans="1:6" s="49" customFormat="1" ht="15.75">
      <c r="A91" s="47" t="s">
        <v>149</v>
      </c>
      <c r="B91" s="48" t="s">
        <v>36</v>
      </c>
      <c r="C91" s="71">
        <v>54416661</v>
      </c>
      <c r="D91" s="71">
        <f t="shared" si="5"/>
        <v>4878759</v>
      </c>
      <c r="E91" s="71">
        <v>59295420</v>
      </c>
      <c r="F91" s="77"/>
    </row>
    <row r="92" spans="1:6" s="49" customFormat="1" ht="31.5">
      <c r="A92" s="51">
        <v>12</v>
      </c>
      <c r="B92" s="54" t="s">
        <v>37</v>
      </c>
      <c r="C92" s="70" t="s">
        <v>65</v>
      </c>
      <c r="D92" s="70" t="s">
        <v>65</v>
      </c>
      <c r="E92" s="70" t="s">
        <v>65</v>
      </c>
      <c r="F92" s="77"/>
    </row>
    <row r="93" spans="1:6" s="49" customFormat="1" ht="40.5" customHeight="1">
      <c r="A93" s="47" t="s">
        <v>150</v>
      </c>
      <c r="B93" s="48" t="s">
        <v>38</v>
      </c>
      <c r="C93" s="71">
        <v>137793091</v>
      </c>
      <c r="D93" s="71">
        <f>E93-C93</f>
        <v>-6293071</v>
      </c>
      <c r="E93" s="71">
        <v>131500020</v>
      </c>
      <c r="F93" s="77"/>
    </row>
    <row r="94" spans="1:6" s="49" customFormat="1" ht="15.75">
      <c r="A94" s="47" t="s">
        <v>151</v>
      </c>
      <c r="B94" s="48" t="s">
        <v>39</v>
      </c>
      <c r="C94" s="71">
        <v>109301882</v>
      </c>
      <c r="D94" s="71">
        <f aca="true" t="shared" si="6" ref="D94:D112">E94-C94</f>
        <v>-4482109</v>
      </c>
      <c r="E94" s="71">
        <v>104819773</v>
      </c>
      <c r="F94" s="77"/>
    </row>
    <row r="95" spans="1:6" s="49" customFormat="1" ht="36" customHeight="1">
      <c r="A95" s="47" t="s">
        <v>152</v>
      </c>
      <c r="B95" s="56" t="s">
        <v>40</v>
      </c>
      <c r="C95" s="71">
        <v>86064544</v>
      </c>
      <c r="D95" s="71">
        <f t="shared" si="6"/>
        <v>13585834</v>
      </c>
      <c r="E95" s="71">
        <v>99650378</v>
      </c>
      <c r="F95" s="77"/>
    </row>
    <row r="96" spans="1:6" s="49" customFormat="1" ht="39.75" customHeight="1">
      <c r="A96" s="47" t="s">
        <v>153</v>
      </c>
      <c r="B96" s="48" t="s">
        <v>41</v>
      </c>
      <c r="C96" s="71">
        <v>144568865</v>
      </c>
      <c r="D96" s="71">
        <f t="shared" si="6"/>
        <v>-36695895</v>
      </c>
      <c r="E96" s="71">
        <v>107872970</v>
      </c>
      <c r="F96" s="77"/>
    </row>
    <row r="97" spans="1:6" s="49" customFormat="1" ht="15.75">
      <c r="A97" s="47" t="s">
        <v>154</v>
      </c>
      <c r="B97" s="48" t="s">
        <v>39</v>
      </c>
      <c r="C97" s="71">
        <v>139649829</v>
      </c>
      <c r="D97" s="71">
        <f t="shared" si="6"/>
        <v>-35435393</v>
      </c>
      <c r="E97" s="71">
        <v>104214436</v>
      </c>
      <c r="F97" s="77"/>
    </row>
    <row r="98" spans="1:6" s="49" customFormat="1" ht="31.5">
      <c r="A98" s="47" t="s">
        <v>155</v>
      </c>
      <c r="B98" s="48" t="s">
        <v>42</v>
      </c>
      <c r="C98" s="71">
        <v>137791708</v>
      </c>
      <c r="D98" s="71">
        <f>E98-C98</f>
        <v>-35417559</v>
      </c>
      <c r="E98" s="71">
        <v>102374149</v>
      </c>
      <c r="F98" s="77"/>
    </row>
    <row r="99" spans="1:6" s="49" customFormat="1" ht="31.5">
      <c r="A99" s="47" t="s">
        <v>156</v>
      </c>
      <c r="B99" s="48" t="s">
        <v>43</v>
      </c>
      <c r="C99" s="71">
        <v>148069624</v>
      </c>
      <c r="D99" s="71">
        <f t="shared" si="6"/>
        <v>-6342269</v>
      </c>
      <c r="E99" s="71">
        <v>141727355</v>
      </c>
      <c r="F99" s="77"/>
    </row>
    <row r="100" spans="1:6" s="49" customFormat="1" ht="21.75" customHeight="1">
      <c r="A100" s="47" t="s">
        <v>157</v>
      </c>
      <c r="B100" s="48" t="s">
        <v>44</v>
      </c>
      <c r="C100" s="71">
        <v>110018078</v>
      </c>
      <c r="D100" s="71">
        <f t="shared" si="6"/>
        <v>-4507711</v>
      </c>
      <c r="E100" s="71">
        <v>105510367</v>
      </c>
      <c r="F100" s="77"/>
    </row>
    <row r="101" spans="1:6" s="49" customFormat="1" ht="47.25">
      <c r="A101" s="47" t="s">
        <v>158</v>
      </c>
      <c r="B101" s="48" t="s">
        <v>45</v>
      </c>
      <c r="C101" s="71">
        <v>123425160</v>
      </c>
      <c r="D101" s="71">
        <f t="shared" si="6"/>
        <v>12958443</v>
      </c>
      <c r="E101" s="71">
        <v>136383603</v>
      </c>
      <c r="F101" s="77"/>
    </row>
    <row r="102" spans="1:6" s="49" customFormat="1" ht="31.5">
      <c r="A102" s="47" t="s">
        <v>159</v>
      </c>
      <c r="B102" s="48" t="s">
        <v>46</v>
      </c>
      <c r="C102" s="71">
        <v>175095151</v>
      </c>
      <c r="D102" s="71">
        <f t="shared" si="6"/>
        <v>-36515665</v>
      </c>
      <c r="E102" s="71">
        <v>138579486</v>
      </c>
      <c r="F102" s="77"/>
    </row>
    <row r="103" spans="1:6" s="49" customFormat="1" ht="15.75">
      <c r="A103" s="47" t="s">
        <v>160</v>
      </c>
      <c r="B103" s="48" t="s">
        <v>47</v>
      </c>
      <c r="C103" s="71">
        <v>139631995</v>
      </c>
      <c r="D103" s="71">
        <f t="shared" si="6"/>
        <v>-41553258</v>
      </c>
      <c r="E103" s="71">
        <v>98078737</v>
      </c>
      <c r="F103" s="77"/>
    </row>
    <row r="104" spans="1:6" s="49" customFormat="1" ht="54.75" customHeight="1">
      <c r="A104" s="47" t="s">
        <v>161</v>
      </c>
      <c r="B104" s="48" t="s">
        <v>48</v>
      </c>
      <c r="C104" s="71">
        <v>166657981</v>
      </c>
      <c r="D104" s="71">
        <f t="shared" si="6"/>
        <v>-36409165</v>
      </c>
      <c r="E104" s="71">
        <v>130248816</v>
      </c>
      <c r="F104" s="77"/>
    </row>
    <row r="105" spans="1:6" s="49" customFormat="1" ht="63">
      <c r="A105" s="47" t="s">
        <v>226</v>
      </c>
      <c r="B105" s="48" t="s">
        <v>18</v>
      </c>
      <c r="C105" s="71">
        <v>33472448</v>
      </c>
      <c r="D105" s="71">
        <f t="shared" si="6"/>
        <v>6933912</v>
      </c>
      <c r="E105" s="71">
        <v>40406360</v>
      </c>
      <c r="F105" s="77"/>
    </row>
    <row r="106" spans="1:6" s="49" customFormat="1" ht="31.5">
      <c r="A106" s="47" t="s">
        <v>228</v>
      </c>
      <c r="B106" s="48" t="s">
        <v>229</v>
      </c>
      <c r="C106" s="71">
        <v>33472448</v>
      </c>
      <c r="D106" s="71">
        <f t="shared" si="6"/>
        <v>6933912</v>
      </c>
      <c r="E106" s="71">
        <v>40406360</v>
      </c>
      <c r="F106" s="77"/>
    </row>
    <row r="107" spans="1:6" s="49" customFormat="1" ht="47.25">
      <c r="A107" s="47" t="s">
        <v>230</v>
      </c>
      <c r="B107" s="48" t="s">
        <v>231</v>
      </c>
      <c r="C107" s="71">
        <v>33472448</v>
      </c>
      <c r="D107" s="71">
        <f t="shared" si="6"/>
        <v>6933912</v>
      </c>
      <c r="E107" s="71">
        <v>40406360</v>
      </c>
      <c r="F107" s="77"/>
    </row>
    <row r="108" spans="1:6" s="49" customFormat="1" ht="31.5">
      <c r="A108" s="47" t="s">
        <v>227</v>
      </c>
      <c r="B108" s="48" t="s">
        <v>229</v>
      </c>
      <c r="C108" s="71">
        <v>33472448</v>
      </c>
      <c r="D108" s="71">
        <f t="shared" si="6"/>
        <v>6933912</v>
      </c>
      <c r="E108" s="71">
        <v>40406360</v>
      </c>
      <c r="F108" s="77"/>
    </row>
    <row r="109" spans="1:6" s="49" customFormat="1" ht="63">
      <c r="A109" s="47" t="s">
        <v>232</v>
      </c>
      <c r="B109" s="48" t="s">
        <v>1</v>
      </c>
      <c r="C109" s="71">
        <v>30000000</v>
      </c>
      <c r="D109" s="71">
        <f t="shared" si="6"/>
        <v>-30000000</v>
      </c>
      <c r="E109" s="71">
        <v>0</v>
      </c>
      <c r="F109" s="77"/>
    </row>
    <row r="110" spans="1:6" s="49" customFormat="1" ht="31.5">
      <c r="A110" s="47" t="s">
        <v>2</v>
      </c>
      <c r="B110" s="48" t="s">
        <v>229</v>
      </c>
      <c r="C110" s="71">
        <v>30000000</v>
      </c>
      <c r="D110" s="71">
        <f t="shared" si="6"/>
        <v>-30000000</v>
      </c>
      <c r="E110" s="71">
        <v>0</v>
      </c>
      <c r="F110" s="77"/>
    </row>
    <row r="111" spans="1:6" s="49" customFormat="1" ht="63">
      <c r="A111" s="47" t="s">
        <v>3</v>
      </c>
      <c r="B111" s="48" t="s">
        <v>4</v>
      </c>
      <c r="C111" s="71">
        <v>30000000</v>
      </c>
      <c r="D111" s="71">
        <f t="shared" si="6"/>
        <v>-30000000</v>
      </c>
      <c r="E111" s="71">
        <v>0</v>
      </c>
      <c r="F111" s="77"/>
    </row>
    <row r="112" spans="1:6" s="49" customFormat="1" ht="31.5">
      <c r="A112" s="47" t="s">
        <v>5</v>
      </c>
      <c r="B112" s="48" t="s">
        <v>229</v>
      </c>
      <c r="C112" s="71">
        <v>30000000</v>
      </c>
      <c r="D112" s="71">
        <f t="shared" si="6"/>
        <v>-30000000</v>
      </c>
      <c r="E112" s="71">
        <v>0</v>
      </c>
      <c r="F112" s="77"/>
    </row>
    <row r="113" spans="1:6" s="49" customFormat="1" ht="52.5" customHeight="1">
      <c r="A113" s="51">
        <v>13</v>
      </c>
      <c r="B113" s="54" t="s">
        <v>49</v>
      </c>
      <c r="C113" s="70" t="s">
        <v>65</v>
      </c>
      <c r="D113" s="70" t="s">
        <v>65</v>
      </c>
      <c r="E113" s="70" t="s">
        <v>65</v>
      </c>
      <c r="F113" s="77"/>
    </row>
    <row r="114" spans="1:6" s="49" customFormat="1" ht="50.25" customHeight="1">
      <c r="A114" s="47" t="s">
        <v>162</v>
      </c>
      <c r="B114" s="48" t="s">
        <v>50</v>
      </c>
      <c r="C114" s="71">
        <v>0</v>
      </c>
      <c r="D114" s="71">
        <f>E114-C114</f>
        <v>0</v>
      </c>
      <c r="E114" s="71">
        <v>0</v>
      </c>
      <c r="F114" s="77"/>
    </row>
    <row r="115" spans="1:6" s="49" customFormat="1" ht="50.25" customHeight="1">
      <c r="A115" s="47" t="s">
        <v>163</v>
      </c>
      <c r="B115" s="48" t="s">
        <v>51</v>
      </c>
      <c r="C115" s="71">
        <v>0</v>
      </c>
      <c r="D115" s="71">
        <f aca="true" t="shared" si="7" ref="D115:D123">E115-C115</f>
        <v>0</v>
      </c>
      <c r="E115" s="71">
        <v>0</v>
      </c>
      <c r="F115" s="77"/>
    </row>
    <row r="116" spans="1:6" s="49" customFormat="1" ht="37.5" customHeight="1">
      <c r="A116" s="47" t="s">
        <v>164</v>
      </c>
      <c r="B116" s="48" t="s">
        <v>52</v>
      </c>
      <c r="C116" s="71">
        <v>0</v>
      </c>
      <c r="D116" s="71">
        <f t="shared" si="7"/>
        <v>0</v>
      </c>
      <c r="E116" s="71">
        <v>0</v>
      </c>
      <c r="F116" s="77"/>
    </row>
    <row r="117" spans="1:6" s="42" customFormat="1" ht="18.75" customHeight="1">
      <c r="A117" s="155" t="s">
        <v>100</v>
      </c>
      <c r="B117" s="155" t="s">
        <v>64</v>
      </c>
      <c r="C117" s="155" t="s">
        <v>67</v>
      </c>
      <c r="D117" s="155" t="s">
        <v>66</v>
      </c>
      <c r="E117" s="155" t="s">
        <v>67</v>
      </c>
      <c r="F117" s="78"/>
    </row>
    <row r="118" spans="1:6" s="42" customFormat="1" ht="18.75" customHeight="1">
      <c r="A118" s="155"/>
      <c r="B118" s="155"/>
      <c r="C118" s="155"/>
      <c r="D118" s="155"/>
      <c r="E118" s="155"/>
      <c r="F118" s="78"/>
    </row>
    <row r="119" spans="1:6" s="44" customFormat="1" ht="15">
      <c r="A119" s="43">
        <v>1</v>
      </c>
      <c r="B119" s="43">
        <v>2</v>
      </c>
      <c r="C119" s="73">
        <v>5</v>
      </c>
      <c r="D119" s="73">
        <v>4</v>
      </c>
      <c r="E119" s="73">
        <v>5</v>
      </c>
      <c r="F119" s="79"/>
    </row>
    <row r="120" spans="1:6" s="49" customFormat="1" ht="47.25">
      <c r="A120" s="47" t="s">
        <v>165</v>
      </c>
      <c r="B120" s="48" t="s">
        <v>53</v>
      </c>
      <c r="C120" s="71">
        <v>0</v>
      </c>
      <c r="D120" s="71">
        <f t="shared" si="7"/>
        <v>0</v>
      </c>
      <c r="E120" s="71">
        <v>0</v>
      </c>
      <c r="F120" s="77"/>
    </row>
    <row r="121" spans="1:6" s="49" customFormat="1" ht="56.25" customHeight="1">
      <c r="A121" s="47" t="s">
        <v>166</v>
      </c>
      <c r="B121" s="48" t="s">
        <v>54</v>
      </c>
      <c r="C121" s="71">
        <v>0</v>
      </c>
      <c r="D121" s="71">
        <f t="shared" si="7"/>
        <v>0</v>
      </c>
      <c r="E121" s="71">
        <v>0</v>
      </c>
      <c r="F121" s="77"/>
    </row>
    <row r="122" spans="1:6" s="49" customFormat="1" ht="47.25">
      <c r="A122" s="47" t="s">
        <v>167</v>
      </c>
      <c r="B122" s="48" t="s">
        <v>55</v>
      </c>
      <c r="C122" s="71">
        <v>0</v>
      </c>
      <c r="D122" s="71">
        <f t="shared" si="7"/>
        <v>0</v>
      </c>
      <c r="E122" s="71">
        <v>0</v>
      </c>
      <c r="F122" s="77"/>
    </row>
    <row r="123" spans="1:6" s="49" customFormat="1" ht="31.5">
      <c r="A123" s="47" t="s">
        <v>168</v>
      </c>
      <c r="B123" s="48" t="s">
        <v>56</v>
      </c>
      <c r="C123" s="71">
        <v>0</v>
      </c>
      <c r="D123" s="71">
        <f t="shared" si="7"/>
        <v>0</v>
      </c>
      <c r="E123" s="71">
        <v>0</v>
      </c>
      <c r="F123" s="77"/>
    </row>
    <row r="124" spans="1:6" s="49" customFormat="1" ht="20.25" customHeight="1">
      <c r="A124" s="51">
        <v>14</v>
      </c>
      <c r="B124" s="54" t="s">
        <v>57</v>
      </c>
      <c r="C124" s="70" t="s">
        <v>65</v>
      </c>
      <c r="D124" s="70" t="s">
        <v>65</v>
      </c>
      <c r="E124" s="70" t="s">
        <v>65</v>
      </c>
      <c r="F124" s="77"/>
    </row>
    <row r="125" spans="1:6" s="49" customFormat="1" ht="47.25">
      <c r="A125" s="47" t="s">
        <v>169</v>
      </c>
      <c r="B125" s="48" t="s">
        <v>58</v>
      </c>
      <c r="C125" s="71">
        <v>41580952</v>
      </c>
      <c r="D125" s="71">
        <f>E125-C125</f>
        <v>0</v>
      </c>
      <c r="E125" s="71">
        <v>41580952</v>
      </c>
      <c r="F125" s="77"/>
    </row>
    <row r="126" spans="1:6" s="49" customFormat="1" ht="15.75">
      <c r="A126" s="47" t="s">
        <v>170</v>
      </c>
      <c r="B126" s="48" t="s">
        <v>59</v>
      </c>
      <c r="C126" s="71">
        <v>149930</v>
      </c>
      <c r="D126" s="71">
        <f aca="true" t="shared" si="8" ref="D126:D131">E126-C126</f>
        <v>2030000</v>
      </c>
      <c r="E126" s="71">
        <v>2179930</v>
      </c>
      <c r="F126" s="77"/>
    </row>
    <row r="127" spans="1:6" s="49" customFormat="1" ht="15.75">
      <c r="A127" s="47" t="s">
        <v>171</v>
      </c>
      <c r="B127" s="48" t="s">
        <v>60</v>
      </c>
      <c r="C127" s="71">
        <v>1422606</v>
      </c>
      <c r="D127" s="71">
        <f t="shared" si="8"/>
        <v>0</v>
      </c>
      <c r="E127" s="71">
        <v>1422606</v>
      </c>
      <c r="F127" s="77"/>
    </row>
    <row r="128" spans="1:6" s="49" customFormat="1" ht="21.75" customHeight="1">
      <c r="A128" s="47" t="s">
        <v>172</v>
      </c>
      <c r="B128" s="48" t="s">
        <v>61</v>
      </c>
      <c r="C128" s="71">
        <v>1063276</v>
      </c>
      <c r="D128" s="71">
        <f t="shared" si="8"/>
        <v>0</v>
      </c>
      <c r="E128" s="71">
        <v>1063276</v>
      </c>
      <c r="F128" s="77"/>
    </row>
    <row r="129" spans="1:6" s="49" customFormat="1" ht="31.5">
      <c r="A129" s="47" t="s">
        <v>173</v>
      </c>
      <c r="B129" s="48" t="s">
        <v>6</v>
      </c>
      <c r="C129" s="71">
        <v>359330</v>
      </c>
      <c r="D129" s="71">
        <f t="shared" si="8"/>
        <v>0</v>
      </c>
      <c r="E129" s="71">
        <v>359330</v>
      </c>
      <c r="F129" s="77"/>
    </row>
    <row r="130" spans="1:6" s="49" customFormat="1" ht="15.75">
      <c r="A130" s="47" t="s">
        <v>174</v>
      </c>
      <c r="B130" s="48" t="s">
        <v>62</v>
      </c>
      <c r="C130" s="71">
        <v>0</v>
      </c>
      <c r="D130" s="71">
        <f t="shared" si="8"/>
        <v>0</v>
      </c>
      <c r="E130" s="71">
        <v>0</v>
      </c>
      <c r="F130" s="77"/>
    </row>
    <row r="131" spans="1:6" s="49" customFormat="1" ht="31.5">
      <c r="A131" s="47" t="s">
        <v>175</v>
      </c>
      <c r="B131" s="48" t="s">
        <v>63</v>
      </c>
      <c r="C131" s="71">
        <v>0</v>
      </c>
      <c r="D131" s="71">
        <f t="shared" si="8"/>
        <v>0</v>
      </c>
      <c r="E131" s="71">
        <v>0</v>
      </c>
      <c r="F131" s="77"/>
    </row>
    <row r="132" spans="1:6" s="53" customFormat="1" ht="15.75">
      <c r="A132" s="51">
        <v>15</v>
      </c>
      <c r="B132" s="57" t="s">
        <v>7</v>
      </c>
      <c r="C132" s="70" t="s">
        <v>65</v>
      </c>
      <c r="D132" s="70" t="s">
        <v>65</v>
      </c>
      <c r="E132" s="70" t="s">
        <v>65</v>
      </c>
      <c r="F132" s="80"/>
    </row>
    <row r="133" spans="1:6" s="49" customFormat="1" ht="15.75">
      <c r="A133" s="47" t="s">
        <v>8</v>
      </c>
      <c r="B133" s="48" t="s">
        <v>9</v>
      </c>
      <c r="C133" s="71">
        <v>0</v>
      </c>
      <c r="D133" s="71">
        <f>E133-C133</f>
        <v>0</v>
      </c>
      <c r="E133" s="71">
        <v>0</v>
      </c>
      <c r="F133" s="77"/>
    </row>
    <row r="134" spans="1:6" s="49" customFormat="1" ht="15.75">
      <c r="A134" s="47" t="s">
        <v>10</v>
      </c>
      <c r="B134" s="48" t="s">
        <v>11</v>
      </c>
      <c r="C134" s="71">
        <v>0</v>
      </c>
      <c r="D134" s="71">
        <f>E134-C134</f>
        <v>0</v>
      </c>
      <c r="E134" s="71">
        <v>0</v>
      </c>
      <c r="F134" s="77"/>
    </row>
    <row r="135" spans="1:6" s="49" customFormat="1" ht="47.25">
      <c r="A135" s="47" t="s">
        <v>12</v>
      </c>
      <c r="B135" s="48" t="s">
        <v>13</v>
      </c>
      <c r="C135" s="71">
        <v>0</v>
      </c>
      <c r="D135" s="71">
        <f>E135-C135</f>
        <v>0</v>
      </c>
      <c r="E135" s="71">
        <v>0</v>
      </c>
      <c r="F135" s="77"/>
    </row>
    <row r="136" spans="1:6" s="53" customFormat="1" ht="31.5">
      <c r="A136" s="51">
        <v>16</v>
      </c>
      <c r="B136" s="57" t="s">
        <v>22</v>
      </c>
      <c r="C136" s="70" t="s">
        <v>65</v>
      </c>
      <c r="D136" s="70" t="s">
        <v>65</v>
      </c>
      <c r="E136" s="70" t="s">
        <v>65</v>
      </c>
      <c r="F136" s="80"/>
    </row>
    <row r="137" spans="1:6" s="49" customFormat="1" ht="31.5">
      <c r="A137" s="47" t="s">
        <v>19</v>
      </c>
      <c r="B137" s="48" t="s">
        <v>23</v>
      </c>
      <c r="C137" s="71" t="s">
        <v>65</v>
      </c>
      <c r="D137" s="71" t="s">
        <v>65</v>
      </c>
      <c r="E137" s="71" t="s">
        <v>65</v>
      </c>
      <c r="F137" s="77"/>
    </row>
    <row r="138" spans="1:6" s="49" customFormat="1" ht="31.5">
      <c r="A138" s="47" t="s">
        <v>20</v>
      </c>
      <c r="B138" s="48" t="s">
        <v>24</v>
      </c>
      <c r="C138" s="71" t="s">
        <v>65</v>
      </c>
      <c r="D138" s="71" t="s">
        <v>65</v>
      </c>
      <c r="E138" s="71" t="s">
        <v>65</v>
      </c>
      <c r="F138" s="77"/>
    </row>
    <row r="139" spans="1:6" s="49" customFormat="1" ht="31.5">
      <c r="A139" s="47" t="s">
        <v>21</v>
      </c>
      <c r="B139" s="48" t="s">
        <v>25</v>
      </c>
      <c r="C139" s="71" t="s">
        <v>65</v>
      </c>
      <c r="D139" s="71" t="s">
        <v>65</v>
      </c>
      <c r="E139" s="71" t="s">
        <v>65</v>
      </c>
      <c r="F139" s="77"/>
    </row>
    <row r="140" spans="1:6" s="49" customFormat="1" ht="6.75" customHeight="1">
      <c r="A140" s="64"/>
      <c r="B140" s="65"/>
      <c r="C140" s="66"/>
      <c r="D140" s="66"/>
      <c r="E140" s="66"/>
      <c r="F140" s="77"/>
    </row>
    <row r="141" spans="1:6" ht="15.75">
      <c r="A141" s="151" t="s">
        <v>234</v>
      </c>
      <c r="B141" s="151"/>
      <c r="C141" s="151"/>
      <c r="D141" s="151"/>
      <c r="E141" s="151"/>
      <c r="F141" s="61"/>
    </row>
    <row r="142" spans="1:6" ht="15.75">
      <c r="A142" s="134"/>
      <c r="B142" s="135" t="s">
        <v>235</v>
      </c>
      <c r="C142" s="135"/>
      <c r="D142" s="135"/>
      <c r="E142" s="135"/>
      <c r="F142" s="135"/>
    </row>
    <row r="143" spans="1:6" ht="15.75">
      <c r="A143" s="134"/>
      <c r="B143" s="135" t="s">
        <v>269</v>
      </c>
      <c r="C143" s="135"/>
      <c r="D143" s="135"/>
      <c r="E143" s="135"/>
      <c r="F143" s="135"/>
    </row>
    <row r="144" spans="1:6" ht="15.75">
      <c r="A144" s="134"/>
      <c r="B144" s="135" t="s">
        <v>236</v>
      </c>
      <c r="C144" s="135"/>
      <c r="D144" s="135"/>
      <c r="E144" s="135"/>
      <c r="F144" s="135"/>
    </row>
    <row r="145" spans="1:6" ht="21.75" customHeight="1">
      <c r="A145" s="159" t="s">
        <v>237</v>
      </c>
      <c r="B145" s="159"/>
      <c r="C145" s="159"/>
      <c r="D145" s="159"/>
      <c r="E145" s="159"/>
      <c r="F145" s="159"/>
    </row>
    <row r="146" spans="1:6" ht="6" customHeight="1">
      <c r="A146" s="136"/>
      <c r="B146" s="136"/>
      <c r="C146" s="136"/>
      <c r="D146" s="136"/>
      <c r="E146" s="136"/>
      <c r="F146" s="136"/>
    </row>
    <row r="147" spans="1:6" ht="17.25" customHeight="1">
      <c r="A147" s="150" t="s">
        <v>100</v>
      </c>
      <c r="B147" s="150" t="s">
        <v>238</v>
      </c>
      <c r="C147" s="152" t="s">
        <v>239</v>
      </c>
      <c r="D147" s="152"/>
      <c r="E147" s="152"/>
      <c r="F147" s="152"/>
    </row>
    <row r="148" spans="1:6" ht="15.75">
      <c r="A148" s="150"/>
      <c r="B148" s="150"/>
      <c r="C148" s="1" t="s">
        <v>240</v>
      </c>
      <c r="D148" s="1" t="s">
        <v>241</v>
      </c>
      <c r="E148" s="1" t="s">
        <v>242</v>
      </c>
      <c r="F148" s="1" t="s">
        <v>243</v>
      </c>
    </row>
    <row r="149" spans="1:6" ht="6" customHeight="1">
      <c r="A149" s="1"/>
      <c r="B149" s="137"/>
      <c r="C149" s="1"/>
      <c r="D149" s="1"/>
      <c r="E149" s="1"/>
      <c r="F149" s="1"/>
    </row>
    <row r="150" spans="1:6" s="141" customFormat="1" ht="49.5" customHeight="1">
      <c r="A150" s="138" t="s">
        <v>94</v>
      </c>
      <c r="B150" s="139" t="s">
        <v>244</v>
      </c>
      <c r="C150" s="140"/>
      <c r="D150" s="140"/>
      <c r="E150" s="140"/>
      <c r="F150" s="140"/>
    </row>
    <row r="151" spans="1:6" ht="6" customHeight="1">
      <c r="A151" s="124"/>
      <c r="B151" s="151"/>
      <c r="C151" s="151"/>
      <c r="D151" s="151"/>
      <c r="E151" s="151"/>
      <c r="F151" s="151"/>
    </row>
    <row r="152" spans="1:6" s="144" customFormat="1" ht="15.75">
      <c r="A152" s="142" t="s">
        <v>101</v>
      </c>
      <c r="B152" s="143" t="s">
        <v>245</v>
      </c>
      <c r="C152" s="143"/>
      <c r="D152" s="143"/>
      <c r="E152" s="143"/>
      <c r="F152" s="143"/>
    </row>
    <row r="153" spans="1:6" ht="9.75" customHeight="1">
      <c r="A153" s="124"/>
      <c r="B153" s="121"/>
      <c r="C153" s="121"/>
      <c r="D153" s="121"/>
      <c r="E153" s="121"/>
      <c r="F153" s="121"/>
    </row>
    <row r="154" spans="1:6" ht="46.5" customHeight="1">
      <c r="A154" s="122" t="s">
        <v>102</v>
      </c>
      <c r="B154" s="127" t="s">
        <v>284</v>
      </c>
      <c r="C154" s="123">
        <v>10319576</v>
      </c>
      <c r="D154" s="123">
        <v>0</v>
      </c>
      <c r="E154" s="123">
        <v>0</v>
      </c>
      <c r="F154" s="123">
        <f>C154+D154-E154</f>
        <v>10319576</v>
      </c>
    </row>
    <row r="155" spans="1:6" ht="33" customHeight="1">
      <c r="A155" s="124"/>
      <c r="B155" s="151" t="s">
        <v>378</v>
      </c>
      <c r="C155" s="151"/>
      <c r="D155" s="151"/>
      <c r="E155" s="151"/>
      <c r="F155" s="151"/>
    </row>
    <row r="156" spans="1:6" ht="7.5" customHeight="1">
      <c r="A156" s="124"/>
      <c r="B156" s="121"/>
      <c r="C156" s="121"/>
      <c r="D156" s="121"/>
      <c r="E156" s="121"/>
      <c r="F156" s="121"/>
    </row>
    <row r="157" spans="1:6" ht="47.25" customHeight="1">
      <c r="A157" s="122" t="s">
        <v>103</v>
      </c>
      <c r="B157" s="127" t="s">
        <v>265</v>
      </c>
      <c r="C157" s="123">
        <v>1342593</v>
      </c>
      <c r="D157" s="123">
        <v>0</v>
      </c>
      <c r="E157" s="123">
        <v>0</v>
      </c>
      <c r="F157" s="123">
        <f>C157+D157-E157</f>
        <v>1342593</v>
      </c>
    </row>
    <row r="158" spans="1:6" ht="30" customHeight="1">
      <c r="A158" s="124"/>
      <c r="B158" s="151" t="s">
        <v>364</v>
      </c>
      <c r="C158" s="151"/>
      <c r="D158" s="151"/>
      <c r="E158" s="151"/>
      <c r="F158" s="151"/>
    </row>
    <row r="159" spans="1:6" ht="4.5" customHeight="1">
      <c r="A159" s="124"/>
      <c r="B159" s="121"/>
      <c r="C159" s="121"/>
      <c r="D159" s="121"/>
      <c r="E159" s="121"/>
      <c r="F159" s="121"/>
    </row>
    <row r="160" spans="1:6" ht="47.25" customHeight="1">
      <c r="A160" s="122" t="s">
        <v>104</v>
      </c>
      <c r="B160" s="127" t="s">
        <v>282</v>
      </c>
      <c r="C160" s="123">
        <v>12455000</v>
      </c>
      <c r="D160" s="123">
        <v>0</v>
      </c>
      <c r="E160" s="123">
        <v>0</v>
      </c>
      <c r="F160" s="123">
        <f>C160+D160-E160</f>
        <v>12455000</v>
      </c>
    </row>
    <row r="161" spans="1:6" ht="30.75" customHeight="1">
      <c r="A161" s="124"/>
      <c r="B161" s="151" t="s">
        <v>363</v>
      </c>
      <c r="C161" s="151"/>
      <c r="D161" s="151"/>
      <c r="E161" s="151"/>
      <c r="F161" s="151"/>
    </row>
    <row r="162" spans="1:6" ht="30.75" customHeight="1">
      <c r="A162" s="124"/>
      <c r="B162" s="121"/>
      <c r="C162" s="121"/>
      <c r="D162" s="121"/>
      <c r="E162" s="121"/>
      <c r="F162" s="121"/>
    </row>
    <row r="163" spans="1:6" ht="20.25" customHeight="1">
      <c r="A163" s="124"/>
      <c r="B163" s="121"/>
      <c r="C163" s="121"/>
      <c r="D163" s="121"/>
      <c r="E163" s="121"/>
      <c r="F163" s="121"/>
    </row>
    <row r="164" spans="1:6" ht="17.25" customHeight="1">
      <c r="A164" s="150" t="s">
        <v>100</v>
      </c>
      <c r="B164" s="150" t="s">
        <v>238</v>
      </c>
      <c r="C164" s="152" t="s">
        <v>239</v>
      </c>
      <c r="D164" s="152"/>
      <c r="E164" s="152"/>
      <c r="F164" s="152"/>
    </row>
    <row r="165" spans="1:6" ht="15.75">
      <c r="A165" s="150"/>
      <c r="B165" s="150"/>
      <c r="C165" s="1" t="s">
        <v>240</v>
      </c>
      <c r="D165" s="1" t="s">
        <v>241</v>
      </c>
      <c r="E165" s="1" t="s">
        <v>242</v>
      </c>
      <c r="F165" s="1" t="s">
        <v>243</v>
      </c>
    </row>
    <row r="166" spans="1:6" ht="6" customHeight="1">
      <c r="A166" s="124"/>
      <c r="B166" s="121"/>
      <c r="C166" s="121"/>
      <c r="D166" s="121"/>
      <c r="E166" s="121"/>
      <c r="F166" s="121"/>
    </row>
    <row r="167" spans="1:6" ht="47.25" customHeight="1">
      <c r="A167" s="122" t="s">
        <v>106</v>
      </c>
      <c r="B167" s="127" t="s">
        <v>348</v>
      </c>
      <c r="C167" s="123">
        <v>0</v>
      </c>
      <c r="D167" s="123">
        <v>9771645</v>
      </c>
      <c r="E167" s="123">
        <v>0</v>
      </c>
      <c r="F167" s="123">
        <f>C167+D167-E167</f>
        <v>9771645</v>
      </c>
    </row>
    <row r="168" spans="1:6" ht="30" customHeight="1">
      <c r="A168" s="124"/>
      <c r="B168" s="151" t="s">
        <v>402</v>
      </c>
      <c r="C168" s="151"/>
      <c r="D168" s="151"/>
      <c r="E168" s="151"/>
      <c r="F168" s="151"/>
    </row>
    <row r="169" spans="1:6" ht="6" customHeight="1">
      <c r="A169" s="124"/>
      <c r="B169" s="121"/>
      <c r="C169" s="121"/>
      <c r="D169" s="121"/>
      <c r="E169" s="121"/>
      <c r="F169" s="121"/>
    </row>
    <row r="170" spans="1:6" ht="64.5" customHeight="1">
      <c r="A170" s="122" t="s">
        <v>107</v>
      </c>
      <c r="B170" s="127" t="s">
        <v>338</v>
      </c>
      <c r="C170" s="123">
        <v>125927</v>
      </c>
      <c r="D170" s="123">
        <v>0</v>
      </c>
      <c r="E170" s="123">
        <v>0</v>
      </c>
      <c r="F170" s="123">
        <f>C170+D170-E170</f>
        <v>125927</v>
      </c>
    </row>
    <row r="171" spans="1:6" ht="33.75" customHeight="1">
      <c r="A171" s="124"/>
      <c r="B171" s="151" t="s">
        <v>365</v>
      </c>
      <c r="C171" s="151"/>
      <c r="D171" s="151"/>
      <c r="E171" s="151"/>
      <c r="F171" s="151"/>
    </row>
    <row r="172" spans="1:6" ht="6" customHeight="1">
      <c r="A172" s="124"/>
      <c r="B172" s="121"/>
      <c r="C172" s="121"/>
      <c r="D172" s="121"/>
      <c r="E172" s="121"/>
      <c r="F172" s="121"/>
    </row>
    <row r="173" spans="1:6" ht="47.25">
      <c r="A173" s="122" t="s">
        <v>299</v>
      </c>
      <c r="B173" s="127" t="s">
        <v>357</v>
      </c>
      <c r="C173" s="123">
        <v>361727</v>
      </c>
      <c r="D173" s="123">
        <v>0</v>
      </c>
      <c r="E173" s="123">
        <v>361727</v>
      </c>
      <c r="F173" s="123">
        <f>C173+D173-E173</f>
        <v>0</v>
      </c>
    </row>
    <row r="174" spans="1:6" ht="15.75">
      <c r="A174" s="124"/>
      <c r="B174" s="151" t="s">
        <v>379</v>
      </c>
      <c r="C174" s="151"/>
      <c r="D174" s="151"/>
      <c r="E174" s="151"/>
      <c r="F174" s="151"/>
    </row>
    <row r="175" spans="1:6" ht="5.25" customHeight="1">
      <c r="A175" s="124"/>
      <c r="B175" s="121"/>
      <c r="C175" s="121"/>
      <c r="D175" s="121"/>
      <c r="E175" s="121"/>
      <c r="F175" s="121"/>
    </row>
    <row r="176" spans="1:6" ht="47.25">
      <c r="A176" s="122" t="s">
        <v>300</v>
      </c>
      <c r="B176" s="127" t="s">
        <v>261</v>
      </c>
      <c r="C176" s="123">
        <v>87468</v>
      </c>
      <c r="D176" s="123">
        <v>0</v>
      </c>
      <c r="E176" s="123">
        <v>0</v>
      </c>
      <c r="F176" s="123">
        <f>C176+D176-E176</f>
        <v>87468</v>
      </c>
    </row>
    <row r="177" spans="1:6" ht="48" customHeight="1">
      <c r="A177" s="124"/>
      <c r="B177" s="151" t="s">
        <v>380</v>
      </c>
      <c r="C177" s="151"/>
      <c r="D177" s="151"/>
      <c r="E177" s="151"/>
      <c r="F177" s="151"/>
    </row>
    <row r="178" spans="1:6" ht="5.25" customHeight="1">
      <c r="A178" s="124"/>
      <c r="B178" s="121"/>
      <c r="C178" s="121"/>
      <c r="D178" s="121"/>
      <c r="E178" s="121"/>
      <c r="F178" s="121"/>
    </row>
    <row r="179" spans="1:6" ht="78.75">
      <c r="A179" s="122" t="s">
        <v>301</v>
      </c>
      <c r="B179" s="127" t="s">
        <v>290</v>
      </c>
      <c r="C179" s="123">
        <v>430921</v>
      </c>
      <c r="D179" s="123">
        <v>0</v>
      </c>
      <c r="E179" s="123">
        <v>0</v>
      </c>
      <c r="F179" s="123">
        <f>C179+D179-E179</f>
        <v>430921</v>
      </c>
    </row>
    <row r="180" spans="1:6" ht="48" customHeight="1">
      <c r="A180" s="124"/>
      <c r="B180" s="151" t="s">
        <v>380</v>
      </c>
      <c r="C180" s="151"/>
      <c r="D180" s="151"/>
      <c r="E180" s="151"/>
      <c r="F180" s="151"/>
    </row>
    <row r="181" spans="1:6" ht="6" customHeight="1">
      <c r="A181" s="124"/>
      <c r="B181" s="121" t="s">
        <v>335</v>
      </c>
      <c r="C181" s="121"/>
      <c r="D181" s="121"/>
      <c r="E181" s="121"/>
      <c r="F181" s="121"/>
    </row>
    <row r="182" spans="1:6" ht="63">
      <c r="A182" s="122" t="s">
        <v>302</v>
      </c>
      <c r="B182" s="127" t="s">
        <v>343</v>
      </c>
      <c r="C182" s="123">
        <v>290468</v>
      </c>
      <c r="D182" s="123">
        <v>0</v>
      </c>
      <c r="E182" s="123">
        <v>0</v>
      </c>
      <c r="F182" s="123">
        <f>C182+D182-E182</f>
        <v>290468</v>
      </c>
    </row>
    <row r="183" spans="1:6" ht="30.75" customHeight="1">
      <c r="A183" s="124"/>
      <c r="B183" s="151" t="s">
        <v>369</v>
      </c>
      <c r="C183" s="151"/>
      <c r="D183" s="151"/>
      <c r="E183" s="151"/>
      <c r="F183" s="151"/>
    </row>
    <row r="184" spans="1:6" ht="6" customHeight="1">
      <c r="A184" s="124"/>
      <c r="B184" s="121"/>
      <c r="C184" s="121"/>
      <c r="D184" s="121"/>
      <c r="E184" s="121"/>
      <c r="F184" s="121"/>
    </row>
    <row r="185" spans="1:6" ht="47.25">
      <c r="A185" s="122" t="s">
        <v>303</v>
      </c>
      <c r="B185" s="127" t="s">
        <v>358</v>
      </c>
      <c r="C185" s="123">
        <v>0</v>
      </c>
      <c r="D185" s="123">
        <v>123251</v>
      </c>
      <c r="E185" s="123">
        <v>0</v>
      </c>
      <c r="F185" s="123">
        <f>C185+D185-E185</f>
        <v>123251</v>
      </c>
    </row>
    <row r="186" spans="1:6" ht="30" customHeight="1">
      <c r="A186" s="124"/>
      <c r="B186" s="151" t="s">
        <v>381</v>
      </c>
      <c r="C186" s="151"/>
      <c r="D186" s="151"/>
      <c r="E186" s="151"/>
      <c r="F186" s="151"/>
    </row>
    <row r="187" spans="1:6" ht="6" customHeight="1">
      <c r="A187" s="124"/>
      <c r="B187" s="121"/>
      <c r="C187" s="121"/>
      <c r="D187" s="121"/>
      <c r="E187" s="121"/>
      <c r="F187" s="121"/>
    </row>
    <row r="188" spans="1:6" ht="63.75" customHeight="1">
      <c r="A188" s="122" t="s">
        <v>304</v>
      </c>
      <c r="B188" s="127" t="s">
        <v>283</v>
      </c>
      <c r="C188" s="123">
        <v>2764483</v>
      </c>
      <c r="D188" s="123">
        <v>0</v>
      </c>
      <c r="E188" s="123">
        <v>0</v>
      </c>
      <c r="F188" s="123">
        <f>C188+D188-E188</f>
        <v>2764483</v>
      </c>
    </row>
    <row r="189" spans="1:6" ht="33.75" customHeight="1">
      <c r="A189" s="124"/>
      <c r="B189" s="151" t="s">
        <v>370</v>
      </c>
      <c r="C189" s="151"/>
      <c r="D189" s="151"/>
      <c r="E189" s="151"/>
      <c r="F189" s="151"/>
    </row>
    <row r="190" spans="1:6" ht="5.25" customHeight="1">
      <c r="A190" s="124"/>
      <c r="B190" s="121"/>
      <c r="C190" s="121"/>
      <c r="D190" s="121"/>
      <c r="E190" s="121"/>
      <c r="F190" s="121"/>
    </row>
    <row r="191" spans="1:6" ht="45.75" customHeight="1">
      <c r="A191" s="122" t="s">
        <v>305</v>
      </c>
      <c r="B191" s="125" t="s">
        <v>249</v>
      </c>
      <c r="C191" s="123">
        <v>82610141</v>
      </c>
      <c r="D191" s="123">
        <v>0</v>
      </c>
      <c r="E191" s="123">
        <v>0</v>
      </c>
      <c r="F191" s="123">
        <f>C191+D191-E191</f>
        <v>82610141</v>
      </c>
    </row>
    <row r="192" spans="1:6" ht="15" customHeight="1">
      <c r="A192" s="124"/>
      <c r="B192" s="151" t="s">
        <v>286</v>
      </c>
      <c r="C192" s="151"/>
      <c r="D192" s="151"/>
      <c r="E192" s="151"/>
      <c r="F192" s="151"/>
    </row>
    <row r="193" spans="1:6" ht="5.25" customHeight="1">
      <c r="A193" s="124"/>
      <c r="B193" s="121"/>
      <c r="C193" s="121"/>
      <c r="D193" s="121"/>
      <c r="E193" s="121"/>
      <c r="F193" s="121"/>
    </row>
    <row r="194" spans="1:6" ht="47.25">
      <c r="A194" s="122" t="s">
        <v>306</v>
      </c>
      <c r="B194" s="125" t="s">
        <v>268</v>
      </c>
      <c r="C194" s="123">
        <v>9302791</v>
      </c>
      <c r="D194" s="123">
        <v>0</v>
      </c>
      <c r="E194" s="123">
        <v>0</v>
      </c>
      <c r="F194" s="123">
        <f>C194+D194-E194</f>
        <v>9302791</v>
      </c>
    </row>
    <row r="195" spans="1:6" ht="15" customHeight="1">
      <c r="A195" s="124"/>
      <c r="B195" s="151" t="s">
        <v>286</v>
      </c>
      <c r="C195" s="151"/>
      <c r="D195" s="151"/>
      <c r="E195" s="151"/>
      <c r="F195" s="151"/>
    </row>
    <row r="196" spans="1:6" ht="4.5" customHeight="1">
      <c r="A196" s="124"/>
      <c r="B196" s="121"/>
      <c r="C196" s="121"/>
      <c r="D196" s="121"/>
      <c r="E196" s="121"/>
      <c r="F196" s="121"/>
    </row>
    <row r="197" spans="1:6" ht="60" customHeight="1">
      <c r="A197" s="122" t="s">
        <v>307</v>
      </c>
      <c r="B197" s="127" t="s">
        <v>360</v>
      </c>
      <c r="C197" s="123">
        <v>105936190</v>
      </c>
      <c r="D197" s="123">
        <v>868735</v>
      </c>
      <c r="E197" s="123">
        <v>0</v>
      </c>
      <c r="F197" s="123">
        <f>C197+D197-E197</f>
        <v>106804925</v>
      </c>
    </row>
    <row r="198" spans="1:6" ht="33" customHeight="1">
      <c r="A198" s="124"/>
      <c r="B198" s="151" t="s">
        <v>399</v>
      </c>
      <c r="C198" s="151"/>
      <c r="D198" s="151"/>
      <c r="E198" s="151"/>
      <c r="F198" s="151"/>
    </row>
    <row r="199" spans="1:6" ht="6" customHeight="1">
      <c r="A199" s="124"/>
      <c r="B199" s="121"/>
      <c r="C199" s="121"/>
      <c r="D199" s="121"/>
      <c r="E199" s="121"/>
      <c r="F199" s="121"/>
    </row>
    <row r="200" spans="1:6" ht="60" customHeight="1">
      <c r="A200" s="122" t="s">
        <v>308</v>
      </c>
      <c r="B200" s="127" t="s">
        <v>288</v>
      </c>
      <c r="C200" s="123">
        <v>175158925</v>
      </c>
      <c r="D200" s="123">
        <v>0</v>
      </c>
      <c r="E200" s="123">
        <v>868735</v>
      </c>
      <c r="F200" s="123">
        <f>C200+D200-E200</f>
        <v>174290190</v>
      </c>
    </row>
    <row r="201" spans="1:6" ht="33" customHeight="1">
      <c r="A201" s="124"/>
      <c r="B201" s="151" t="s">
        <v>403</v>
      </c>
      <c r="C201" s="151"/>
      <c r="D201" s="151"/>
      <c r="E201" s="151"/>
      <c r="F201" s="151"/>
    </row>
    <row r="202" spans="1:6" ht="23.25" customHeight="1">
      <c r="A202" s="124"/>
      <c r="B202" s="121"/>
      <c r="C202" s="121"/>
      <c r="D202" s="121"/>
      <c r="E202" s="121"/>
      <c r="F202" s="121"/>
    </row>
    <row r="203" spans="1:6" ht="17.25" customHeight="1">
      <c r="A203" s="150" t="s">
        <v>100</v>
      </c>
      <c r="B203" s="150" t="s">
        <v>238</v>
      </c>
      <c r="C203" s="152" t="s">
        <v>239</v>
      </c>
      <c r="D203" s="152"/>
      <c r="E203" s="152"/>
      <c r="F203" s="152"/>
    </row>
    <row r="204" spans="1:6" ht="15.75">
      <c r="A204" s="150"/>
      <c r="B204" s="150"/>
      <c r="C204" s="1" t="s">
        <v>240</v>
      </c>
      <c r="D204" s="1" t="s">
        <v>241</v>
      </c>
      <c r="E204" s="1" t="s">
        <v>242</v>
      </c>
      <c r="F204" s="1" t="s">
        <v>243</v>
      </c>
    </row>
    <row r="205" spans="1:6" ht="4.5" customHeight="1">
      <c r="A205" s="124"/>
      <c r="B205" s="121"/>
      <c r="C205" s="121"/>
      <c r="D205" s="121"/>
      <c r="E205" s="121"/>
      <c r="F205" s="121"/>
    </row>
    <row r="206" spans="1:6" ht="47.25">
      <c r="A206" s="122" t="s">
        <v>309</v>
      </c>
      <c r="B206" s="127" t="s">
        <v>289</v>
      </c>
      <c r="C206" s="123">
        <v>18611857</v>
      </c>
      <c r="D206" s="123">
        <v>0</v>
      </c>
      <c r="E206" s="123">
        <v>0</v>
      </c>
      <c r="F206" s="123">
        <f>C206+D206-E206</f>
        <v>18611857</v>
      </c>
    </row>
    <row r="207" spans="1:6" ht="15.75">
      <c r="A207" s="124"/>
      <c r="B207" s="151" t="s">
        <v>376</v>
      </c>
      <c r="C207" s="151"/>
      <c r="D207" s="151"/>
      <c r="E207" s="151"/>
      <c r="F207" s="151"/>
    </row>
    <row r="208" spans="1:6" ht="4.5" customHeight="1">
      <c r="A208" s="124"/>
      <c r="B208" s="121"/>
      <c r="C208" s="121"/>
      <c r="D208" s="121"/>
      <c r="E208" s="121"/>
      <c r="F208" s="121"/>
    </row>
    <row r="209" spans="1:6" ht="33" customHeight="1">
      <c r="A209" s="122" t="s">
        <v>310</v>
      </c>
      <c r="B209" s="125" t="s">
        <v>350</v>
      </c>
      <c r="C209" s="123">
        <v>11977480</v>
      </c>
      <c r="D209" s="123">
        <v>0</v>
      </c>
      <c r="E209" s="123">
        <v>0</v>
      </c>
      <c r="F209" s="123">
        <f>C209+D209-E209</f>
        <v>11977480</v>
      </c>
    </row>
    <row r="210" spans="1:6" ht="35.25" customHeight="1">
      <c r="A210" s="124"/>
      <c r="B210" s="151" t="s">
        <v>382</v>
      </c>
      <c r="C210" s="151"/>
      <c r="D210" s="151"/>
      <c r="E210" s="151"/>
      <c r="F210" s="151"/>
    </row>
    <row r="211" spans="1:6" ht="3.75" customHeight="1">
      <c r="A211" s="124"/>
      <c r="B211" s="121"/>
      <c r="C211" s="121"/>
      <c r="D211" s="121"/>
      <c r="E211" s="121"/>
      <c r="F211" s="121"/>
    </row>
    <row r="212" spans="1:6" ht="31.5">
      <c r="A212" s="122" t="s">
        <v>311</v>
      </c>
      <c r="B212" s="125" t="s">
        <v>349</v>
      </c>
      <c r="C212" s="123">
        <v>8538344</v>
      </c>
      <c r="D212" s="123">
        <v>40000</v>
      </c>
      <c r="E212" s="123">
        <v>0</v>
      </c>
      <c r="F212" s="123">
        <f>C212+D212-E212</f>
        <v>8578344</v>
      </c>
    </row>
    <row r="213" spans="1:6" ht="45.75" customHeight="1">
      <c r="A213" s="124"/>
      <c r="B213" s="151" t="s">
        <v>371</v>
      </c>
      <c r="C213" s="151"/>
      <c r="D213" s="151"/>
      <c r="E213" s="151"/>
      <c r="F213" s="151"/>
    </row>
    <row r="214" spans="1:6" ht="3.75" customHeight="1">
      <c r="A214" s="124"/>
      <c r="B214" s="121"/>
      <c r="C214" s="121"/>
      <c r="D214" s="121"/>
      <c r="E214" s="121"/>
      <c r="F214" s="121"/>
    </row>
    <row r="215" spans="1:6" s="141" customFormat="1" ht="15.75">
      <c r="A215" s="142" t="s">
        <v>108</v>
      </c>
      <c r="B215" s="145" t="s">
        <v>99</v>
      </c>
      <c r="C215" s="146"/>
      <c r="D215" s="146"/>
      <c r="E215" s="146"/>
      <c r="F215" s="146"/>
    </row>
    <row r="216" spans="1:6" ht="6.75" customHeight="1">
      <c r="A216" s="124"/>
      <c r="B216" s="132"/>
      <c r="C216" s="132"/>
      <c r="D216" s="132"/>
      <c r="E216" s="132"/>
      <c r="F216" s="132"/>
    </row>
    <row r="217" spans="1:6" ht="63">
      <c r="A217" s="122" t="s">
        <v>109</v>
      </c>
      <c r="B217" s="127" t="s">
        <v>355</v>
      </c>
      <c r="C217" s="123">
        <v>1000000</v>
      </c>
      <c r="D217" s="123">
        <v>1023066</v>
      </c>
      <c r="E217" s="123">
        <v>0</v>
      </c>
      <c r="F217" s="123">
        <f>C217+D217-E217</f>
        <v>2023066</v>
      </c>
    </row>
    <row r="218" spans="1:6" ht="48" customHeight="1">
      <c r="A218" s="124"/>
      <c r="B218" s="151" t="s">
        <v>383</v>
      </c>
      <c r="C218" s="151"/>
      <c r="D218" s="151"/>
      <c r="E218" s="151"/>
      <c r="F218" s="151"/>
    </row>
    <row r="219" spans="1:6" ht="6" customHeight="1">
      <c r="A219" s="124"/>
      <c r="B219" s="132"/>
      <c r="C219" s="132"/>
      <c r="D219" s="132"/>
      <c r="E219" s="132"/>
      <c r="F219" s="132"/>
    </row>
    <row r="220" spans="1:6" ht="64.5" customHeight="1">
      <c r="A220" s="122" t="s">
        <v>110</v>
      </c>
      <c r="B220" s="127" t="s">
        <v>338</v>
      </c>
      <c r="C220" s="123">
        <v>2374073</v>
      </c>
      <c r="D220" s="123">
        <v>0</v>
      </c>
      <c r="E220" s="123">
        <v>0</v>
      </c>
      <c r="F220" s="123">
        <f>C220+D220-E220</f>
        <v>2374073</v>
      </c>
    </row>
    <row r="221" spans="1:6" ht="30.75" customHeight="1">
      <c r="A221" s="124"/>
      <c r="B221" s="151" t="s">
        <v>366</v>
      </c>
      <c r="C221" s="151"/>
      <c r="D221" s="151"/>
      <c r="E221" s="151"/>
      <c r="F221" s="151"/>
    </row>
    <row r="222" spans="1:6" ht="6" customHeight="1">
      <c r="A222" s="124"/>
      <c r="B222" s="121"/>
      <c r="C222" s="121"/>
      <c r="D222" s="121"/>
      <c r="E222" s="121"/>
      <c r="F222" s="121"/>
    </row>
    <row r="223" spans="1:6" ht="47.25">
      <c r="A223" s="122" t="s">
        <v>312</v>
      </c>
      <c r="B223" s="127" t="s">
        <v>357</v>
      </c>
      <c r="C223" s="123">
        <v>2988901</v>
      </c>
      <c r="D223" s="123">
        <v>0</v>
      </c>
      <c r="E223" s="123">
        <v>2988901</v>
      </c>
      <c r="F223" s="123">
        <f>C223+D223-E223</f>
        <v>0</v>
      </c>
    </row>
    <row r="224" spans="1:6" ht="15.75">
      <c r="A224" s="124"/>
      <c r="B224" s="151" t="s">
        <v>379</v>
      </c>
      <c r="C224" s="151"/>
      <c r="D224" s="151"/>
      <c r="E224" s="151"/>
      <c r="F224" s="151"/>
    </row>
    <row r="225" spans="1:6" ht="5.25" customHeight="1">
      <c r="A225" s="124"/>
      <c r="B225" s="121"/>
      <c r="C225" s="121"/>
      <c r="D225" s="121"/>
      <c r="E225" s="121"/>
      <c r="F225" s="121"/>
    </row>
    <row r="226" spans="1:6" ht="78.75">
      <c r="A226" s="122" t="s">
        <v>313</v>
      </c>
      <c r="B226" s="127" t="s">
        <v>291</v>
      </c>
      <c r="C226" s="123">
        <v>50349693</v>
      </c>
      <c r="D226" s="123">
        <v>0</v>
      </c>
      <c r="E226" s="123">
        <v>0</v>
      </c>
      <c r="F226" s="123">
        <f>C226+D226-E226</f>
        <v>50349693</v>
      </c>
    </row>
    <row r="227" spans="1:6" ht="44.25" customHeight="1">
      <c r="A227" s="124"/>
      <c r="B227" s="151" t="s">
        <v>372</v>
      </c>
      <c r="C227" s="151"/>
      <c r="D227" s="151"/>
      <c r="E227" s="151"/>
      <c r="F227" s="151"/>
    </row>
    <row r="228" spans="1:6" ht="6" customHeight="1">
      <c r="A228" s="124"/>
      <c r="B228" s="121"/>
      <c r="C228" s="121"/>
      <c r="D228" s="121"/>
      <c r="E228" s="121"/>
      <c r="F228" s="121"/>
    </row>
    <row r="229" spans="1:6" ht="45" customHeight="1">
      <c r="A229" s="122" t="s">
        <v>314</v>
      </c>
      <c r="B229" s="127" t="s">
        <v>361</v>
      </c>
      <c r="C229" s="123">
        <v>40871837</v>
      </c>
      <c r="D229" s="123">
        <v>0</v>
      </c>
      <c r="E229" s="123">
        <v>0</v>
      </c>
      <c r="F229" s="123">
        <f>C229+D229-E229</f>
        <v>40871837</v>
      </c>
    </row>
    <row r="230" spans="1:6" ht="30" customHeight="1">
      <c r="A230" s="124"/>
      <c r="B230" s="151" t="s">
        <v>384</v>
      </c>
      <c r="C230" s="151"/>
      <c r="D230" s="151"/>
      <c r="E230" s="151"/>
      <c r="F230" s="151"/>
    </row>
    <row r="231" spans="1:6" ht="5.25" customHeight="1">
      <c r="A231" s="124"/>
      <c r="B231" s="121"/>
      <c r="C231" s="121"/>
      <c r="D231" s="121"/>
      <c r="E231" s="121"/>
      <c r="F231" s="121"/>
    </row>
    <row r="232" spans="1:6" ht="62.25" customHeight="1">
      <c r="A232" s="122" t="s">
        <v>315</v>
      </c>
      <c r="B232" s="127" t="s">
        <v>297</v>
      </c>
      <c r="C232" s="123">
        <v>18720730</v>
      </c>
      <c r="D232" s="123">
        <v>0</v>
      </c>
      <c r="E232" s="123">
        <v>0</v>
      </c>
      <c r="F232" s="123">
        <f>C232+D232-E232</f>
        <v>18720730</v>
      </c>
    </row>
    <row r="233" spans="1:6" ht="30" customHeight="1">
      <c r="A233" s="124"/>
      <c r="B233" s="151" t="s">
        <v>400</v>
      </c>
      <c r="C233" s="151"/>
      <c r="D233" s="151"/>
      <c r="E233" s="151"/>
      <c r="F233" s="151"/>
    </row>
    <row r="234" spans="1:6" ht="3.75" customHeight="1">
      <c r="A234" s="124"/>
      <c r="B234" s="121"/>
      <c r="C234" s="121"/>
      <c r="D234" s="121"/>
      <c r="E234" s="121"/>
      <c r="F234" s="121"/>
    </row>
    <row r="235" spans="1:6" ht="47.25">
      <c r="A235" s="122" t="s">
        <v>316</v>
      </c>
      <c r="B235" s="127" t="s">
        <v>271</v>
      </c>
      <c r="C235" s="123">
        <v>75566538</v>
      </c>
      <c r="D235" s="123">
        <v>0</v>
      </c>
      <c r="E235" s="123">
        <v>0</v>
      </c>
      <c r="F235" s="123">
        <f>C235+D235-E235</f>
        <v>75566538</v>
      </c>
    </row>
    <row r="236" spans="1:6" ht="30.75" customHeight="1">
      <c r="A236" s="124"/>
      <c r="B236" s="151" t="s">
        <v>385</v>
      </c>
      <c r="C236" s="151"/>
      <c r="D236" s="151"/>
      <c r="E236" s="151"/>
      <c r="F236" s="151"/>
    </row>
    <row r="237" spans="1:6" ht="3.75" customHeight="1">
      <c r="A237" s="124"/>
      <c r="B237" s="121"/>
      <c r="C237" s="121"/>
      <c r="D237" s="121"/>
      <c r="E237" s="121"/>
      <c r="F237" s="121"/>
    </row>
    <row r="238" spans="1:6" ht="45.75" customHeight="1">
      <c r="A238" s="122" t="s">
        <v>317</v>
      </c>
      <c r="B238" s="127" t="s">
        <v>293</v>
      </c>
      <c r="C238" s="123">
        <v>35224475</v>
      </c>
      <c r="D238" s="123">
        <v>0</v>
      </c>
      <c r="E238" s="123">
        <v>0</v>
      </c>
      <c r="F238" s="123">
        <f>C238+D238-E238</f>
        <v>35224475</v>
      </c>
    </row>
    <row r="239" spans="1:6" ht="30" customHeight="1">
      <c r="A239" s="124"/>
      <c r="B239" s="151" t="s">
        <v>387</v>
      </c>
      <c r="C239" s="151"/>
      <c r="D239" s="151"/>
      <c r="E239" s="151"/>
      <c r="F239" s="151"/>
    </row>
    <row r="240" spans="1:6" ht="6" customHeight="1">
      <c r="A240" s="124"/>
      <c r="B240" s="121"/>
      <c r="C240" s="121"/>
      <c r="D240" s="121"/>
      <c r="E240" s="121"/>
      <c r="F240" s="121"/>
    </row>
    <row r="241" spans="1:6" ht="45.75" customHeight="1">
      <c r="A241" s="122" t="s">
        <v>318</v>
      </c>
      <c r="B241" s="127" t="s">
        <v>292</v>
      </c>
      <c r="C241" s="123">
        <v>37921275</v>
      </c>
      <c r="D241" s="123">
        <v>0</v>
      </c>
      <c r="E241" s="123">
        <v>0</v>
      </c>
      <c r="F241" s="123">
        <f>C241+D241-E241</f>
        <v>37921275</v>
      </c>
    </row>
    <row r="242" spans="1:6" ht="31.5" customHeight="1">
      <c r="A242" s="124"/>
      <c r="B242" s="151" t="s">
        <v>387</v>
      </c>
      <c r="C242" s="151"/>
      <c r="D242" s="151"/>
      <c r="E242" s="151"/>
      <c r="F242" s="151"/>
    </row>
    <row r="243" spans="1:6" ht="52.5" customHeight="1">
      <c r="A243" s="124"/>
      <c r="B243" s="121"/>
      <c r="C243" s="121"/>
      <c r="D243" s="121"/>
      <c r="E243" s="121"/>
      <c r="F243" s="121"/>
    </row>
    <row r="244" spans="1:6" ht="17.25" customHeight="1">
      <c r="A244" s="150" t="s">
        <v>100</v>
      </c>
      <c r="B244" s="150" t="s">
        <v>238</v>
      </c>
      <c r="C244" s="152" t="s">
        <v>239</v>
      </c>
      <c r="D244" s="152"/>
      <c r="E244" s="152"/>
      <c r="F244" s="152"/>
    </row>
    <row r="245" spans="1:6" ht="15.75">
      <c r="A245" s="150"/>
      <c r="B245" s="150"/>
      <c r="C245" s="1" t="s">
        <v>240</v>
      </c>
      <c r="D245" s="1" t="s">
        <v>241</v>
      </c>
      <c r="E245" s="1" t="s">
        <v>242</v>
      </c>
      <c r="F245" s="1" t="s">
        <v>243</v>
      </c>
    </row>
    <row r="246" spans="1:6" ht="6" customHeight="1">
      <c r="A246" s="149"/>
      <c r="B246" s="149"/>
      <c r="C246" s="1"/>
      <c r="D246" s="1"/>
      <c r="E246" s="1"/>
      <c r="F246" s="1"/>
    </row>
    <row r="247" spans="1:6" ht="47.25">
      <c r="A247" s="122" t="s">
        <v>319</v>
      </c>
      <c r="B247" s="127" t="s">
        <v>250</v>
      </c>
      <c r="C247" s="123">
        <v>62112641</v>
      </c>
      <c r="D247" s="123">
        <v>0</v>
      </c>
      <c r="E247" s="123">
        <v>0</v>
      </c>
      <c r="F247" s="123">
        <f>C247+D247-E247</f>
        <v>62112641</v>
      </c>
    </row>
    <row r="248" spans="1:6" ht="64.5" customHeight="1">
      <c r="A248" s="124"/>
      <c r="B248" s="151" t="s">
        <v>388</v>
      </c>
      <c r="C248" s="151"/>
      <c r="D248" s="151"/>
      <c r="E248" s="151"/>
      <c r="F248" s="151"/>
    </row>
    <row r="249" spans="1:6" ht="6.75" customHeight="1">
      <c r="A249" s="124"/>
      <c r="B249" s="121"/>
      <c r="C249" s="121"/>
      <c r="D249" s="121"/>
      <c r="E249" s="121"/>
      <c r="F249" s="121"/>
    </row>
    <row r="250" spans="1:6" ht="50.25" customHeight="1">
      <c r="A250" s="122" t="s">
        <v>320</v>
      </c>
      <c r="B250" s="127" t="s">
        <v>295</v>
      </c>
      <c r="C250" s="123">
        <v>6249270</v>
      </c>
      <c r="D250" s="123">
        <v>0</v>
      </c>
      <c r="E250" s="123">
        <v>0</v>
      </c>
      <c r="F250" s="123">
        <f>C250+D250-E250</f>
        <v>6249270</v>
      </c>
    </row>
    <row r="251" spans="1:6" ht="30" customHeight="1">
      <c r="A251" s="124"/>
      <c r="B251" s="151" t="s">
        <v>389</v>
      </c>
      <c r="C251" s="151"/>
      <c r="D251" s="151"/>
      <c r="E251" s="151"/>
      <c r="F251" s="151"/>
    </row>
    <row r="252" spans="1:6" ht="6.75" customHeight="1">
      <c r="A252" s="124"/>
      <c r="B252" s="121"/>
      <c r="C252" s="121"/>
      <c r="D252" s="121"/>
      <c r="E252" s="121"/>
      <c r="F252" s="121"/>
    </row>
    <row r="253" spans="1:6" ht="47.25">
      <c r="A253" s="122" t="s">
        <v>321</v>
      </c>
      <c r="B253" s="127" t="s">
        <v>296</v>
      </c>
      <c r="C253" s="123">
        <v>34982248</v>
      </c>
      <c r="D253" s="123">
        <v>0</v>
      </c>
      <c r="E253" s="123">
        <v>0</v>
      </c>
      <c r="F253" s="123">
        <f>C253+D253-E253</f>
        <v>34982248</v>
      </c>
    </row>
    <row r="254" spans="1:6" ht="30.75" customHeight="1">
      <c r="A254" s="124"/>
      <c r="B254" s="151" t="s">
        <v>386</v>
      </c>
      <c r="C254" s="151"/>
      <c r="D254" s="151"/>
      <c r="E254" s="151"/>
      <c r="F254" s="151"/>
    </row>
    <row r="255" spans="1:6" ht="6" customHeight="1">
      <c r="A255" s="124"/>
      <c r="B255" s="121"/>
      <c r="C255" s="121"/>
      <c r="D255" s="121"/>
      <c r="E255" s="121"/>
      <c r="F255" s="121"/>
    </row>
    <row r="256" spans="1:6" ht="45.75" customHeight="1">
      <c r="A256" s="122" t="s">
        <v>322</v>
      </c>
      <c r="B256" s="127" t="s">
        <v>270</v>
      </c>
      <c r="C256" s="123">
        <v>50899473</v>
      </c>
      <c r="D256" s="123">
        <v>0</v>
      </c>
      <c r="E256" s="123">
        <v>0</v>
      </c>
      <c r="F256" s="123">
        <f>C256+D256-E256</f>
        <v>50899473</v>
      </c>
    </row>
    <row r="257" spans="1:6" ht="30" customHeight="1">
      <c r="A257" s="124"/>
      <c r="B257" s="151" t="s">
        <v>390</v>
      </c>
      <c r="C257" s="151"/>
      <c r="D257" s="151"/>
      <c r="E257" s="151"/>
      <c r="F257" s="151"/>
    </row>
    <row r="258" spans="1:6" ht="8.25" customHeight="1">
      <c r="A258" s="124"/>
      <c r="B258" s="121"/>
      <c r="C258" s="121"/>
      <c r="D258" s="121"/>
      <c r="E258" s="121"/>
      <c r="F258" s="121"/>
    </row>
    <row r="259" spans="1:6" ht="45.75" customHeight="1">
      <c r="A259" s="122" t="s">
        <v>323</v>
      </c>
      <c r="B259" s="127" t="s">
        <v>294</v>
      </c>
      <c r="C259" s="123">
        <v>17017200</v>
      </c>
      <c r="D259" s="123">
        <v>0</v>
      </c>
      <c r="E259" s="123">
        <v>0</v>
      </c>
      <c r="F259" s="123">
        <f>C259+D259-E259</f>
        <v>17017200</v>
      </c>
    </row>
    <row r="260" spans="1:6" ht="30" customHeight="1">
      <c r="A260" s="124"/>
      <c r="B260" s="151" t="s">
        <v>391</v>
      </c>
      <c r="C260" s="151"/>
      <c r="D260" s="151"/>
      <c r="E260" s="151"/>
      <c r="F260" s="151"/>
    </row>
    <row r="261" spans="1:6" ht="8.25" customHeight="1">
      <c r="A261" s="124"/>
      <c r="B261" s="121"/>
      <c r="C261" s="121"/>
      <c r="D261" s="121"/>
      <c r="E261" s="121"/>
      <c r="F261" s="121"/>
    </row>
    <row r="262" spans="1:6" ht="63">
      <c r="A262" s="122" t="s">
        <v>324</v>
      </c>
      <c r="B262" s="127" t="s">
        <v>251</v>
      </c>
      <c r="C262" s="123">
        <v>92770741</v>
      </c>
      <c r="D262" s="123">
        <v>0</v>
      </c>
      <c r="E262" s="123">
        <v>0</v>
      </c>
      <c r="F262" s="123">
        <f>C262+D262-E262</f>
        <v>92770741</v>
      </c>
    </row>
    <row r="263" spans="1:6" ht="45.75" customHeight="1">
      <c r="A263" s="124"/>
      <c r="B263" s="151" t="s">
        <v>367</v>
      </c>
      <c r="C263" s="151"/>
      <c r="D263" s="151"/>
      <c r="E263" s="151"/>
      <c r="F263" s="151"/>
    </row>
    <row r="264" spans="1:6" ht="8.25" customHeight="1">
      <c r="A264" s="124"/>
      <c r="B264" s="121"/>
      <c r="C264" s="121"/>
      <c r="D264" s="121"/>
      <c r="E264" s="121"/>
      <c r="F264" s="121"/>
    </row>
    <row r="265" spans="1:6" ht="47.25" customHeight="1">
      <c r="A265" s="122" t="s">
        <v>325</v>
      </c>
      <c r="B265" s="127" t="s">
        <v>281</v>
      </c>
      <c r="C265" s="123">
        <v>19666362</v>
      </c>
      <c r="D265" s="123">
        <v>0</v>
      </c>
      <c r="E265" s="123">
        <v>0</v>
      </c>
      <c r="F265" s="123">
        <f>C265+D265-E265</f>
        <v>19666362</v>
      </c>
    </row>
    <row r="266" spans="1:6" ht="32.25" customHeight="1">
      <c r="A266" s="124"/>
      <c r="B266" s="151" t="s">
        <v>354</v>
      </c>
      <c r="C266" s="151"/>
      <c r="D266" s="151"/>
      <c r="E266" s="151"/>
      <c r="F266" s="151"/>
    </row>
    <row r="267" spans="1:6" ht="8.25" customHeight="1">
      <c r="A267" s="124"/>
      <c r="B267" s="121"/>
      <c r="C267" s="121"/>
      <c r="D267" s="121"/>
      <c r="E267" s="121"/>
      <c r="F267" s="121"/>
    </row>
    <row r="268" spans="1:6" ht="63">
      <c r="A268" s="122" t="s">
        <v>326</v>
      </c>
      <c r="B268" s="127" t="s">
        <v>343</v>
      </c>
      <c r="C268" s="123">
        <v>3577920</v>
      </c>
      <c r="D268" s="123">
        <v>0</v>
      </c>
      <c r="E268" s="123">
        <v>0</v>
      </c>
      <c r="F268" s="123">
        <f>C268+D268-E268</f>
        <v>3577920</v>
      </c>
    </row>
    <row r="269" spans="1:6" ht="48" customHeight="1">
      <c r="A269" s="124"/>
      <c r="B269" s="151" t="s">
        <v>373</v>
      </c>
      <c r="C269" s="151"/>
      <c r="D269" s="151"/>
      <c r="E269" s="151"/>
      <c r="F269" s="151"/>
    </row>
    <row r="270" spans="1:6" ht="6" customHeight="1">
      <c r="A270" s="124"/>
      <c r="B270" s="121"/>
      <c r="C270" s="121"/>
      <c r="D270" s="121"/>
      <c r="E270" s="121"/>
      <c r="F270" s="121"/>
    </row>
    <row r="271" spans="1:6" ht="47.25">
      <c r="A271" s="122" t="s">
        <v>327</v>
      </c>
      <c r="B271" s="127" t="s">
        <v>358</v>
      </c>
      <c r="C271" s="123">
        <v>0</v>
      </c>
      <c r="D271" s="123">
        <v>3227375</v>
      </c>
      <c r="E271" s="123">
        <v>0</v>
      </c>
      <c r="F271" s="123">
        <f>C271+D271-E271</f>
        <v>3227375</v>
      </c>
    </row>
    <row r="272" spans="1:6" ht="30" customHeight="1">
      <c r="A272" s="124"/>
      <c r="B272" s="151" t="s">
        <v>381</v>
      </c>
      <c r="C272" s="151"/>
      <c r="D272" s="151"/>
      <c r="E272" s="151"/>
      <c r="F272" s="151"/>
    </row>
    <row r="273" spans="1:6" ht="6" customHeight="1">
      <c r="A273" s="124"/>
      <c r="B273" s="121"/>
      <c r="C273" s="121"/>
      <c r="D273" s="121"/>
      <c r="E273" s="121"/>
      <c r="F273" s="121"/>
    </row>
    <row r="274" spans="1:6" s="129" customFormat="1" ht="31.5">
      <c r="A274" s="126" t="s">
        <v>328</v>
      </c>
      <c r="B274" s="127" t="s">
        <v>267</v>
      </c>
      <c r="C274" s="128">
        <v>143130611</v>
      </c>
      <c r="D274" s="128">
        <v>0</v>
      </c>
      <c r="E274" s="128">
        <v>0</v>
      </c>
      <c r="F274" s="128">
        <f>C274+D274-E274</f>
        <v>143130611</v>
      </c>
    </row>
    <row r="275" spans="1:6" s="131" customFormat="1" ht="15" customHeight="1">
      <c r="A275" s="130"/>
      <c r="B275" s="151" t="s">
        <v>340</v>
      </c>
      <c r="C275" s="151"/>
      <c r="D275" s="151"/>
      <c r="E275" s="151"/>
      <c r="F275" s="151"/>
    </row>
    <row r="276" spans="1:6" s="131" customFormat="1" ht="7.5" customHeight="1">
      <c r="A276" s="130"/>
      <c r="B276" s="121"/>
      <c r="C276" s="121"/>
      <c r="D276" s="121"/>
      <c r="E276" s="121"/>
      <c r="F276" s="121"/>
    </row>
    <row r="277" spans="1:6" s="129" customFormat="1" ht="31.5">
      <c r="A277" s="126" t="s">
        <v>329</v>
      </c>
      <c r="B277" s="127" t="s">
        <v>339</v>
      </c>
      <c r="C277" s="128">
        <v>2115664</v>
      </c>
      <c r="D277" s="128">
        <v>0</v>
      </c>
      <c r="E277" s="128">
        <v>0</v>
      </c>
      <c r="F277" s="128">
        <f>C277+D277-E277</f>
        <v>2115664</v>
      </c>
    </row>
    <row r="278" spans="1:6" s="131" customFormat="1" ht="15" customHeight="1">
      <c r="A278" s="130"/>
      <c r="B278" s="151" t="s">
        <v>286</v>
      </c>
      <c r="C278" s="151"/>
      <c r="D278" s="151"/>
      <c r="E278" s="151"/>
      <c r="F278" s="151"/>
    </row>
    <row r="279" spans="1:6" ht="6" customHeight="1">
      <c r="A279" s="124"/>
      <c r="B279" s="121"/>
      <c r="C279" s="121"/>
      <c r="D279" s="121"/>
      <c r="E279" s="121"/>
      <c r="F279" s="121"/>
    </row>
    <row r="280" spans="1:6" ht="63">
      <c r="A280" s="122" t="s">
        <v>330</v>
      </c>
      <c r="B280" s="125" t="s">
        <v>285</v>
      </c>
      <c r="C280" s="123">
        <v>25166323</v>
      </c>
      <c r="D280" s="123">
        <v>5670403</v>
      </c>
      <c r="E280" s="123">
        <v>0</v>
      </c>
      <c r="F280" s="123">
        <f>C280+D280-E280</f>
        <v>30836726</v>
      </c>
    </row>
    <row r="281" spans="1:6" ht="15.75">
      <c r="A281" s="124"/>
      <c r="B281" s="151" t="s">
        <v>334</v>
      </c>
      <c r="C281" s="151"/>
      <c r="D281" s="151"/>
      <c r="E281" s="151"/>
      <c r="F281" s="151"/>
    </row>
    <row r="282" spans="1:6" ht="6" customHeight="1">
      <c r="A282" s="124"/>
      <c r="B282" s="121"/>
      <c r="C282" s="121"/>
      <c r="D282" s="121"/>
      <c r="E282" s="121"/>
      <c r="F282" s="121"/>
    </row>
    <row r="283" spans="1:6" s="141" customFormat="1" ht="15.75">
      <c r="A283" s="138">
        <v>2</v>
      </c>
      <c r="B283" s="133" t="s">
        <v>246</v>
      </c>
      <c r="C283" s="133"/>
      <c r="D283" s="133"/>
      <c r="E283" s="133"/>
      <c r="F283" s="133"/>
    </row>
    <row r="284" spans="1:6" s="141" customFormat="1" ht="6" customHeight="1">
      <c r="A284" s="138"/>
      <c r="B284" s="133"/>
      <c r="C284" s="133"/>
      <c r="D284" s="133"/>
      <c r="E284" s="133"/>
      <c r="F284" s="133"/>
    </row>
    <row r="285" spans="1:6" s="141" customFormat="1" ht="15.75">
      <c r="A285" s="142" t="s">
        <v>111</v>
      </c>
      <c r="B285" s="145" t="s">
        <v>245</v>
      </c>
      <c r="C285" s="146"/>
      <c r="D285" s="146"/>
      <c r="E285" s="146"/>
      <c r="F285" s="146"/>
    </row>
    <row r="286" spans="1:6" s="141" customFormat="1" ht="33" customHeight="1">
      <c r="A286" s="138"/>
      <c r="B286" s="133"/>
      <c r="C286" s="133"/>
      <c r="D286" s="133"/>
      <c r="E286" s="133"/>
      <c r="F286" s="133"/>
    </row>
    <row r="287" spans="1:6" ht="17.25" customHeight="1">
      <c r="A287" s="150" t="s">
        <v>100</v>
      </c>
      <c r="B287" s="150" t="s">
        <v>238</v>
      </c>
      <c r="C287" s="152" t="s">
        <v>239</v>
      </c>
      <c r="D287" s="152"/>
      <c r="E287" s="152"/>
      <c r="F287" s="152"/>
    </row>
    <row r="288" spans="1:6" ht="15.75">
      <c r="A288" s="150"/>
      <c r="B288" s="150"/>
      <c r="C288" s="1" t="s">
        <v>240</v>
      </c>
      <c r="D288" s="1" t="s">
        <v>241</v>
      </c>
      <c r="E288" s="1" t="s">
        <v>242</v>
      </c>
      <c r="F288" s="1" t="s">
        <v>243</v>
      </c>
    </row>
    <row r="289" spans="1:6" ht="5.25" customHeight="1">
      <c r="A289" s="149"/>
      <c r="B289" s="149"/>
      <c r="C289" s="1"/>
      <c r="D289" s="1"/>
      <c r="E289" s="1"/>
      <c r="F289" s="1"/>
    </row>
    <row r="290" spans="1:6" s="131" customFormat="1" ht="50.25" customHeight="1">
      <c r="A290" s="126" t="s">
        <v>112</v>
      </c>
      <c r="B290" s="125" t="s">
        <v>266</v>
      </c>
      <c r="C290" s="128">
        <v>31179380</v>
      </c>
      <c r="D290" s="128">
        <v>0</v>
      </c>
      <c r="E290" s="128">
        <v>16728</v>
      </c>
      <c r="F290" s="128">
        <f>C290+D290-E290</f>
        <v>31162652</v>
      </c>
    </row>
    <row r="291" spans="1:6" s="131" customFormat="1" ht="33" customHeight="1">
      <c r="A291" s="130"/>
      <c r="B291" s="153" t="s">
        <v>351</v>
      </c>
      <c r="C291" s="153"/>
      <c r="D291" s="153"/>
      <c r="E291" s="153"/>
      <c r="F291" s="153"/>
    </row>
    <row r="292" spans="1:6" s="131" customFormat="1" ht="6" customHeight="1">
      <c r="A292" s="130"/>
      <c r="B292" s="132"/>
      <c r="C292" s="132"/>
      <c r="D292" s="132"/>
      <c r="E292" s="132"/>
      <c r="F292" s="132"/>
    </row>
    <row r="293" spans="1:6" s="131" customFormat="1" ht="31.5" customHeight="1">
      <c r="A293" s="126" t="s">
        <v>114</v>
      </c>
      <c r="B293" s="125" t="s">
        <v>347</v>
      </c>
      <c r="C293" s="128">
        <v>1100000</v>
      </c>
      <c r="D293" s="128">
        <v>450000</v>
      </c>
      <c r="E293" s="128">
        <v>0</v>
      </c>
      <c r="F293" s="128">
        <f>C293+D293-E293</f>
        <v>1550000</v>
      </c>
    </row>
    <row r="294" spans="1:6" s="131" customFormat="1" ht="29.25" customHeight="1">
      <c r="A294" s="130"/>
      <c r="B294" s="153" t="s">
        <v>392</v>
      </c>
      <c r="C294" s="153"/>
      <c r="D294" s="153"/>
      <c r="E294" s="153"/>
      <c r="F294" s="153"/>
    </row>
    <row r="295" spans="1:6" s="131" customFormat="1" ht="6" customHeight="1">
      <c r="A295" s="130"/>
      <c r="B295" s="132"/>
      <c r="C295" s="132"/>
      <c r="D295" s="132"/>
      <c r="E295" s="132"/>
      <c r="F295" s="132"/>
    </row>
    <row r="296" spans="1:6" s="131" customFormat="1" ht="31.5" customHeight="1">
      <c r="A296" s="126" t="s">
        <v>115</v>
      </c>
      <c r="B296" s="125" t="s">
        <v>345</v>
      </c>
      <c r="C296" s="128">
        <v>1000000</v>
      </c>
      <c r="D296" s="128">
        <v>450000</v>
      </c>
      <c r="E296" s="128">
        <v>0</v>
      </c>
      <c r="F296" s="128">
        <f>C296+D296-E296</f>
        <v>1450000</v>
      </c>
    </row>
    <row r="297" spans="1:6" s="131" customFormat="1" ht="28.5" customHeight="1">
      <c r="A297" s="130"/>
      <c r="B297" s="153" t="s">
        <v>393</v>
      </c>
      <c r="C297" s="153"/>
      <c r="D297" s="153"/>
      <c r="E297" s="153"/>
      <c r="F297" s="153"/>
    </row>
    <row r="298" spans="1:6" s="131" customFormat="1" ht="3.75" customHeight="1">
      <c r="A298" s="130"/>
      <c r="B298" s="132"/>
      <c r="C298" s="132"/>
      <c r="D298" s="132"/>
      <c r="E298" s="132"/>
      <c r="F298" s="132"/>
    </row>
    <row r="299" spans="1:6" s="131" customFormat="1" ht="45" customHeight="1">
      <c r="A299" s="126" t="s">
        <v>262</v>
      </c>
      <c r="B299" s="125" t="s">
        <v>346</v>
      </c>
      <c r="C299" s="128">
        <v>390000</v>
      </c>
      <c r="D299" s="128">
        <v>130000</v>
      </c>
      <c r="E299" s="128">
        <v>0</v>
      </c>
      <c r="F299" s="128">
        <f>C299+D299-E299</f>
        <v>520000</v>
      </c>
    </row>
    <row r="300" spans="1:6" s="131" customFormat="1" ht="30" customHeight="1">
      <c r="A300" s="130"/>
      <c r="B300" s="153" t="s">
        <v>394</v>
      </c>
      <c r="C300" s="153"/>
      <c r="D300" s="153"/>
      <c r="E300" s="153"/>
      <c r="F300" s="153"/>
    </row>
    <row r="301" spans="1:6" s="131" customFormat="1" ht="3.75" customHeight="1">
      <c r="A301" s="130"/>
      <c r="B301" s="132"/>
      <c r="C301" s="132"/>
      <c r="D301" s="132"/>
      <c r="E301" s="132"/>
      <c r="F301" s="132"/>
    </row>
    <row r="302" spans="1:6" s="131" customFormat="1" ht="31.5" customHeight="1">
      <c r="A302" s="126" t="s">
        <v>263</v>
      </c>
      <c r="B302" s="125" t="s">
        <v>341</v>
      </c>
      <c r="C302" s="128">
        <v>270650</v>
      </c>
      <c r="D302" s="128">
        <v>0</v>
      </c>
      <c r="E302" s="128">
        <v>17154</v>
      </c>
      <c r="F302" s="128">
        <f>C302+D302-E302</f>
        <v>253496</v>
      </c>
    </row>
    <row r="303" spans="1:6" s="131" customFormat="1" ht="29.25" customHeight="1">
      <c r="A303" s="130"/>
      <c r="B303" s="153" t="s">
        <v>342</v>
      </c>
      <c r="C303" s="153"/>
      <c r="D303" s="153"/>
      <c r="E303" s="153"/>
      <c r="F303" s="153"/>
    </row>
    <row r="304" spans="1:6" s="131" customFormat="1" ht="4.5" customHeight="1">
      <c r="A304" s="130"/>
      <c r="B304" s="132"/>
      <c r="C304" s="132"/>
      <c r="D304" s="132"/>
      <c r="E304" s="132"/>
      <c r="F304" s="132"/>
    </row>
    <row r="305" spans="1:6" s="141" customFormat="1" ht="15.75">
      <c r="A305" s="142" t="s">
        <v>117</v>
      </c>
      <c r="B305" s="145" t="s">
        <v>99</v>
      </c>
      <c r="C305" s="146"/>
      <c r="D305" s="146"/>
      <c r="E305" s="146"/>
      <c r="F305" s="146"/>
    </row>
    <row r="306" spans="1:6" ht="3" customHeight="1">
      <c r="A306" s="124"/>
      <c r="B306" s="121"/>
      <c r="C306" s="121"/>
      <c r="D306" s="121"/>
      <c r="E306" s="121"/>
      <c r="F306" s="121"/>
    </row>
    <row r="307" spans="1:6" ht="63">
      <c r="A307" s="122" t="s">
        <v>247</v>
      </c>
      <c r="B307" s="125" t="s">
        <v>352</v>
      </c>
      <c r="C307" s="123">
        <v>461250</v>
      </c>
      <c r="D307" s="123">
        <v>0</v>
      </c>
      <c r="E307" s="123">
        <v>378225</v>
      </c>
      <c r="F307" s="123">
        <f>C307+D307-E307</f>
        <v>83025</v>
      </c>
    </row>
    <row r="308" spans="1:6" ht="30" customHeight="1">
      <c r="A308" s="124"/>
      <c r="B308" s="151" t="s">
        <v>395</v>
      </c>
      <c r="C308" s="151"/>
      <c r="D308" s="151"/>
      <c r="E308" s="151"/>
      <c r="F308" s="151"/>
    </row>
    <row r="309" spans="1:6" ht="3.75" customHeight="1">
      <c r="A309" s="124"/>
      <c r="B309" s="121"/>
      <c r="C309" s="121"/>
      <c r="D309" s="121"/>
      <c r="E309" s="121"/>
      <c r="F309" s="121"/>
    </row>
    <row r="310" spans="1:6" ht="31.5">
      <c r="A310" s="122" t="s">
        <v>252</v>
      </c>
      <c r="B310" s="125" t="s">
        <v>287</v>
      </c>
      <c r="C310" s="123">
        <v>4317958</v>
      </c>
      <c r="D310" s="123">
        <v>0</v>
      </c>
      <c r="E310" s="123">
        <v>56400</v>
      </c>
      <c r="F310" s="123">
        <f>C310+D310-E310</f>
        <v>4261558</v>
      </c>
    </row>
    <row r="311" spans="1:6" ht="15.75">
      <c r="A311" s="124"/>
      <c r="B311" s="151" t="s">
        <v>377</v>
      </c>
      <c r="C311" s="151"/>
      <c r="D311" s="151"/>
      <c r="E311" s="151"/>
      <c r="F311" s="151"/>
    </row>
    <row r="312" spans="1:6" ht="3.75" customHeight="1">
      <c r="A312" s="124"/>
      <c r="B312" s="121"/>
      <c r="C312" s="121"/>
      <c r="D312" s="121"/>
      <c r="E312" s="121"/>
      <c r="F312" s="121"/>
    </row>
    <row r="313" spans="1:6" ht="31.5">
      <c r="A313" s="122" t="s">
        <v>253</v>
      </c>
      <c r="B313" s="125" t="s">
        <v>344</v>
      </c>
      <c r="C313" s="123">
        <v>1361749</v>
      </c>
      <c r="D313" s="123">
        <v>0</v>
      </c>
      <c r="E313" s="123">
        <v>304</v>
      </c>
      <c r="F313" s="123">
        <f>C313+D313-E313</f>
        <v>1361445</v>
      </c>
    </row>
    <row r="314" spans="1:6" ht="15.75">
      <c r="A314" s="124"/>
      <c r="B314" s="151" t="s">
        <v>359</v>
      </c>
      <c r="C314" s="151"/>
      <c r="D314" s="151"/>
      <c r="E314" s="151"/>
      <c r="F314" s="151"/>
    </row>
    <row r="315" spans="1:6" ht="3" customHeight="1">
      <c r="A315" s="124"/>
      <c r="B315" s="121"/>
      <c r="C315" s="121"/>
      <c r="D315" s="121"/>
      <c r="E315" s="121"/>
      <c r="F315" s="121"/>
    </row>
    <row r="316" spans="1:6" ht="47.25">
      <c r="A316" s="122" t="s">
        <v>272</v>
      </c>
      <c r="B316" s="125" t="s">
        <v>264</v>
      </c>
      <c r="C316" s="123">
        <v>221888038</v>
      </c>
      <c r="D316" s="123">
        <v>247841</v>
      </c>
      <c r="E316" s="123">
        <v>0</v>
      </c>
      <c r="F316" s="123">
        <f>C316+D316-E316</f>
        <v>222135879</v>
      </c>
    </row>
    <row r="317" spans="1:6" ht="46.5" customHeight="1">
      <c r="A317" s="124"/>
      <c r="B317" s="151" t="s">
        <v>396</v>
      </c>
      <c r="C317" s="151"/>
      <c r="D317" s="151"/>
      <c r="E317" s="151"/>
      <c r="F317" s="151"/>
    </row>
    <row r="318" spans="1:6" ht="3" customHeight="1">
      <c r="A318" s="124"/>
      <c r="B318" s="121"/>
      <c r="C318" s="121"/>
      <c r="D318" s="121"/>
      <c r="E318" s="121"/>
      <c r="F318" s="121"/>
    </row>
    <row r="319" spans="1:6" s="131" customFormat="1" ht="31.5" customHeight="1">
      <c r="A319" s="126" t="s">
        <v>273</v>
      </c>
      <c r="B319" s="125" t="s">
        <v>341</v>
      </c>
      <c r="C319" s="128">
        <v>4470111</v>
      </c>
      <c r="D319" s="128">
        <v>0</v>
      </c>
      <c r="E319" s="128">
        <v>477632</v>
      </c>
      <c r="F319" s="128">
        <f>C319+D319-E319</f>
        <v>3992479</v>
      </c>
    </row>
    <row r="320" spans="1:6" s="131" customFormat="1" ht="30" customHeight="1">
      <c r="A320" s="130"/>
      <c r="B320" s="153" t="s">
        <v>342</v>
      </c>
      <c r="C320" s="153"/>
      <c r="D320" s="153"/>
      <c r="E320" s="153"/>
      <c r="F320" s="153"/>
    </row>
    <row r="321" spans="1:6" s="131" customFormat="1" ht="3" customHeight="1">
      <c r="A321" s="130"/>
      <c r="B321" s="132"/>
      <c r="C321" s="132"/>
      <c r="D321" s="132"/>
      <c r="E321" s="132"/>
      <c r="F321" s="132"/>
    </row>
    <row r="322" spans="1:6" s="131" customFormat="1" ht="69.75" customHeight="1">
      <c r="A322" s="126" t="s">
        <v>274</v>
      </c>
      <c r="B322" s="125" t="s">
        <v>356</v>
      </c>
      <c r="C322" s="128">
        <v>2712555</v>
      </c>
      <c r="D322" s="128">
        <v>0</v>
      </c>
      <c r="E322" s="128">
        <v>132016</v>
      </c>
      <c r="F322" s="128">
        <f>C322+D322-E322</f>
        <v>2580539</v>
      </c>
    </row>
    <row r="323" spans="1:6" s="131" customFormat="1" ht="46.5" customHeight="1">
      <c r="A323" s="130"/>
      <c r="B323" s="153" t="s">
        <v>397</v>
      </c>
      <c r="C323" s="153"/>
      <c r="D323" s="153"/>
      <c r="E323" s="153"/>
      <c r="F323" s="153"/>
    </row>
    <row r="324" spans="1:6" ht="2.25" customHeight="1">
      <c r="A324" s="124"/>
      <c r="B324" s="121"/>
      <c r="C324" s="121"/>
      <c r="D324" s="121"/>
      <c r="E324" s="121"/>
      <c r="F324" s="121"/>
    </row>
    <row r="325" spans="1:6" s="131" customFormat="1" ht="65.25" customHeight="1">
      <c r="A325" s="126" t="s">
        <v>275</v>
      </c>
      <c r="B325" s="125" t="s">
        <v>353</v>
      </c>
      <c r="C325" s="128">
        <v>600000</v>
      </c>
      <c r="D325" s="128">
        <v>0</v>
      </c>
      <c r="E325" s="128">
        <v>300000</v>
      </c>
      <c r="F325" s="128">
        <f>C325+D325-E325</f>
        <v>300000</v>
      </c>
    </row>
    <row r="326" spans="1:6" s="131" customFormat="1" ht="30" customHeight="1">
      <c r="A326" s="130"/>
      <c r="B326" s="153" t="s">
        <v>374</v>
      </c>
      <c r="C326" s="153"/>
      <c r="D326" s="153"/>
      <c r="E326" s="153"/>
      <c r="F326" s="153"/>
    </row>
    <row r="327" spans="1:6" s="131" customFormat="1" ht="0.75" customHeight="1">
      <c r="A327" s="130"/>
      <c r="B327" s="132"/>
      <c r="C327" s="132"/>
      <c r="D327" s="132"/>
      <c r="E327" s="132"/>
      <c r="F327" s="132"/>
    </row>
    <row r="328" spans="1:6" s="131" customFormat="1" ht="116.25" customHeight="1">
      <c r="A328" s="126" t="s">
        <v>276</v>
      </c>
      <c r="B328" s="125" t="s">
        <v>375</v>
      </c>
      <c r="C328" s="128">
        <v>360000</v>
      </c>
      <c r="D328" s="128">
        <v>0</v>
      </c>
      <c r="E328" s="128">
        <v>153361</v>
      </c>
      <c r="F328" s="128">
        <f>C328+D328-E328</f>
        <v>206639</v>
      </c>
    </row>
    <row r="329" spans="1:6" s="131" customFormat="1" ht="55.5" customHeight="1">
      <c r="A329" s="130"/>
      <c r="B329" s="153" t="s">
        <v>398</v>
      </c>
      <c r="C329" s="153"/>
      <c r="D329" s="153"/>
      <c r="E329" s="153"/>
      <c r="F329" s="153"/>
    </row>
    <row r="330" spans="1:6" ht="17.25" customHeight="1">
      <c r="A330" s="150" t="s">
        <v>100</v>
      </c>
      <c r="B330" s="150" t="s">
        <v>238</v>
      </c>
      <c r="C330" s="152" t="s">
        <v>239</v>
      </c>
      <c r="D330" s="152"/>
      <c r="E330" s="152"/>
      <c r="F330" s="152"/>
    </row>
    <row r="331" spans="1:6" ht="15.75">
      <c r="A331" s="150"/>
      <c r="B331" s="150"/>
      <c r="C331" s="1" t="s">
        <v>240</v>
      </c>
      <c r="D331" s="1" t="s">
        <v>241</v>
      </c>
      <c r="E331" s="1" t="s">
        <v>242</v>
      </c>
      <c r="F331" s="1" t="s">
        <v>243</v>
      </c>
    </row>
    <row r="332" spans="1:6" ht="5.25" customHeight="1">
      <c r="A332" s="124"/>
      <c r="B332" s="121"/>
      <c r="C332" s="121"/>
      <c r="D332" s="121"/>
      <c r="E332" s="121"/>
      <c r="F332" s="121"/>
    </row>
    <row r="333" spans="1:6" ht="61.5" customHeight="1">
      <c r="A333" s="122" t="s">
        <v>277</v>
      </c>
      <c r="B333" s="127" t="s">
        <v>333</v>
      </c>
      <c r="C333" s="123">
        <v>150000</v>
      </c>
      <c r="D333" s="123">
        <v>0</v>
      </c>
      <c r="E333" s="123">
        <v>0</v>
      </c>
      <c r="F333" s="123">
        <f>C333+D333-E333</f>
        <v>150000</v>
      </c>
    </row>
    <row r="334" spans="1:6" ht="33" customHeight="1">
      <c r="A334" s="124"/>
      <c r="B334" s="151" t="s">
        <v>368</v>
      </c>
      <c r="C334" s="151"/>
      <c r="D334" s="151"/>
      <c r="E334" s="151"/>
      <c r="F334" s="151"/>
    </row>
    <row r="335" spans="1:6" ht="6" customHeight="1">
      <c r="A335" s="124"/>
      <c r="B335" s="121"/>
      <c r="C335" s="121"/>
      <c r="D335" s="121"/>
      <c r="E335" s="121"/>
      <c r="F335" s="121"/>
    </row>
    <row r="336" spans="1:6" ht="31.5">
      <c r="A336" s="122" t="s">
        <v>278</v>
      </c>
      <c r="B336" s="127" t="s">
        <v>336</v>
      </c>
      <c r="C336" s="123">
        <v>337733</v>
      </c>
      <c r="D336" s="123">
        <v>0</v>
      </c>
      <c r="E336" s="123">
        <v>337733</v>
      </c>
      <c r="F336" s="123">
        <f>C336+D336-E336</f>
        <v>0</v>
      </c>
    </row>
    <row r="337" spans="1:6" ht="15.75">
      <c r="A337" s="124"/>
      <c r="B337" s="151" t="s">
        <v>337</v>
      </c>
      <c r="C337" s="151"/>
      <c r="D337" s="151"/>
      <c r="E337" s="151"/>
      <c r="F337" s="151"/>
    </row>
    <row r="338" spans="1:6" ht="15.75">
      <c r="A338" s="124"/>
      <c r="B338" s="121"/>
      <c r="C338" s="121"/>
      <c r="D338" s="121"/>
      <c r="E338" s="121"/>
      <c r="F338" s="121"/>
    </row>
    <row r="339" spans="1:6" s="141" customFormat="1" ht="15.75">
      <c r="A339" s="147" t="s">
        <v>70</v>
      </c>
      <c r="B339" s="148" t="s">
        <v>248</v>
      </c>
      <c r="C339" s="148"/>
      <c r="D339" s="148"/>
      <c r="E339" s="148"/>
      <c r="F339" s="148"/>
    </row>
    <row r="340" spans="1:6" s="59" customFormat="1" ht="15.75">
      <c r="A340" s="151" t="s">
        <v>362</v>
      </c>
      <c r="B340" s="151"/>
      <c r="C340" s="151"/>
      <c r="D340" s="151"/>
      <c r="E340" s="151"/>
      <c r="F340" s="151"/>
    </row>
    <row r="341" spans="1:6" ht="15.75">
      <c r="A341" s="151" t="s">
        <v>298</v>
      </c>
      <c r="B341" s="151"/>
      <c r="C341" s="151"/>
      <c r="D341" s="151"/>
      <c r="E341" s="151"/>
      <c r="F341" s="151"/>
    </row>
    <row r="342" ht="12.75"/>
    <row r="343" spans="1:6" s="59" customFormat="1" ht="15.75">
      <c r="A343" s="151"/>
      <c r="B343" s="151"/>
      <c r="C343" s="151"/>
      <c r="D343" s="151"/>
      <c r="E343" s="151"/>
      <c r="F343" s="151"/>
    </row>
    <row r="344" spans="1:6" s="59" customFormat="1" ht="15.75">
      <c r="A344" s="151"/>
      <c r="B344" s="151"/>
      <c r="C344" s="151"/>
      <c r="D344" s="151"/>
      <c r="E344" s="151"/>
      <c r="F344" s="151"/>
    </row>
    <row r="345" spans="1:6" s="59" customFormat="1" ht="15.75">
      <c r="A345" s="151"/>
      <c r="B345" s="151"/>
      <c r="C345" s="151"/>
      <c r="D345" s="151"/>
      <c r="E345" s="151"/>
      <c r="F345" s="151"/>
    </row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</sheetData>
  <sheetProtection password="C25B" sheet="1"/>
  <mergeCells count="116">
    <mergeCell ref="B161:F161"/>
    <mergeCell ref="B239:F239"/>
    <mergeCell ref="B233:F233"/>
    <mergeCell ref="B236:F236"/>
    <mergeCell ref="B257:F257"/>
    <mergeCell ref="B248:F248"/>
    <mergeCell ref="B251:F251"/>
    <mergeCell ref="B218:F218"/>
    <mergeCell ref="B227:F227"/>
    <mergeCell ref="B174:F174"/>
    <mergeCell ref="B294:F294"/>
    <mergeCell ref="B323:F323"/>
    <mergeCell ref="B171:F171"/>
    <mergeCell ref="B213:F213"/>
    <mergeCell ref="B198:F198"/>
    <mergeCell ref="B230:F230"/>
    <mergeCell ref="B260:F260"/>
    <mergeCell ref="B210:F210"/>
    <mergeCell ref="B195:F195"/>
    <mergeCell ref="B291:F291"/>
    <mergeCell ref="A287:A288"/>
    <mergeCell ref="A164:A165"/>
    <mergeCell ref="B164:B165"/>
    <mergeCell ref="C164:F164"/>
    <mergeCell ref="B287:B288"/>
    <mergeCell ref="C287:F287"/>
    <mergeCell ref="B183:F183"/>
    <mergeCell ref="B266:F266"/>
    <mergeCell ref="B180:F180"/>
    <mergeCell ref="B168:F168"/>
    <mergeCell ref="B155:F155"/>
    <mergeCell ref="B281:F281"/>
    <mergeCell ref="B177:F177"/>
    <mergeCell ref="B221:F221"/>
    <mergeCell ref="B189:F189"/>
    <mergeCell ref="B207:F207"/>
    <mergeCell ref="B269:F269"/>
    <mergeCell ref="B158:F158"/>
    <mergeCell ref="B201:F201"/>
    <mergeCell ref="B278:F278"/>
    <mergeCell ref="A50:A51"/>
    <mergeCell ref="B50:B51"/>
    <mergeCell ref="C50:C51"/>
    <mergeCell ref="D50:D51"/>
    <mergeCell ref="E50:E51"/>
    <mergeCell ref="A81:A82"/>
    <mergeCell ref="B81:B82"/>
    <mergeCell ref="C81:C82"/>
    <mergeCell ref="D81:D82"/>
    <mergeCell ref="E81:E82"/>
    <mergeCell ref="B337:F337"/>
    <mergeCell ref="A344:F344"/>
    <mergeCell ref="A6:F6"/>
    <mergeCell ref="D19:D20"/>
    <mergeCell ref="A7:F7"/>
    <mergeCell ref="A147:A148"/>
    <mergeCell ref="A13:E13"/>
    <mergeCell ref="A14:E14"/>
    <mergeCell ref="A341:F341"/>
    <mergeCell ref="A340:F340"/>
    <mergeCell ref="A345:F345"/>
    <mergeCell ref="A19:A20"/>
    <mergeCell ref="A10:F10"/>
    <mergeCell ref="A17:F17"/>
    <mergeCell ref="A145:F145"/>
    <mergeCell ref="A141:E141"/>
    <mergeCell ref="A12:F12"/>
    <mergeCell ref="A343:F343"/>
    <mergeCell ref="A15:E15"/>
    <mergeCell ref="A11:F11"/>
    <mergeCell ref="B151:F151"/>
    <mergeCell ref="C147:F147"/>
    <mergeCell ref="A117:A118"/>
    <mergeCell ref="B117:B118"/>
    <mergeCell ref="C117:C118"/>
    <mergeCell ref="D117:D118"/>
    <mergeCell ref="B147:B148"/>
    <mergeCell ref="E117:E118"/>
    <mergeCell ref="A1:F1"/>
    <mergeCell ref="B19:B20"/>
    <mergeCell ref="C19:C20"/>
    <mergeCell ref="A4:F4"/>
    <mergeCell ref="A3:F3"/>
    <mergeCell ref="E19:E20"/>
    <mergeCell ref="A16:E16"/>
    <mergeCell ref="A5:F5"/>
    <mergeCell ref="A8:F8"/>
    <mergeCell ref="A9:F9"/>
    <mergeCell ref="B334:F334"/>
    <mergeCell ref="B303:F303"/>
    <mergeCell ref="B320:F320"/>
    <mergeCell ref="B314:F314"/>
    <mergeCell ref="B297:F297"/>
    <mergeCell ref="B300:F300"/>
    <mergeCell ref="B329:F329"/>
    <mergeCell ref="B326:F326"/>
    <mergeCell ref="B203:B204"/>
    <mergeCell ref="C203:F203"/>
    <mergeCell ref="B275:F275"/>
    <mergeCell ref="B308:F308"/>
    <mergeCell ref="B242:F242"/>
    <mergeCell ref="B317:F317"/>
    <mergeCell ref="B311:F311"/>
    <mergeCell ref="C244:F244"/>
    <mergeCell ref="B254:F254"/>
    <mergeCell ref="B263:F263"/>
    <mergeCell ref="A244:A245"/>
    <mergeCell ref="B244:B245"/>
    <mergeCell ref="B186:F186"/>
    <mergeCell ref="B224:F224"/>
    <mergeCell ref="A330:A331"/>
    <mergeCell ref="B330:B331"/>
    <mergeCell ref="C330:F330"/>
    <mergeCell ref="B272:F272"/>
    <mergeCell ref="B192:F192"/>
    <mergeCell ref="A203:A204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8.796875" defaultRowHeight="14.25"/>
  <cols>
    <col min="1" max="1" width="8.19921875" style="82" customWidth="1"/>
    <col min="2" max="2" width="14.19921875" style="81" customWidth="1"/>
    <col min="3" max="3" width="12.69921875" style="81" customWidth="1"/>
    <col min="4" max="4" width="13.59765625" style="81" customWidth="1"/>
    <col min="5" max="7" width="14" style="81" customWidth="1"/>
    <col min="8" max="8" width="1.69921875" style="83" customWidth="1"/>
    <col min="9" max="9" width="13.09765625" style="81" customWidth="1"/>
    <col min="10" max="10" width="13.5" style="81" customWidth="1"/>
    <col min="11" max="11" width="13.09765625" style="81" customWidth="1"/>
    <col min="12" max="16384" width="9" style="81" customWidth="1"/>
  </cols>
  <sheetData>
    <row r="1" spans="1:11" ht="30" customHeight="1">
      <c r="A1" s="165" t="s">
        <v>259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ht="15.75" thickBot="1"/>
    <row r="3" spans="1:11" s="85" customFormat="1" ht="27.75" customHeight="1">
      <c r="A3" s="166" t="s">
        <v>72</v>
      </c>
      <c r="B3" s="160" t="s">
        <v>73</v>
      </c>
      <c r="C3" s="161"/>
      <c r="D3" s="162"/>
      <c r="E3" s="168" t="s">
        <v>74</v>
      </c>
      <c r="F3" s="161"/>
      <c r="G3" s="162"/>
      <c r="H3" s="84"/>
      <c r="I3" s="160" t="s">
        <v>75</v>
      </c>
      <c r="J3" s="161"/>
      <c r="K3" s="162"/>
    </row>
    <row r="4" spans="1:11" s="94" customFormat="1" ht="31.5" customHeight="1" thickBot="1">
      <c r="A4" s="167"/>
      <c r="B4" s="86" t="s">
        <v>76</v>
      </c>
      <c r="C4" s="87" t="s">
        <v>77</v>
      </c>
      <c r="D4" s="88" t="s">
        <v>78</v>
      </c>
      <c r="E4" s="89" t="s">
        <v>76</v>
      </c>
      <c r="F4" s="87" t="s">
        <v>77</v>
      </c>
      <c r="G4" s="88" t="s">
        <v>78</v>
      </c>
      <c r="H4" s="90"/>
      <c r="I4" s="91" t="s">
        <v>76</v>
      </c>
      <c r="J4" s="92" t="s">
        <v>77</v>
      </c>
      <c r="K4" s="93" t="s">
        <v>78</v>
      </c>
    </row>
    <row r="5" spans="1:11" s="101" customFormat="1" ht="12" thickBot="1">
      <c r="A5" s="95" t="s">
        <v>94</v>
      </c>
      <c r="B5" s="96" t="s">
        <v>69</v>
      </c>
      <c r="C5" s="97" t="s">
        <v>70</v>
      </c>
      <c r="D5" s="98" t="s">
        <v>79</v>
      </c>
      <c r="E5" s="99" t="s">
        <v>80</v>
      </c>
      <c r="F5" s="97" t="s">
        <v>81</v>
      </c>
      <c r="G5" s="98" t="s">
        <v>82</v>
      </c>
      <c r="H5" s="100"/>
      <c r="I5" s="96" t="s">
        <v>83</v>
      </c>
      <c r="J5" s="97" t="s">
        <v>84</v>
      </c>
      <c r="K5" s="98" t="s">
        <v>85</v>
      </c>
    </row>
    <row r="6" spans="1:11" s="108" customFormat="1" ht="18" customHeight="1">
      <c r="A6" s="102">
        <v>2018</v>
      </c>
      <c r="B6" s="120">
        <v>877629815.11</v>
      </c>
      <c r="C6" s="104">
        <f aca="true" t="shared" si="0" ref="C6:C26">D6-B6</f>
        <v>-45564349.42</v>
      </c>
      <c r="D6" s="105">
        <v>832065465.69</v>
      </c>
      <c r="E6" s="120">
        <v>938629815.11</v>
      </c>
      <c r="F6" s="104">
        <f aca="true" t="shared" si="1" ref="F6:F26">G6-E6</f>
        <v>-45564349.42</v>
      </c>
      <c r="G6" s="105">
        <v>893065465.69</v>
      </c>
      <c r="H6" s="106"/>
      <c r="I6" s="103">
        <f>B6-E6</f>
        <v>-61000000</v>
      </c>
      <c r="J6" s="107">
        <f>K6-I6</f>
        <v>0</v>
      </c>
      <c r="K6" s="105">
        <f>D6-G6</f>
        <v>-61000000</v>
      </c>
    </row>
    <row r="7" spans="1:11" s="108" customFormat="1" ht="18" customHeight="1">
      <c r="A7" s="102">
        <f aca="true" t="shared" si="2" ref="A7:A13">A6+1</f>
        <v>2019</v>
      </c>
      <c r="B7" s="103">
        <v>1186090465</v>
      </c>
      <c r="C7" s="104">
        <f t="shared" si="0"/>
        <v>-109503618</v>
      </c>
      <c r="D7" s="105">
        <v>1076586847</v>
      </c>
      <c r="E7" s="103">
        <v>1201703174</v>
      </c>
      <c r="F7" s="104">
        <f t="shared" si="1"/>
        <v>-109503618</v>
      </c>
      <c r="G7" s="105">
        <v>1092199556</v>
      </c>
      <c r="H7" s="106"/>
      <c r="I7" s="103">
        <f aca="true" t="shared" si="3" ref="I7:I13">B7-E7</f>
        <v>-15612709</v>
      </c>
      <c r="J7" s="107">
        <f aca="true" t="shared" si="4" ref="J7:J13">K7-I7</f>
        <v>0</v>
      </c>
      <c r="K7" s="105">
        <f aca="true" t="shared" si="5" ref="K7:K13">D7-G7</f>
        <v>-15612709</v>
      </c>
    </row>
    <row r="8" spans="1:11" s="108" customFormat="1" ht="18" customHeight="1">
      <c r="A8" s="102">
        <f t="shared" si="2"/>
        <v>2020</v>
      </c>
      <c r="B8" s="103">
        <v>993245256</v>
      </c>
      <c r="C8" s="104">
        <f t="shared" si="0"/>
        <v>61928681</v>
      </c>
      <c r="D8" s="105">
        <v>1055173937</v>
      </c>
      <c r="E8" s="103">
        <v>967664304</v>
      </c>
      <c r="F8" s="104">
        <f t="shared" si="1"/>
        <v>61928681</v>
      </c>
      <c r="G8" s="105">
        <v>1029592985</v>
      </c>
      <c r="H8" s="106"/>
      <c r="I8" s="103">
        <f t="shared" si="3"/>
        <v>25580952</v>
      </c>
      <c r="J8" s="107">
        <f t="shared" si="4"/>
        <v>0</v>
      </c>
      <c r="K8" s="105">
        <f t="shared" si="5"/>
        <v>25580952</v>
      </c>
    </row>
    <row r="9" spans="1:11" s="108" customFormat="1" ht="18" customHeight="1">
      <c r="A9" s="102">
        <f t="shared" si="2"/>
        <v>2021</v>
      </c>
      <c r="B9" s="103">
        <v>854071225</v>
      </c>
      <c r="C9" s="104">
        <f t="shared" si="0"/>
        <v>76543863</v>
      </c>
      <c r="D9" s="105">
        <v>930615088</v>
      </c>
      <c r="E9" s="103">
        <v>817527274</v>
      </c>
      <c r="F9" s="104">
        <f t="shared" si="1"/>
        <v>76543863</v>
      </c>
      <c r="G9" s="105">
        <v>894071137</v>
      </c>
      <c r="H9" s="106"/>
      <c r="I9" s="103">
        <f t="shared" si="3"/>
        <v>36543951</v>
      </c>
      <c r="J9" s="107">
        <f t="shared" si="4"/>
        <v>0</v>
      </c>
      <c r="K9" s="105">
        <f t="shared" si="5"/>
        <v>36543951</v>
      </c>
    </row>
    <row r="10" spans="1:11" s="108" customFormat="1" ht="18" customHeight="1">
      <c r="A10" s="102">
        <f t="shared" si="2"/>
        <v>2022</v>
      </c>
      <c r="B10" s="103">
        <v>729778095</v>
      </c>
      <c r="C10" s="104">
        <f t="shared" si="0"/>
        <v>2194816</v>
      </c>
      <c r="D10" s="105">
        <v>731972911</v>
      </c>
      <c r="E10" s="103">
        <v>708278095</v>
      </c>
      <c r="F10" s="104">
        <f t="shared" si="1"/>
        <v>2194816</v>
      </c>
      <c r="G10" s="105">
        <v>710472911</v>
      </c>
      <c r="H10" s="106"/>
      <c r="I10" s="103">
        <f t="shared" si="3"/>
        <v>21500000</v>
      </c>
      <c r="J10" s="107">
        <f t="shared" si="4"/>
        <v>0</v>
      </c>
      <c r="K10" s="105">
        <f t="shared" si="5"/>
        <v>21500000</v>
      </c>
    </row>
    <row r="11" spans="1:11" s="108" customFormat="1" ht="18" customHeight="1">
      <c r="A11" s="102">
        <f t="shared" si="2"/>
        <v>2023</v>
      </c>
      <c r="B11" s="103">
        <v>676096608</v>
      </c>
      <c r="C11" s="104">
        <f t="shared" si="0"/>
        <v>12306000</v>
      </c>
      <c r="D11" s="105">
        <v>688402608</v>
      </c>
      <c r="E11" s="103">
        <v>654096608</v>
      </c>
      <c r="F11" s="104">
        <f t="shared" si="1"/>
        <v>12306000</v>
      </c>
      <c r="G11" s="105">
        <v>666402608</v>
      </c>
      <c r="H11" s="106"/>
      <c r="I11" s="103">
        <f t="shared" si="3"/>
        <v>22000000</v>
      </c>
      <c r="J11" s="107">
        <f t="shared" si="4"/>
        <v>0</v>
      </c>
      <c r="K11" s="105">
        <f t="shared" si="5"/>
        <v>22000000</v>
      </c>
    </row>
    <row r="12" spans="1:11" s="108" customFormat="1" ht="18" customHeight="1">
      <c r="A12" s="102">
        <f t="shared" si="2"/>
        <v>2024</v>
      </c>
      <c r="B12" s="103">
        <v>639726302</v>
      </c>
      <c r="C12" s="104">
        <f t="shared" si="0"/>
        <v>0</v>
      </c>
      <c r="D12" s="105">
        <v>639726302</v>
      </c>
      <c r="E12" s="103">
        <v>617245350</v>
      </c>
      <c r="F12" s="104">
        <f t="shared" si="1"/>
        <v>0</v>
      </c>
      <c r="G12" s="105">
        <v>617245350</v>
      </c>
      <c r="H12" s="106"/>
      <c r="I12" s="103">
        <f t="shared" si="3"/>
        <v>22480952</v>
      </c>
      <c r="J12" s="107">
        <f t="shared" si="4"/>
        <v>0</v>
      </c>
      <c r="K12" s="105">
        <f t="shared" si="5"/>
        <v>22480952</v>
      </c>
    </row>
    <row r="13" spans="1:11" s="108" customFormat="1" ht="18" customHeight="1">
      <c r="A13" s="102">
        <f t="shared" si="2"/>
        <v>2025</v>
      </c>
      <c r="B13" s="103">
        <v>648715237</v>
      </c>
      <c r="C13" s="104">
        <f t="shared" si="0"/>
        <v>0</v>
      </c>
      <c r="D13" s="105">
        <v>648715237</v>
      </c>
      <c r="E13" s="103">
        <v>625715237</v>
      </c>
      <c r="F13" s="104">
        <f t="shared" si="1"/>
        <v>0</v>
      </c>
      <c r="G13" s="105">
        <v>625715237</v>
      </c>
      <c r="H13" s="106"/>
      <c r="I13" s="103">
        <f t="shared" si="3"/>
        <v>23000000</v>
      </c>
      <c r="J13" s="107">
        <f t="shared" si="4"/>
        <v>0</v>
      </c>
      <c r="K13" s="105">
        <f t="shared" si="5"/>
        <v>23000000</v>
      </c>
    </row>
    <row r="14" spans="1:11" s="108" customFormat="1" ht="18" customHeight="1">
      <c r="A14" s="109">
        <v>2026</v>
      </c>
      <c r="B14" s="110">
        <v>657719302</v>
      </c>
      <c r="C14" s="104">
        <f t="shared" si="0"/>
        <v>0</v>
      </c>
      <c r="D14" s="111">
        <v>657719302</v>
      </c>
      <c r="E14" s="110">
        <v>635419302</v>
      </c>
      <c r="F14" s="104">
        <f t="shared" si="1"/>
        <v>0</v>
      </c>
      <c r="G14" s="111">
        <v>635419302</v>
      </c>
      <c r="H14" s="106"/>
      <c r="I14" s="103">
        <f>B14-E14</f>
        <v>22300000</v>
      </c>
      <c r="J14" s="107">
        <f>K14-I14</f>
        <v>0</v>
      </c>
      <c r="K14" s="105">
        <f>D14-G14</f>
        <v>22300000</v>
      </c>
    </row>
    <row r="15" spans="1:11" s="108" customFormat="1" ht="18" customHeight="1">
      <c r="A15" s="109">
        <v>2027</v>
      </c>
      <c r="B15" s="110">
        <v>666735153</v>
      </c>
      <c r="C15" s="104">
        <f t="shared" si="0"/>
        <v>0</v>
      </c>
      <c r="D15" s="111">
        <v>666735153</v>
      </c>
      <c r="E15" s="110">
        <v>646066829</v>
      </c>
      <c r="F15" s="104">
        <f t="shared" si="1"/>
        <v>0</v>
      </c>
      <c r="G15" s="111">
        <v>646066829</v>
      </c>
      <c r="H15" s="106"/>
      <c r="I15" s="103">
        <f aca="true" t="shared" si="6" ref="I15:I26">B15-E15</f>
        <v>20668324</v>
      </c>
      <c r="J15" s="107">
        <f aca="true" t="shared" si="7" ref="J15:J26">K15-I15</f>
        <v>0</v>
      </c>
      <c r="K15" s="105">
        <f aca="true" t="shared" si="8" ref="K15:K26">D15-G15</f>
        <v>20668324</v>
      </c>
    </row>
    <row r="16" spans="1:11" s="108" customFormat="1" ht="18" customHeight="1">
      <c r="A16" s="109">
        <v>2028</v>
      </c>
      <c r="B16" s="110">
        <v>675887376</v>
      </c>
      <c r="C16" s="104">
        <f t="shared" si="0"/>
        <v>0</v>
      </c>
      <c r="D16" s="111">
        <v>675887376</v>
      </c>
      <c r="E16" s="110">
        <v>656050846</v>
      </c>
      <c r="F16" s="104">
        <f t="shared" si="1"/>
        <v>0</v>
      </c>
      <c r="G16" s="111">
        <v>656050846</v>
      </c>
      <c r="H16" s="106"/>
      <c r="I16" s="103">
        <f t="shared" si="6"/>
        <v>19836530</v>
      </c>
      <c r="J16" s="107">
        <f t="shared" si="7"/>
        <v>0</v>
      </c>
      <c r="K16" s="105">
        <f t="shared" si="8"/>
        <v>19836530</v>
      </c>
    </row>
    <row r="17" spans="1:11" s="108" customFormat="1" ht="18" customHeight="1">
      <c r="A17" s="109">
        <v>2029</v>
      </c>
      <c r="B17" s="110">
        <v>675887376</v>
      </c>
      <c r="C17" s="104">
        <f t="shared" si="0"/>
        <v>0</v>
      </c>
      <c r="D17" s="111">
        <v>675887376</v>
      </c>
      <c r="E17" s="110">
        <v>662887376</v>
      </c>
      <c r="F17" s="104">
        <f t="shared" si="1"/>
        <v>0</v>
      </c>
      <c r="G17" s="111">
        <v>662887376</v>
      </c>
      <c r="H17" s="106"/>
      <c r="I17" s="103">
        <f t="shared" si="6"/>
        <v>13000000</v>
      </c>
      <c r="J17" s="107">
        <f t="shared" si="7"/>
        <v>0</v>
      </c>
      <c r="K17" s="105">
        <f t="shared" si="8"/>
        <v>13000000</v>
      </c>
    </row>
    <row r="18" spans="1:11" s="108" customFormat="1" ht="18" customHeight="1">
      <c r="A18" s="109">
        <v>2030</v>
      </c>
      <c r="B18" s="110">
        <v>675887376</v>
      </c>
      <c r="C18" s="104">
        <f t="shared" si="0"/>
        <v>0</v>
      </c>
      <c r="D18" s="111">
        <v>675887376</v>
      </c>
      <c r="E18" s="110">
        <v>662887376</v>
      </c>
      <c r="F18" s="104">
        <f t="shared" si="1"/>
        <v>0</v>
      </c>
      <c r="G18" s="111">
        <v>662887376</v>
      </c>
      <c r="H18" s="106"/>
      <c r="I18" s="103">
        <f t="shared" si="6"/>
        <v>13000000</v>
      </c>
      <c r="J18" s="107">
        <f t="shared" si="7"/>
        <v>0</v>
      </c>
      <c r="K18" s="105">
        <f t="shared" si="8"/>
        <v>13000000</v>
      </c>
    </row>
    <row r="19" spans="1:11" s="108" customFormat="1" ht="18" customHeight="1">
      <c r="A19" s="109">
        <v>2031</v>
      </c>
      <c r="B19" s="110">
        <v>675887376</v>
      </c>
      <c r="C19" s="104">
        <f t="shared" si="0"/>
        <v>0</v>
      </c>
      <c r="D19" s="111">
        <v>675887376</v>
      </c>
      <c r="E19" s="110">
        <v>662887376</v>
      </c>
      <c r="F19" s="104">
        <f t="shared" si="1"/>
        <v>0</v>
      </c>
      <c r="G19" s="111">
        <v>662887376</v>
      </c>
      <c r="H19" s="106"/>
      <c r="I19" s="103">
        <f t="shared" si="6"/>
        <v>13000000</v>
      </c>
      <c r="J19" s="107">
        <f t="shared" si="7"/>
        <v>0</v>
      </c>
      <c r="K19" s="105">
        <f t="shared" si="8"/>
        <v>13000000</v>
      </c>
    </row>
    <row r="20" spans="1:11" s="108" customFormat="1" ht="18" customHeight="1">
      <c r="A20" s="109">
        <v>2032</v>
      </c>
      <c r="B20" s="110">
        <v>675887376</v>
      </c>
      <c r="C20" s="104">
        <f t="shared" si="0"/>
        <v>0</v>
      </c>
      <c r="D20" s="111">
        <v>675887376</v>
      </c>
      <c r="E20" s="110">
        <v>662887376</v>
      </c>
      <c r="F20" s="104">
        <f t="shared" si="1"/>
        <v>0</v>
      </c>
      <c r="G20" s="111">
        <v>662887376</v>
      </c>
      <c r="H20" s="106"/>
      <c r="I20" s="103">
        <f t="shared" si="6"/>
        <v>13000000</v>
      </c>
      <c r="J20" s="107">
        <f t="shared" si="7"/>
        <v>0</v>
      </c>
      <c r="K20" s="105">
        <f t="shared" si="8"/>
        <v>13000000</v>
      </c>
    </row>
    <row r="21" spans="1:11" s="108" customFormat="1" ht="18" customHeight="1">
      <c r="A21" s="109">
        <v>2033</v>
      </c>
      <c r="B21" s="110">
        <v>675887376</v>
      </c>
      <c r="C21" s="104">
        <f t="shared" si="0"/>
        <v>0</v>
      </c>
      <c r="D21" s="111">
        <v>675887376</v>
      </c>
      <c r="E21" s="110">
        <v>662887376</v>
      </c>
      <c r="F21" s="104">
        <f t="shared" si="1"/>
        <v>0</v>
      </c>
      <c r="G21" s="111">
        <v>662887376</v>
      </c>
      <c r="H21" s="106"/>
      <c r="I21" s="103">
        <f t="shared" si="6"/>
        <v>13000000</v>
      </c>
      <c r="J21" s="107">
        <f t="shared" si="7"/>
        <v>0</v>
      </c>
      <c r="K21" s="105">
        <f t="shared" si="8"/>
        <v>13000000</v>
      </c>
    </row>
    <row r="22" spans="1:11" s="108" customFormat="1" ht="18" customHeight="1">
      <c r="A22" s="109">
        <v>2034</v>
      </c>
      <c r="B22" s="110">
        <v>675887376</v>
      </c>
      <c r="C22" s="104">
        <f t="shared" si="0"/>
        <v>0</v>
      </c>
      <c r="D22" s="111">
        <v>675887376</v>
      </c>
      <c r="E22" s="110">
        <v>662887376</v>
      </c>
      <c r="F22" s="104">
        <f t="shared" si="1"/>
        <v>0</v>
      </c>
      <c r="G22" s="111">
        <v>662887376</v>
      </c>
      <c r="H22" s="106"/>
      <c r="I22" s="103">
        <f t="shared" si="6"/>
        <v>13000000</v>
      </c>
      <c r="J22" s="107">
        <f t="shared" si="7"/>
        <v>0</v>
      </c>
      <c r="K22" s="105">
        <f t="shared" si="8"/>
        <v>13000000</v>
      </c>
    </row>
    <row r="23" spans="1:11" s="108" customFormat="1" ht="18" customHeight="1">
      <c r="A23" s="109">
        <v>2035</v>
      </c>
      <c r="B23" s="110">
        <v>675887376</v>
      </c>
      <c r="C23" s="104">
        <f t="shared" si="0"/>
        <v>0</v>
      </c>
      <c r="D23" s="111">
        <v>675887376</v>
      </c>
      <c r="E23" s="110">
        <v>670084034</v>
      </c>
      <c r="F23" s="104">
        <f t="shared" si="1"/>
        <v>0</v>
      </c>
      <c r="G23" s="111">
        <v>670084034</v>
      </c>
      <c r="H23" s="106"/>
      <c r="I23" s="103">
        <f t="shared" si="6"/>
        <v>5803342</v>
      </c>
      <c r="J23" s="107">
        <f t="shared" si="7"/>
        <v>0</v>
      </c>
      <c r="K23" s="105">
        <f t="shared" si="8"/>
        <v>5803342</v>
      </c>
    </row>
    <row r="24" spans="1:11" s="108" customFormat="1" ht="18" customHeight="1">
      <c r="A24" s="109">
        <v>2036</v>
      </c>
      <c r="B24" s="110">
        <v>675887376</v>
      </c>
      <c r="C24" s="104">
        <f t="shared" si="0"/>
        <v>0</v>
      </c>
      <c r="D24" s="111">
        <v>675887376</v>
      </c>
      <c r="E24" s="110">
        <v>675887376</v>
      </c>
      <c r="F24" s="104">
        <f t="shared" si="1"/>
        <v>0</v>
      </c>
      <c r="G24" s="111">
        <v>675887376</v>
      </c>
      <c r="H24" s="106"/>
      <c r="I24" s="103">
        <f t="shared" si="6"/>
        <v>0</v>
      </c>
      <c r="J24" s="107">
        <f t="shared" si="7"/>
        <v>0</v>
      </c>
      <c r="K24" s="105">
        <f t="shared" si="8"/>
        <v>0</v>
      </c>
    </row>
    <row r="25" spans="1:11" s="108" customFormat="1" ht="18" customHeight="1">
      <c r="A25" s="109">
        <v>2037</v>
      </c>
      <c r="B25" s="110">
        <v>675887376</v>
      </c>
      <c r="C25" s="104">
        <f t="shared" si="0"/>
        <v>0</v>
      </c>
      <c r="D25" s="111">
        <v>675887376</v>
      </c>
      <c r="E25" s="110">
        <v>675887376</v>
      </c>
      <c r="F25" s="104">
        <f t="shared" si="1"/>
        <v>0</v>
      </c>
      <c r="G25" s="111">
        <v>675887376</v>
      </c>
      <c r="H25" s="106"/>
      <c r="I25" s="103">
        <f t="shared" si="6"/>
        <v>0</v>
      </c>
      <c r="J25" s="107">
        <f t="shared" si="7"/>
        <v>0</v>
      </c>
      <c r="K25" s="105">
        <f t="shared" si="8"/>
        <v>0</v>
      </c>
    </row>
    <row r="26" spans="1:11" s="108" customFormat="1" ht="18" customHeight="1" thickBot="1">
      <c r="A26" s="112">
        <v>2038</v>
      </c>
      <c r="B26" s="113">
        <v>675887376</v>
      </c>
      <c r="C26" s="114">
        <f t="shared" si="0"/>
        <v>0</v>
      </c>
      <c r="D26" s="115">
        <v>675887376</v>
      </c>
      <c r="E26" s="113">
        <v>675887376</v>
      </c>
      <c r="F26" s="114">
        <f t="shared" si="1"/>
        <v>0</v>
      </c>
      <c r="G26" s="115">
        <v>675887376</v>
      </c>
      <c r="H26" s="106"/>
      <c r="I26" s="113">
        <f t="shared" si="6"/>
        <v>0</v>
      </c>
      <c r="J26" s="116">
        <f t="shared" si="7"/>
        <v>0</v>
      </c>
      <c r="K26" s="115">
        <f t="shared" si="8"/>
        <v>0</v>
      </c>
    </row>
    <row r="27" spans="2:11" ht="15">
      <c r="B27" s="117"/>
      <c r="C27" s="117"/>
      <c r="D27" s="117"/>
      <c r="E27" s="117"/>
      <c r="F27" s="117"/>
      <c r="G27" s="117"/>
      <c r="H27" s="118"/>
      <c r="I27" s="117"/>
      <c r="J27" s="117"/>
      <c r="K27" s="117"/>
    </row>
    <row r="29" ht="15.75" thickBot="1"/>
    <row r="30" spans="1:11" s="85" customFormat="1" ht="27.75" customHeight="1">
      <c r="A30" s="169" t="s">
        <v>72</v>
      </c>
      <c r="B30" s="160" t="s">
        <v>86</v>
      </c>
      <c r="C30" s="161"/>
      <c r="D30" s="162"/>
      <c r="E30" s="168" t="s">
        <v>87</v>
      </c>
      <c r="F30" s="161"/>
      <c r="G30" s="162"/>
      <c r="H30" s="84"/>
      <c r="I30" s="160" t="s">
        <v>88</v>
      </c>
      <c r="J30" s="161"/>
      <c r="K30" s="162"/>
    </row>
    <row r="31" spans="1:11" s="94" customFormat="1" ht="31.5" customHeight="1" thickBot="1">
      <c r="A31" s="170"/>
      <c r="B31" s="86" t="s">
        <v>76</v>
      </c>
      <c r="C31" s="87" t="s">
        <v>77</v>
      </c>
      <c r="D31" s="88" t="s">
        <v>78</v>
      </c>
      <c r="E31" s="89" t="s">
        <v>76</v>
      </c>
      <c r="F31" s="87" t="s">
        <v>77</v>
      </c>
      <c r="G31" s="88" t="s">
        <v>78</v>
      </c>
      <c r="H31" s="90"/>
      <c r="I31" s="91" t="s">
        <v>76</v>
      </c>
      <c r="J31" s="92" t="s">
        <v>77</v>
      </c>
      <c r="K31" s="93" t="s">
        <v>78</v>
      </c>
    </row>
    <row r="32" spans="1:11" s="101" customFormat="1" ht="12" thickBot="1">
      <c r="A32" s="119" t="s">
        <v>94</v>
      </c>
      <c r="B32" s="96" t="s">
        <v>69</v>
      </c>
      <c r="C32" s="97" t="s">
        <v>70</v>
      </c>
      <c r="D32" s="98" t="s">
        <v>79</v>
      </c>
      <c r="E32" s="99" t="s">
        <v>80</v>
      </c>
      <c r="F32" s="97" t="s">
        <v>81</v>
      </c>
      <c r="G32" s="98" t="s">
        <v>82</v>
      </c>
      <c r="H32" s="100"/>
      <c r="I32" s="96" t="s">
        <v>83</v>
      </c>
      <c r="J32" s="97" t="s">
        <v>84</v>
      </c>
      <c r="K32" s="98" t="s">
        <v>85</v>
      </c>
    </row>
    <row r="33" spans="1:11" s="108" customFormat="1" ht="18" customHeight="1">
      <c r="A33" s="102">
        <v>2018</v>
      </c>
      <c r="B33" s="120">
        <v>102580952</v>
      </c>
      <c r="C33" s="104">
        <f aca="true" t="shared" si="9" ref="C33:C53">D33-B33</f>
        <v>0</v>
      </c>
      <c r="D33" s="105">
        <v>102580952</v>
      </c>
      <c r="E33" s="120">
        <v>41580952</v>
      </c>
      <c r="F33" s="104">
        <f aca="true" t="shared" si="10" ref="F33:F53">G33-E33</f>
        <v>0</v>
      </c>
      <c r="G33" s="105">
        <v>41580952</v>
      </c>
      <c r="H33" s="106"/>
      <c r="I33" s="103">
        <f>B6+B33-E6-E33</f>
        <v>0</v>
      </c>
      <c r="J33" s="107">
        <f aca="true" t="shared" si="11" ref="J33:J40">K33-I33</f>
        <v>0</v>
      </c>
      <c r="K33" s="105">
        <f aca="true" t="shared" si="12" ref="K33:K53">D6+D33-G6-G33</f>
        <v>0</v>
      </c>
    </row>
    <row r="34" spans="1:11" s="108" customFormat="1" ht="18" customHeight="1">
      <c r="A34" s="102">
        <f aca="true" t="shared" si="13" ref="A34:A40">A33+1</f>
        <v>2019</v>
      </c>
      <c r="B34" s="103">
        <v>52093661</v>
      </c>
      <c r="C34" s="104">
        <f t="shared" si="9"/>
        <v>0</v>
      </c>
      <c r="D34" s="105">
        <v>52093661</v>
      </c>
      <c r="E34" s="103">
        <v>36480952</v>
      </c>
      <c r="F34" s="104">
        <f t="shared" si="10"/>
        <v>0</v>
      </c>
      <c r="G34" s="105">
        <v>36480952</v>
      </c>
      <c r="H34" s="106"/>
      <c r="I34" s="103">
        <f aca="true" t="shared" si="14" ref="I34:I53">B7+B34-E7-E34</f>
        <v>0</v>
      </c>
      <c r="J34" s="107">
        <f t="shared" si="11"/>
        <v>0</v>
      </c>
      <c r="K34" s="105">
        <f t="shared" si="12"/>
        <v>0</v>
      </c>
    </row>
    <row r="35" spans="1:11" s="108" customFormat="1" ht="18" customHeight="1">
      <c r="A35" s="102">
        <f t="shared" si="13"/>
        <v>2020</v>
      </c>
      <c r="B35" s="103">
        <v>18000000</v>
      </c>
      <c r="C35" s="104">
        <f t="shared" si="9"/>
        <v>0</v>
      </c>
      <c r="D35" s="105">
        <v>18000000</v>
      </c>
      <c r="E35" s="103">
        <v>43580952</v>
      </c>
      <c r="F35" s="104">
        <f t="shared" si="10"/>
        <v>0</v>
      </c>
      <c r="G35" s="105">
        <v>43580952</v>
      </c>
      <c r="H35" s="106"/>
      <c r="I35" s="103">
        <f t="shared" si="14"/>
        <v>0</v>
      </c>
      <c r="J35" s="107">
        <f t="shared" si="11"/>
        <v>0</v>
      </c>
      <c r="K35" s="105">
        <f t="shared" si="12"/>
        <v>0</v>
      </c>
    </row>
    <row r="36" spans="1:11" s="108" customFormat="1" ht="18" customHeight="1">
      <c r="A36" s="102">
        <f t="shared" si="13"/>
        <v>2021</v>
      </c>
      <c r="B36" s="103">
        <v>0</v>
      </c>
      <c r="C36" s="104">
        <f t="shared" si="9"/>
        <v>0</v>
      </c>
      <c r="D36" s="105">
        <v>0</v>
      </c>
      <c r="E36" s="103">
        <v>36543951</v>
      </c>
      <c r="F36" s="104">
        <f t="shared" si="10"/>
        <v>0</v>
      </c>
      <c r="G36" s="105">
        <v>36543951</v>
      </c>
      <c r="H36" s="106"/>
      <c r="I36" s="103">
        <f t="shared" si="14"/>
        <v>0</v>
      </c>
      <c r="J36" s="107">
        <f t="shared" si="11"/>
        <v>0</v>
      </c>
      <c r="K36" s="105">
        <f t="shared" si="12"/>
        <v>0</v>
      </c>
    </row>
    <row r="37" spans="1:11" s="108" customFormat="1" ht="18" customHeight="1">
      <c r="A37" s="102">
        <f t="shared" si="13"/>
        <v>2022</v>
      </c>
      <c r="B37" s="103">
        <v>0</v>
      </c>
      <c r="C37" s="104">
        <f t="shared" si="9"/>
        <v>0</v>
      </c>
      <c r="D37" s="105">
        <v>0</v>
      </c>
      <c r="E37" s="103">
        <v>21500000</v>
      </c>
      <c r="F37" s="104">
        <f t="shared" si="10"/>
        <v>0</v>
      </c>
      <c r="G37" s="105">
        <v>21500000</v>
      </c>
      <c r="H37" s="106"/>
      <c r="I37" s="103">
        <f t="shared" si="14"/>
        <v>0</v>
      </c>
      <c r="J37" s="107">
        <f t="shared" si="11"/>
        <v>0</v>
      </c>
      <c r="K37" s="105">
        <f t="shared" si="12"/>
        <v>0</v>
      </c>
    </row>
    <row r="38" spans="1:11" s="108" customFormat="1" ht="18" customHeight="1">
      <c r="A38" s="102">
        <f t="shared" si="13"/>
        <v>2023</v>
      </c>
      <c r="B38" s="103">
        <v>0</v>
      </c>
      <c r="C38" s="104">
        <f t="shared" si="9"/>
        <v>0</v>
      </c>
      <c r="D38" s="105">
        <v>0</v>
      </c>
      <c r="E38" s="103">
        <v>22000000</v>
      </c>
      <c r="F38" s="104">
        <f t="shared" si="10"/>
        <v>0</v>
      </c>
      <c r="G38" s="105">
        <v>22000000</v>
      </c>
      <c r="H38" s="106"/>
      <c r="I38" s="103">
        <f t="shared" si="14"/>
        <v>0</v>
      </c>
      <c r="J38" s="107">
        <f t="shared" si="11"/>
        <v>0</v>
      </c>
      <c r="K38" s="105">
        <f t="shared" si="12"/>
        <v>0</v>
      </c>
    </row>
    <row r="39" spans="1:11" s="108" customFormat="1" ht="18" customHeight="1">
      <c r="A39" s="102">
        <f t="shared" si="13"/>
        <v>2024</v>
      </c>
      <c r="B39" s="103">
        <v>0</v>
      </c>
      <c r="C39" s="104">
        <f t="shared" si="9"/>
        <v>0</v>
      </c>
      <c r="D39" s="105">
        <v>0</v>
      </c>
      <c r="E39" s="103">
        <v>22480952</v>
      </c>
      <c r="F39" s="104">
        <f t="shared" si="10"/>
        <v>0</v>
      </c>
      <c r="G39" s="105">
        <v>22480952</v>
      </c>
      <c r="H39" s="106"/>
      <c r="I39" s="103">
        <f t="shared" si="14"/>
        <v>0</v>
      </c>
      <c r="J39" s="107">
        <f t="shared" si="11"/>
        <v>0</v>
      </c>
      <c r="K39" s="105">
        <f t="shared" si="12"/>
        <v>0</v>
      </c>
    </row>
    <row r="40" spans="1:11" s="108" customFormat="1" ht="18" customHeight="1">
      <c r="A40" s="102">
        <f t="shared" si="13"/>
        <v>2025</v>
      </c>
      <c r="B40" s="103">
        <v>0</v>
      </c>
      <c r="C40" s="104">
        <f t="shared" si="9"/>
        <v>0</v>
      </c>
      <c r="D40" s="105">
        <v>0</v>
      </c>
      <c r="E40" s="103">
        <v>23000000</v>
      </c>
      <c r="F40" s="104">
        <f t="shared" si="10"/>
        <v>0</v>
      </c>
      <c r="G40" s="105">
        <v>23000000</v>
      </c>
      <c r="H40" s="106"/>
      <c r="I40" s="103">
        <f t="shared" si="14"/>
        <v>0</v>
      </c>
      <c r="J40" s="107">
        <f t="shared" si="11"/>
        <v>0</v>
      </c>
      <c r="K40" s="105">
        <f t="shared" si="12"/>
        <v>0</v>
      </c>
    </row>
    <row r="41" spans="1:11" s="108" customFormat="1" ht="18" customHeight="1">
      <c r="A41" s="109">
        <v>2026</v>
      </c>
      <c r="B41" s="110">
        <v>0</v>
      </c>
      <c r="C41" s="104">
        <f t="shared" si="9"/>
        <v>0</v>
      </c>
      <c r="D41" s="111">
        <v>0</v>
      </c>
      <c r="E41" s="110">
        <v>22300000</v>
      </c>
      <c r="F41" s="104">
        <f t="shared" si="10"/>
        <v>0</v>
      </c>
      <c r="G41" s="111">
        <v>22300000</v>
      </c>
      <c r="H41" s="106"/>
      <c r="I41" s="103">
        <f t="shared" si="14"/>
        <v>0</v>
      </c>
      <c r="J41" s="107">
        <f>K41-I41</f>
        <v>0</v>
      </c>
      <c r="K41" s="105">
        <f t="shared" si="12"/>
        <v>0</v>
      </c>
    </row>
    <row r="42" spans="1:11" s="108" customFormat="1" ht="18" customHeight="1">
      <c r="A42" s="109">
        <v>2027</v>
      </c>
      <c r="B42" s="110">
        <v>0</v>
      </c>
      <c r="C42" s="104">
        <f t="shared" si="9"/>
        <v>0</v>
      </c>
      <c r="D42" s="111">
        <v>0</v>
      </c>
      <c r="E42" s="110">
        <v>20668324</v>
      </c>
      <c r="F42" s="104">
        <f t="shared" si="10"/>
        <v>0</v>
      </c>
      <c r="G42" s="111">
        <v>20668324</v>
      </c>
      <c r="H42" s="106"/>
      <c r="I42" s="103">
        <f t="shared" si="14"/>
        <v>0</v>
      </c>
      <c r="J42" s="107">
        <f aca="true" t="shared" si="15" ref="J42:J53">K42-I42</f>
        <v>0</v>
      </c>
      <c r="K42" s="105">
        <f t="shared" si="12"/>
        <v>0</v>
      </c>
    </row>
    <row r="43" spans="1:11" s="108" customFormat="1" ht="18" customHeight="1">
      <c r="A43" s="109">
        <v>2028</v>
      </c>
      <c r="B43" s="110">
        <v>0</v>
      </c>
      <c r="C43" s="104">
        <f t="shared" si="9"/>
        <v>0</v>
      </c>
      <c r="D43" s="111">
        <v>0</v>
      </c>
      <c r="E43" s="110">
        <v>19836530</v>
      </c>
      <c r="F43" s="104">
        <f t="shared" si="10"/>
        <v>0</v>
      </c>
      <c r="G43" s="111">
        <v>19836530</v>
      </c>
      <c r="H43" s="106"/>
      <c r="I43" s="103">
        <f t="shared" si="14"/>
        <v>0</v>
      </c>
      <c r="J43" s="107">
        <f t="shared" si="15"/>
        <v>0</v>
      </c>
      <c r="K43" s="105">
        <f t="shared" si="12"/>
        <v>0</v>
      </c>
    </row>
    <row r="44" spans="1:11" s="108" customFormat="1" ht="18" customHeight="1">
      <c r="A44" s="109">
        <v>2029</v>
      </c>
      <c r="B44" s="110">
        <v>0</v>
      </c>
      <c r="C44" s="104">
        <f t="shared" si="9"/>
        <v>0</v>
      </c>
      <c r="D44" s="111">
        <v>0</v>
      </c>
      <c r="E44" s="110">
        <v>13000000</v>
      </c>
      <c r="F44" s="104">
        <f t="shared" si="10"/>
        <v>0</v>
      </c>
      <c r="G44" s="111">
        <v>13000000</v>
      </c>
      <c r="H44" s="106"/>
      <c r="I44" s="103">
        <f t="shared" si="14"/>
        <v>0</v>
      </c>
      <c r="J44" s="107">
        <f t="shared" si="15"/>
        <v>0</v>
      </c>
      <c r="K44" s="105">
        <f t="shared" si="12"/>
        <v>0</v>
      </c>
    </row>
    <row r="45" spans="1:11" s="108" customFormat="1" ht="18" customHeight="1">
      <c r="A45" s="109">
        <v>2030</v>
      </c>
      <c r="B45" s="110">
        <v>0</v>
      </c>
      <c r="C45" s="104">
        <f t="shared" si="9"/>
        <v>0</v>
      </c>
      <c r="D45" s="111">
        <v>0</v>
      </c>
      <c r="E45" s="110">
        <v>13000000</v>
      </c>
      <c r="F45" s="104">
        <f t="shared" si="10"/>
        <v>0</v>
      </c>
      <c r="G45" s="111">
        <v>13000000</v>
      </c>
      <c r="H45" s="106"/>
      <c r="I45" s="103">
        <f t="shared" si="14"/>
        <v>0</v>
      </c>
      <c r="J45" s="107">
        <f t="shared" si="15"/>
        <v>0</v>
      </c>
      <c r="K45" s="105">
        <f t="shared" si="12"/>
        <v>0</v>
      </c>
    </row>
    <row r="46" spans="1:11" s="108" customFormat="1" ht="18" customHeight="1">
      <c r="A46" s="109">
        <v>2031</v>
      </c>
      <c r="B46" s="110">
        <v>0</v>
      </c>
      <c r="C46" s="104">
        <f t="shared" si="9"/>
        <v>0</v>
      </c>
      <c r="D46" s="111">
        <v>0</v>
      </c>
      <c r="E46" s="110">
        <v>13000000</v>
      </c>
      <c r="F46" s="104">
        <f t="shared" si="10"/>
        <v>0</v>
      </c>
      <c r="G46" s="111">
        <v>13000000</v>
      </c>
      <c r="H46" s="106"/>
      <c r="I46" s="103">
        <f t="shared" si="14"/>
        <v>0</v>
      </c>
      <c r="J46" s="107">
        <f t="shared" si="15"/>
        <v>0</v>
      </c>
      <c r="K46" s="105">
        <f t="shared" si="12"/>
        <v>0</v>
      </c>
    </row>
    <row r="47" spans="1:11" s="108" customFormat="1" ht="18" customHeight="1">
      <c r="A47" s="109">
        <v>2032</v>
      </c>
      <c r="B47" s="110">
        <v>0</v>
      </c>
      <c r="C47" s="104">
        <f t="shared" si="9"/>
        <v>0</v>
      </c>
      <c r="D47" s="111">
        <v>0</v>
      </c>
      <c r="E47" s="110">
        <v>13000000</v>
      </c>
      <c r="F47" s="104">
        <f t="shared" si="10"/>
        <v>0</v>
      </c>
      <c r="G47" s="111">
        <v>13000000</v>
      </c>
      <c r="H47" s="106"/>
      <c r="I47" s="103">
        <f t="shared" si="14"/>
        <v>0</v>
      </c>
      <c r="J47" s="107">
        <f t="shared" si="15"/>
        <v>0</v>
      </c>
      <c r="K47" s="105">
        <f t="shared" si="12"/>
        <v>0</v>
      </c>
    </row>
    <row r="48" spans="1:11" s="108" customFormat="1" ht="18" customHeight="1">
      <c r="A48" s="109">
        <v>2033</v>
      </c>
      <c r="B48" s="110">
        <v>0</v>
      </c>
      <c r="C48" s="104">
        <f t="shared" si="9"/>
        <v>0</v>
      </c>
      <c r="D48" s="111">
        <v>0</v>
      </c>
      <c r="E48" s="110">
        <v>13000000</v>
      </c>
      <c r="F48" s="104">
        <f t="shared" si="10"/>
        <v>0</v>
      </c>
      <c r="G48" s="111">
        <v>13000000</v>
      </c>
      <c r="H48" s="106"/>
      <c r="I48" s="103">
        <f t="shared" si="14"/>
        <v>0</v>
      </c>
      <c r="J48" s="107">
        <f t="shared" si="15"/>
        <v>0</v>
      </c>
      <c r="K48" s="105">
        <f t="shared" si="12"/>
        <v>0</v>
      </c>
    </row>
    <row r="49" spans="1:11" s="108" customFormat="1" ht="18" customHeight="1">
      <c r="A49" s="109">
        <v>2034</v>
      </c>
      <c r="B49" s="110">
        <v>0</v>
      </c>
      <c r="C49" s="104">
        <f t="shared" si="9"/>
        <v>0</v>
      </c>
      <c r="D49" s="111">
        <v>0</v>
      </c>
      <c r="E49" s="110">
        <v>13000000</v>
      </c>
      <c r="F49" s="104">
        <f t="shared" si="10"/>
        <v>0</v>
      </c>
      <c r="G49" s="111">
        <v>13000000</v>
      </c>
      <c r="H49" s="106"/>
      <c r="I49" s="103">
        <f t="shared" si="14"/>
        <v>0</v>
      </c>
      <c r="J49" s="107">
        <f t="shared" si="15"/>
        <v>0</v>
      </c>
      <c r="K49" s="105">
        <f t="shared" si="12"/>
        <v>0</v>
      </c>
    </row>
    <row r="50" spans="1:11" s="108" customFormat="1" ht="18" customHeight="1">
      <c r="A50" s="109">
        <v>2035</v>
      </c>
      <c r="B50" s="110">
        <v>0</v>
      </c>
      <c r="C50" s="104">
        <f t="shared" si="9"/>
        <v>0</v>
      </c>
      <c r="D50" s="111">
        <v>0</v>
      </c>
      <c r="E50" s="110">
        <v>5803342</v>
      </c>
      <c r="F50" s="104">
        <f t="shared" si="10"/>
        <v>0</v>
      </c>
      <c r="G50" s="111">
        <v>5803342</v>
      </c>
      <c r="H50" s="106"/>
      <c r="I50" s="103">
        <f t="shared" si="14"/>
        <v>0</v>
      </c>
      <c r="J50" s="107">
        <f t="shared" si="15"/>
        <v>0</v>
      </c>
      <c r="K50" s="105">
        <f t="shared" si="12"/>
        <v>0</v>
      </c>
    </row>
    <row r="51" spans="1:11" s="108" customFormat="1" ht="18" customHeight="1">
      <c r="A51" s="109">
        <v>2036</v>
      </c>
      <c r="B51" s="110">
        <v>0</v>
      </c>
      <c r="C51" s="104">
        <f t="shared" si="9"/>
        <v>0</v>
      </c>
      <c r="D51" s="111">
        <v>0</v>
      </c>
      <c r="E51" s="110">
        <v>0</v>
      </c>
      <c r="F51" s="104">
        <f t="shared" si="10"/>
        <v>0</v>
      </c>
      <c r="G51" s="111">
        <v>0</v>
      </c>
      <c r="H51" s="106"/>
      <c r="I51" s="103">
        <f t="shared" si="14"/>
        <v>0</v>
      </c>
      <c r="J51" s="107">
        <f t="shared" si="15"/>
        <v>0</v>
      </c>
      <c r="K51" s="105">
        <f t="shared" si="12"/>
        <v>0</v>
      </c>
    </row>
    <row r="52" spans="1:11" s="108" customFormat="1" ht="18" customHeight="1">
      <c r="A52" s="109">
        <v>2037</v>
      </c>
      <c r="B52" s="110">
        <v>0</v>
      </c>
      <c r="C52" s="104">
        <f t="shared" si="9"/>
        <v>0</v>
      </c>
      <c r="D52" s="111">
        <v>0</v>
      </c>
      <c r="E52" s="110">
        <v>0</v>
      </c>
      <c r="F52" s="104">
        <f t="shared" si="10"/>
        <v>0</v>
      </c>
      <c r="G52" s="111">
        <v>0</v>
      </c>
      <c r="H52" s="106"/>
      <c r="I52" s="103">
        <f t="shared" si="14"/>
        <v>0</v>
      </c>
      <c r="J52" s="107">
        <f t="shared" si="15"/>
        <v>0</v>
      </c>
      <c r="K52" s="105">
        <f t="shared" si="12"/>
        <v>0</v>
      </c>
    </row>
    <row r="53" spans="1:11" s="108" customFormat="1" ht="18" customHeight="1" thickBot="1">
      <c r="A53" s="112">
        <v>2038</v>
      </c>
      <c r="B53" s="113">
        <v>0</v>
      </c>
      <c r="C53" s="114">
        <f t="shared" si="9"/>
        <v>0</v>
      </c>
      <c r="D53" s="115">
        <v>0</v>
      </c>
      <c r="E53" s="113">
        <v>0</v>
      </c>
      <c r="F53" s="114">
        <f t="shared" si="10"/>
        <v>0</v>
      </c>
      <c r="G53" s="115">
        <v>0</v>
      </c>
      <c r="H53" s="106"/>
      <c r="I53" s="113">
        <f t="shared" si="14"/>
        <v>0</v>
      </c>
      <c r="J53" s="116">
        <f t="shared" si="15"/>
        <v>0</v>
      </c>
      <c r="K53" s="115">
        <f t="shared" si="12"/>
        <v>0</v>
      </c>
    </row>
    <row r="56" spans="1:11" ht="15.75">
      <c r="A56" s="1" t="s">
        <v>80</v>
      </c>
      <c r="B56" s="163" t="s">
        <v>92</v>
      </c>
      <c r="C56" s="164"/>
      <c r="D56" s="164"/>
      <c r="E56" s="164"/>
      <c r="F56" s="164"/>
      <c r="G56" s="164"/>
      <c r="H56" s="164"/>
      <c r="I56" s="164"/>
      <c r="J56" s="164"/>
      <c r="K56" s="164"/>
    </row>
    <row r="57" spans="1:11" ht="33" customHeight="1">
      <c r="A57" s="151" t="s">
        <v>260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</row>
  </sheetData>
  <sheetProtection password="C25B" sheet="1"/>
  <mergeCells count="11">
    <mergeCell ref="E30:G30"/>
    <mergeCell ref="I30:K30"/>
    <mergeCell ref="B56:K56"/>
    <mergeCell ref="A57:K57"/>
    <mergeCell ref="A1:K1"/>
    <mergeCell ref="A3:A4"/>
    <mergeCell ref="B3:D3"/>
    <mergeCell ref="E3:G3"/>
    <mergeCell ref="I3:K3"/>
    <mergeCell ref="A30:A31"/>
    <mergeCell ref="B30:D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ht="15.75" thickBot="1"/>
    <row r="3" spans="1:11" s="6" customFormat="1" ht="27.75" customHeight="1">
      <c r="A3" s="173" t="s">
        <v>72</v>
      </c>
      <c r="B3" s="175" t="s">
        <v>73</v>
      </c>
      <c r="C3" s="176"/>
      <c r="D3" s="177"/>
      <c r="E3" s="175" t="s">
        <v>74</v>
      </c>
      <c r="F3" s="176"/>
      <c r="G3" s="177"/>
      <c r="H3" s="5"/>
      <c r="I3" s="175" t="s">
        <v>75</v>
      </c>
      <c r="J3" s="176"/>
      <c r="K3" s="177"/>
    </row>
    <row r="4" spans="1:11" s="11" customFormat="1" ht="31.5" customHeight="1" thickBot="1">
      <c r="A4" s="174"/>
      <c r="B4" s="7" t="s">
        <v>76</v>
      </c>
      <c r="C4" s="8" t="s">
        <v>77</v>
      </c>
      <c r="D4" s="9" t="s">
        <v>78</v>
      </c>
      <c r="E4" s="7" t="s">
        <v>76</v>
      </c>
      <c r="F4" s="8" t="s">
        <v>77</v>
      </c>
      <c r="G4" s="9" t="s">
        <v>78</v>
      </c>
      <c r="H4" s="10"/>
      <c r="I4" s="7" t="s">
        <v>76</v>
      </c>
      <c r="J4" s="8" t="s">
        <v>77</v>
      </c>
      <c r="K4" s="9" t="s">
        <v>78</v>
      </c>
    </row>
    <row r="5" spans="1:11" s="17" customFormat="1" ht="12" thickBot="1">
      <c r="A5" s="12" t="s">
        <v>94</v>
      </c>
      <c r="B5" s="13" t="s">
        <v>69</v>
      </c>
      <c r="C5" s="14" t="s">
        <v>70</v>
      </c>
      <c r="D5" s="15" t="s">
        <v>79</v>
      </c>
      <c r="E5" s="13" t="s">
        <v>80</v>
      </c>
      <c r="F5" s="14" t="s">
        <v>81</v>
      </c>
      <c r="G5" s="15" t="s">
        <v>82</v>
      </c>
      <c r="H5" s="16"/>
      <c r="I5" s="13" t="s">
        <v>83</v>
      </c>
      <c r="J5" s="14" t="s">
        <v>84</v>
      </c>
      <c r="K5" s="15" t="s">
        <v>85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73" t="s">
        <v>72</v>
      </c>
      <c r="B25" s="175" t="s">
        <v>86</v>
      </c>
      <c r="C25" s="176"/>
      <c r="D25" s="177"/>
      <c r="E25" s="175" t="s">
        <v>87</v>
      </c>
      <c r="F25" s="176"/>
      <c r="G25" s="177"/>
      <c r="H25" s="5"/>
      <c r="I25" s="175" t="s">
        <v>88</v>
      </c>
      <c r="J25" s="176"/>
      <c r="K25" s="177"/>
    </row>
    <row r="26" spans="1:11" s="11" customFormat="1" ht="31.5" customHeight="1" thickBot="1">
      <c r="A26" s="174"/>
      <c r="B26" s="7" t="s">
        <v>76</v>
      </c>
      <c r="C26" s="8" t="s">
        <v>77</v>
      </c>
      <c r="D26" s="9" t="s">
        <v>78</v>
      </c>
      <c r="E26" s="7" t="s">
        <v>76</v>
      </c>
      <c r="F26" s="8" t="s">
        <v>77</v>
      </c>
      <c r="G26" s="9" t="s">
        <v>78</v>
      </c>
      <c r="H26" s="10"/>
      <c r="I26" s="7" t="s">
        <v>76</v>
      </c>
      <c r="J26" s="8" t="s">
        <v>77</v>
      </c>
      <c r="K26" s="9" t="s">
        <v>78</v>
      </c>
    </row>
    <row r="27" spans="1:11" s="17" customFormat="1" ht="12" thickBot="1">
      <c r="A27" s="12" t="s">
        <v>94</v>
      </c>
      <c r="B27" s="13" t="s">
        <v>83</v>
      </c>
      <c r="C27" s="14" t="s">
        <v>84</v>
      </c>
      <c r="D27" s="15" t="s">
        <v>85</v>
      </c>
      <c r="E27" s="13" t="s">
        <v>89</v>
      </c>
      <c r="F27" s="14" t="s">
        <v>90</v>
      </c>
      <c r="G27" s="15" t="s">
        <v>91</v>
      </c>
      <c r="H27" s="16"/>
      <c r="I27" s="13" t="s">
        <v>83</v>
      </c>
      <c r="J27" s="14" t="s">
        <v>84</v>
      </c>
      <c r="K27" s="15" t="s">
        <v>85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79</v>
      </c>
      <c r="B46" s="163" t="s">
        <v>92</v>
      </c>
      <c r="C46" s="171"/>
      <c r="D46" s="171"/>
      <c r="E46" s="171"/>
      <c r="F46" s="171"/>
      <c r="G46" s="171"/>
      <c r="H46" s="171"/>
      <c r="I46" s="171"/>
      <c r="J46" s="171"/>
      <c r="K46" s="171"/>
    </row>
    <row r="47" spans="1:11" ht="33" customHeight="1">
      <c r="A47" s="151" t="s">
        <v>93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</row>
  </sheetData>
  <sheetProtection/>
  <mergeCells count="11">
    <mergeCell ref="A47:K47"/>
    <mergeCell ref="A25:A26"/>
    <mergeCell ref="B25:D25"/>
    <mergeCell ref="E25:G25"/>
    <mergeCell ref="I25:K25"/>
    <mergeCell ref="B46:K46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Anna Sobierajska</cp:lastModifiedBy>
  <cp:lastPrinted>2018-12-14T11:19:33Z</cp:lastPrinted>
  <dcterms:created xsi:type="dcterms:W3CDTF">2010-09-14T18:23:46Z</dcterms:created>
  <dcterms:modified xsi:type="dcterms:W3CDTF">2018-12-14T12:58:44Z</dcterms:modified>
  <cp:category/>
  <cp:version/>
  <cp:contentType/>
  <cp:contentStatus/>
</cp:coreProperties>
</file>