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<sst xmlns="http://schemas.openxmlformats.org/spreadsheetml/2006/main" count="626" uniqueCount="511">
  <si>
    <t>UZASADNIENIE</t>
  </si>
  <si>
    <t>1. Przedmiot regulacji</t>
  </si>
  <si>
    <t>2. Omówienie podstawy prawnej</t>
  </si>
  <si>
    <t>3. Konsultacje wymagane przepisami prawa (łącznie z przepisami wewnętrznymi)</t>
  </si>
  <si>
    <t xml:space="preserve">Zgodnie z istniejącym stanem prawnym nie ma konieczności skierowania projektu uchwały do konsultacji.  </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</si>
  <si>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</si>
  <si>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</si>
  <si>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</si>
  <si>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</si>
  <si>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</si>
  <si>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</si>
  <si>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</si>
  <si>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</si>
  <si>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</si>
  <si>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</si>
  <si>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</si>
  <si>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</si>
  <si>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</si>
  <si>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II.</t>
  </si>
  <si>
    <t>Wydatki</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</si>
  <si>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</si>
  <si>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</si>
  <si>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</si>
  <si>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</si>
  <si>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</si>
  <si>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</si>
  <si>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</si>
  <si>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</si>
  <si>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</si>
  <si>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</si>
  <si>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</si>
  <si>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</si>
  <si>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Zmiany załączników do uchwały budżetowej:</t>
  </si>
  <si>
    <t>III.</t>
  </si>
  <si>
    <t xml:space="preserve">             </t>
  </si>
  <si>
    <t>1)</t>
  </si>
  <si>
    <t>2)</t>
  </si>
  <si>
    <t>Oświata i wychowanie</t>
  </si>
  <si>
    <t>Drogi publiczne wojewódzkie</t>
  </si>
  <si>
    <t>7.</t>
  </si>
  <si>
    <t>§ 7 ust. 1 dotyczący dotacji udzielanych z budżetu województwa</t>
  </si>
  <si>
    <t>§ 7 ust. 1 pkt 2 dotyczący dotacji udzielanych z budżetu województwa jednostkom spoza sektora finansów publicznych</t>
  </si>
  <si>
    <t>8.</t>
  </si>
  <si>
    <t>Art. 211, 212, 214, 215, 217, 219 ust. 3, art. 222 ust. 1, 2 i 3, art. 235-237 i 258 ust. 1 pkt 1, 4 i ust. 3 ustawy z dnia 27 sierpnia 2009 r. o finansach publicznych określają zakres i wymogi, które musi spełniać uchwała budżetowa jednostki samorządu terytorialnego.</t>
  </si>
  <si>
    <t>9.</t>
  </si>
  <si>
    <t>Pozostała działalność</t>
  </si>
  <si>
    <t>Ogrody botaniczne i zoologiczne oraz naturalne obszary i obiekty chronionej przyrody</t>
  </si>
  <si>
    <t xml:space="preserve">Parki krajobrazowe </t>
  </si>
  <si>
    <t>Ochrona zdrowia</t>
  </si>
  <si>
    <t>Szpitale ogólne</t>
  </si>
  <si>
    <t>Zwiększa się wydatki:</t>
  </si>
  <si>
    <t>Parki krajobrazowe</t>
  </si>
  <si>
    <t>Kultura i ochrona dziedzictwa narodowego</t>
  </si>
  <si>
    <t>Gospodarka komunalna i ochrona środowiska</t>
  </si>
  <si>
    <t>Pozostałe zadania w zakresie polityki społecznej</t>
  </si>
  <si>
    <t>Edukacyjna opieka wychowawcza</t>
  </si>
  <si>
    <t>Teatry</t>
  </si>
  <si>
    <t>Domy i ośrodki kultury, świetlice i kluby</t>
  </si>
  <si>
    <t>Administracja publiczna</t>
  </si>
  <si>
    <t>Specjalne ośrodki szkolno-wychowawcze</t>
  </si>
  <si>
    <t>§ 1 ust. 1 pkt 2 dotyczący dochodów majątkowych</t>
  </si>
  <si>
    <t>§ 2 ust.1 pkt 2 dotyczący wydatków majątkowych</t>
  </si>
  <si>
    <t>§ 7 ust. 1 pkt 1 dotyczący dotacji udzielanych z budżetu województwa jednostkom sektora finansów publicznych</t>
  </si>
  <si>
    <t>11.</t>
  </si>
  <si>
    <t>10.</t>
  </si>
  <si>
    <t>12.</t>
  </si>
  <si>
    <t>90095</t>
  </si>
  <si>
    <t>Programy regionalne 2021-2027 finansowane z udziałem środków Europejskiego Funduszu Rozwoju Regionalnego</t>
  </si>
  <si>
    <t>Programy regionalne 2021-2027 finansowane z udziałem środków Europejskiego Funduszu Społecznego Plus</t>
  </si>
  <si>
    <t>Działalność usługowa</t>
  </si>
  <si>
    <t>Szkoły policealne</t>
  </si>
  <si>
    <t>Szkoły zawodowe specjalne</t>
  </si>
  <si>
    <t>Ośrodki wsparcia</t>
  </si>
  <si>
    <t>4. Uzasadnienie merytoryczne - uzasadnienie do zmian w uchwale budżetowej na 2024 rok</t>
  </si>
  <si>
    <t>Załącznik nr 1 "Dochody budżetu Województwa Kujawsko-Pomorskiego wg źródeł pochodzenia. Plan na 2024 rok";</t>
  </si>
  <si>
    <t>Załącznik nr 2 "Dochody budżetu Województwa Kujawsko-Pomorskiego wg klasyfikacji budżetowej. Plan na 2024 rok";</t>
  </si>
  <si>
    <t>Załącznik nr 3 "Wydatki budżetu Województwa Kujawsko-Pomorskiego wg grup wydatków. Plan na 2024 rok";</t>
  </si>
  <si>
    <t>Załącznik nr 4 "Wydatki budżetu Województwa Kujawsko-Pomorskiego wg klasyfikacji budżetowej. Plan na 2024 rok";</t>
  </si>
  <si>
    <t>Załącznik nr 5 "Wynik budżetowy i finansowy. Plan na 2024 rok";</t>
  </si>
  <si>
    <t>Załącznik nr 7 "Projekty i działania realizowane w ramach Programu Fundusze Europejskie dla Kujaw i Pomorza 2021-2027. Plan na 2024 rok";</t>
  </si>
  <si>
    <t>Załącznik nr 8 "Pozostałe projekty i działania realizowane ze środków zagranicznych. Plan na 2024 rok";</t>
  </si>
  <si>
    <t>Załącznik nr 9 "Wydatki na zadania inwestycyjne. Plan na 2024 rok";</t>
  </si>
  <si>
    <t>Załącznik nr 10 "Dotacje udzielane z budżetu Województwa Kujawsko-Pomorskiego. Plan na 2024 rok";</t>
  </si>
  <si>
    <t>Wynik budżetowy i finansowy na 2024 rok</t>
  </si>
  <si>
    <t>Dokształcanie i doskonalenie nauczycieli</t>
  </si>
  <si>
    <t>Realizacja zadań wymagających stosowania specjalnej organizacji nauki i metod pracy dla dzieci w przedszkolach, oddziałach przedszkolnych w szkołach podstawowych i innych formach wychowania przedszkolnego</t>
  </si>
  <si>
    <t>Zadania w zakresie przeciwdziałania przemocy w rodzinie</t>
  </si>
  <si>
    <t>Muzea</t>
  </si>
  <si>
    <t xml:space="preserve">Kultura fizyczna </t>
  </si>
  <si>
    <t>Zadania w zakresie kultury fizycznej</t>
  </si>
  <si>
    <t>Określa się dotacje dla:</t>
  </si>
  <si>
    <t xml:space="preserve">§ 3 ust. 1 dotyczący deficytu budżetowego </t>
  </si>
  <si>
    <t>§ 3 ust. 1 pkt 3 dotyczący pokrycia deficytu budżetowego przychodami stanowiącymi wolne środki, o których mowa w art. 217 ust. 2 pkt 6 ustawy o finansach publicznych</t>
  </si>
  <si>
    <t>§ 3 ust. 2 dotyczący przychodów budżetowych</t>
  </si>
  <si>
    <t>3)</t>
  </si>
  <si>
    <t>4)</t>
  </si>
  <si>
    <t>Zmianie ulega załącznik nr 5 do uchwały budżetowej pn. "Wynik budżetowy i finansowy. Plan na 2024 rok" w związku ze zwiększeniem:</t>
  </si>
  <si>
    <t>w tym:</t>
  </si>
  <si>
    <t xml:space="preserve">a)  wynikające z rozliczenia dochodów i wydatków nimi finansowanych związanych ze szczególnymi zasadami wykonywania
     budżetu: </t>
  </si>
  <si>
    <t xml:space="preserve">     - zadań związanych z ochroną gruntów rolnych</t>
  </si>
  <si>
    <t xml:space="preserve">     - pozostałych zadań</t>
  </si>
  <si>
    <t>b) wynikające z rozliczenia środków, o których mowa w art. 5 ust. 1 pkt 2 ustawy o finansach publicznych</t>
  </si>
  <si>
    <t>c) pozostałe wolne środki</t>
  </si>
  <si>
    <t xml:space="preserve">    w tym:</t>
  </si>
  <si>
    <t xml:space="preserve">    - rozdysponowane niniejszą uchwałą</t>
  </si>
  <si>
    <t xml:space="preserve">    - rozdysponowane w wieloletniej prognozie finansowej</t>
  </si>
  <si>
    <t xml:space="preserve">    - pozostałe do rozdysponowania </t>
  </si>
  <si>
    <t>Rozliczenie wolnych środków na dzień 31 grudnia 2023 r. zgodnie ze sprawozdaniem z wykonania budżetu województwa za rok 2023</t>
  </si>
  <si>
    <t xml:space="preserve">    - dotychczas rozdysponowane w budżecie województwa na rok 2024</t>
  </si>
  <si>
    <t xml:space="preserve">Zgodnie z art. 18 pkt 6 ustawy z dnia 5 czerwca 1998 r. o samorządzie województwa (Dz. U. z 2024 r. poz. 566)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2023 r. poz. 1270, z późn. zm.). </t>
  </si>
  <si>
    <t>Niniejszą uchwałą dokonuje się zmian w zakresie planowanych  dochodów i wydatków, przychodów, deficytu budżetowego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</si>
  <si>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Załącznik nr 11 "Dochody i wydatki na zadania związane ze szczególnymi zasadami wykonywania budżetu . Plan na 2024 rok";</t>
  </si>
  <si>
    <t>Załącznik nr 13 "Dochody i wydatki na zadania na mocy porozumień z organami administracji rządowej. Plan na 2024 rok";</t>
  </si>
  <si>
    <t>Załącznik nr 6 "Projekty i działania realizowane w ramach Regionalnego Programu Operacyjnego Województwa Kujawsko-Pomorskiego 2014-2020. Plan na 2024 rok";</t>
  </si>
  <si>
    <t>Załącznik nr 15 "Dochody gromadzone na wydzielonych rachunkach oraz wydatki nimi finansowane. Plan na 2024 rok".</t>
  </si>
  <si>
    <t>Załącznik nr 14 "Dochody i wydatki na zadania realizowane w drodze umów i porozumień między jednostkami samorządu terytorialnego. Plan na 2024 rok";</t>
  </si>
  <si>
    <t>13.</t>
  </si>
  <si>
    <t>14.</t>
  </si>
  <si>
    <t>15.</t>
  </si>
  <si>
    <t>Państwowy Fundusz Rehabilitacji Osób Niepełnosprawnych</t>
  </si>
  <si>
    <t>§ 8 ust. 6 dotyczący dochodów pochodzących z 2,5 % odpisu od środków przyznanych województwu z PFRON oraz wydatków na pokrycie kosztów obsługi zadań realizowanych na rzecz osób niepełnosprawnych</t>
  </si>
  <si>
    <t>Krajowe pasażerskie przewozy autobusowe</t>
  </si>
  <si>
    <t>Uzupełnienie subwencji ogólnej dla jednostek samorządu terytorialnego</t>
  </si>
  <si>
    <t xml:space="preserve">Urealnia się dochody uzyskiwane przez Zarząd Dróg Wojewódzkich w Bydgoszczy do wysokości planowanego wykonania, poprzez: </t>
  </si>
  <si>
    <t>2) zmniejszenie dochodów:</t>
  </si>
  <si>
    <t>60013</t>
  </si>
  <si>
    <t>Zwiększa się o kwotę 276.474 zł planowane dochody własne województwa z tytułu 2,5 % odpisu od środków przyznanych województwu z Państwowego Funduszu Rehabilitacji Osób Niepełnosprawnych, tj. z kwoty 440.550 zł do kwoty 717.024 zł. Wstępnie przyznane zostały środki w kwocie 17.622.000 zł. Po ostatecznym podziale środków przypadającym samorządom województw przez Zarząd Państwowego Funduszu Rehabilitacji Osób Niepełnosprawnych, dla województwa kujawsko-pomorskiego określona została kwota 28.680.976 zł.</t>
  </si>
  <si>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zwiększa się o kwotę 276.474 zł wydatki zaplanowane na zadanie własne pn. </t>
    </r>
    <r>
      <rPr>
        <i/>
        <sz val="10"/>
        <rFont val="Times New Roman"/>
        <family val="1"/>
      </rPr>
      <t>"Obsługa zadań finansowanych ze środków PFRON"</t>
    </r>
    <r>
      <rPr>
        <sz val="10"/>
        <rFont val="Times New Roman"/>
        <family val="1"/>
      </rPr>
      <t>, które finansowane są z 2,5 % odpisu od środków przeznaczonych dla Województwa Kujawsko-Pomorskiego na powyższy cel. Ponadto dokonuje się przeniesienia planowanych wydatków między podziałkami klasyfikacji budżetowej w kwocie 45.000 zł w związku z urealnieniem planu na dodatkowe wynagrodzenie roczne.</t>
    </r>
  </si>
  <si>
    <r>
      <t xml:space="preserve">Zmniejsza się o kwotę 58.922 zł wydatki na zadanie własne pn. </t>
    </r>
    <r>
      <rPr>
        <i/>
        <sz val="10"/>
        <rFont val="Times New Roman"/>
        <family val="1"/>
      </rPr>
      <t>"Doskonalenie nauczycieli"</t>
    </r>
    <r>
      <rPr>
        <sz val="10"/>
        <rFont val="Times New Roman"/>
        <family val="1"/>
      </rPr>
      <t xml:space="preserve"> w części ujętej w planie finansowym Urzędu Marszałkowskiego. Środki przeniesione zostają w ramach zadania do planów finansowych jednostek oświatowych do rozdziału 80146.</t>
    </r>
  </si>
  <si>
    <t xml:space="preserve"> Środki przeniesione zostają w ramach zadania z planu finansowego Urzędu Marszałkowskiego z rozdziału 85446.</t>
  </si>
  <si>
    <r>
      <t>W związku z uchwałą Nr 12/598/24 Zarządu Województwa Kujawsko-Pomorskiego z dnia 20 marca 2024 r. w sprawie dofinansowania form doskonalenia zawodowego nauczycieli, zwiększa się wydatki na zadanie własne pn.</t>
    </r>
    <r>
      <rPr>
        <i/>
        <sz val="10"/>
        <rFont val="Times New Roman"/>
        <family val="1"/>
      </rPr>
      <t xml:space="preserve"> "Doskonalenie nauczycieli": </t>
    </r>
  </si>
  <si>
    <t xml:space="preserve"> - o kwotę 25.000 zł w planie finansowym Kujawsko-Pomorskiego Specjalnego Ośrodka Szkolno-Wychowawczego nr 1 w Bydgoszczy.</t>
  </si>
  <si>
    <t xml:space="preserve"> - o kwotę 33.922 zł w planie finansowym Kujawsko-Pomorskiego Specjalnego Ośrodka Szkolno-Wychowawczego im. J. Korczaka w Toruniu;</t>
  </si>
  <si>
    <t>1) określenie dochodów:</t>
  </si>
  <si>
    <t xml:space="preserve">    - w kwocie 50.000 zł z tytułu kar za nieterminowe bądź niezgodne z umową wykonanie usług i odszkodowań wynikających z umów oraz
      odszkodowań za uszkodzone mienie;</t>
  </si>
  <si>
    <t xml:space="preserve">    - o kwotę 135.000 zł z tytułu opłat za zajęcie pasa drogowego oraz za przejazdy pojazdów ponadnormatywnych;</t>
  </si>
  <si>
    <t>3) przeniesienie dochodów między podziałkami klasyfikacji budżetowej w kwocie 4.965.000 zł w celu zastosowania właściwego paragrafu dla 
    wpływów zaplanowanych z tytułu opłat za zajęcie pasa drogowego oraz za przejazdy pojazdów ponadnormatywnych.</t>
  </si>
  <si>
    <t xml:space="preserve">    - o kwotę 96.030 zł z tytułu rozliczeń z lat ubiegłych (m.in. nadpłata za energię elektryczną);</t>
  </si>
  <si>
    <t>Promocja jednostek samorządu terytorialnego</t>
  </si>
  <si>
    <r>
      <t xml:space="preserve">Określa się wydatki w kwocie 350.000 zł na zadanie własne pn. </t>
    </r>
    <r>
      <rPr>
        <i/>
        <sz val="10"/>
        <rFont val="Times New Roman"/>
        <family val="1"/>
      </rPr>
      <t>"Fundusz Filmowy Kujaw i Pomorza"</t>
    </r>
    <r>
      <rPr>
        <sz val="10"/>
        <rFont val="Times New Roman"/>
        <family val="1"/>
      </rPr>
      <t xml:space="preserve"> z przeznaczeniem na promocję marek regionalnych oraz ciekawych miejsc województwa w produkcjach filmowych.</t>
    </r>
  </si>
  <si>
    <t>Urzędy marszałkowskie</t>
  </si>
  <si>
    <t>Zwiększa się o wydatki:</t>
  </si>
  <si>
    <t>Zwiększa się dotacje zaplanowane na działalność statutową dla:</t>
  </si>
  <si>
    <t xml:space="preserve"> - Kujawsko-Pomorskiego Centrum Kultury w Bydgoszczy o kwotę 37.560 zł z przeznaczeniem na pokrycie skutków regulacji wynagrodzenia
   dyrektora instytucji oraz wzrostu odpisu na zakładowy fundusz świadczeń socjalnych;</t>
  </si>
  <si>
    <t xml:space="preserve"> - Ośrodka Chopinowskiego w Szafarni o kwotę 15.979 zł z przeznaczeniem na pokrycie skutków regulacji wynagrodzenia dyrektora instytucji;</t>
  </si>
  <si>
    <t>Galerie i biura wystaw artystycznych</t>
  </si>
  <si>
    <t xml:space="preserve"> - Galerii i Ośrodka Plastycznej Twórczości Dziecka w Toruniu o kwotę 46.131 zł z przeznaczeniem na pokrycie kosztów wypłaconych w I kwartale br.
   nagród jubileuszowych, skutków regulacji wynagrodzenia dyrektora instytucji oraz wzrostu odpisu na zakładowy fundusz świadczeń socjalnych;</t>
  </si>
  <si>
    <t>Biblioteki</t>
  </si>
  <si>
    <t xml:space="preserve"> - Wojewódzkiej i Miejskiej Biblioteki Publicznej im. dr Witolda Bełzy w Bydgoszczy o kwotę 74.940 zł z przeznaczeniem na pokrycie skutków 
   wzrostu odpisu na zakładowy fundusz świadczeń socjalnych;</t>
  </si>
  <si>
    <t xml:space="preserve"> - Wojewódzkiej Biblioteki Publicznej - Książnicy Kopernikańskiej w Toruniu o kwotę 82.979 zł z przeznaczeniem na pokrycie skutków regulacji
   wynagrodzenia dyrektora instytucji oraz wzrostu odpisu na zakładowy fundusz świadczeń socjalnych.</t>
  </si>
  <si>
    <t xml:space="preserve"> - Muzeum Etnograficznego w Toruniu o kwotę 110.381 zł z przeznaczeniem na pokrycie kosztów wypłaconych w I kwartale br. nagród
   jubileuszowych i odprawy emerytalnej, skutków regulacji wynagrodzenia dyrektora instytucji oraz wzrostu odpisu na zakładowy fundusz
   świadczeń socjalnych.</t>
  </si>
  <si>
    <t>Centra kultury i sztuki</t>
  </si>
  <si>
    <t>Lecznictwo psychiatryczne</t>
  </si>
  <si>
    <r>
      <t xml:space="preserve">Określa się dochody z tytułu dotacji celowej z budżetu państwa na zadanie pn. </t>
    </r>
    <r>
      <rPr>
        <i/>
        <sz val="10"/>
        <rFont val="Times New Roman"/>
        <family val="1"/>
      </rPr>
      <t>"Regiony Rewitalizacji Edycja 3.0"</t>
    </r>
    <r>
      <rPr>
        <sz val="10"/>
        <rFont val="Times New Roman"/>
        <family val="1"/>
      </rPr>
      <t xml:space="preserve"> przewidziane do</t>
    </r>
    <r>
      <rPr>
        <i/>
        <sz val="10"/>
        <rFont val="Times New Roman"/>
        <family val="1"/>
      </rPr>
      <t xml:space="preserve"> </t>
    </r>
    <r>
      <rPr>
        <sz val="10"/>
        <rFont val="Times New Roman"/>
        <family val="1"/>
      </rPr>
      <t>realizacji w ramach Programu Pomoc Techniczna dla Funduszy Europejskich 2021-2027 łącznie w kwocie 350.000 zł, w tym na finansowanie części unijnej w kwocie 278.985 zł oraz na finansowanie części krajowej w kwocie 71.015 zł.  Zmiana dokonywana jest w związku z powierzeniem przez Ministra Funduszy i Polityki Regionalnej działań polegających na wsparciu edukacyjno-doradczym oraz grantowym gmin z województwa kujawsko-pomorskiego w dziedzinie rewitalizacji i odnowy przestrzeni publicznych i podpisaniem umowy DPT/BDG-II/PTFE/24/24.</t>
    </r>
  </si>
  <si>
    <t>Gospodarka mieszkaniowa</t>
  </si>
  <si>
    <t>Gospodarka gruntami i nieruchomościami</t>
  </si>
  <si>
    <t>Drogi publiczne gminne</t>
  </si>
  <si>
    <t>Drogi publiczne powiatowe</t>
  </si>
  <si>
    <r>
      <t xml:space="preserve">Określa się dotację w kwocie 500.000 zł z tytułu pomocy finansowej dla Powiatu Świeckiego na dofinansowanie zadania pn. </t>
    </r>
    <r>
      <rPr>
        <i/>
        <sz val="10"/>
        <rFont val="Times New Roman"/>
        <family val="1"/>
      </rPr>
      <t>"Remont drogi powiatowej nr 1280C Plewno-Różanna oraz drogi powiatowej nr 1281C Bukowiec-Gruczno na terenie powiatu świeckiego".</t>
    </r>
    <r>
      <rPr>
        <sz val="10"/>
        <rFont val="Times New Roman"/>
        <family val="1"/>
      </rPr>
      <t xml:space="preserve"> W związku z przebudową wiaduktu drogowego w miejscowości Terespol na odcinkach dróg powiatowych nr 1280C i 1281C poprowadzono objazd dla pojazdów poruszających się drogą wojewódzką nr 240. Zwiększone natężenie ruchu oraz korzystanie z objazdu przez pojazdy ciężarowe przyczyniły się do znacznego pogorszenia stanu technicznego ww. odcinków dróg.</t>
    </r>
  </si>
  <si>
    <t>Dokonuje się zmian w zadaniach inwestycyjnych ujętych w planie finansowym Zarządu Dróg Wojewódzkich w Bydgoszczy polegających na:</t>
  </si>
  <si>
    <t>2. zwiększeniu wydatków:</t>
  </si>
  <si>
    <t xml:space="preserve">    1) na jednoroczne zadania inwestycyjne:</t>
  </si>
  <si>
    <t xml:space="preserve">    2) na wieloletnie zadania inwestycyjne:</t>
  </si>
  <si>
    <t>3. zmniejszeniu wydatków:</t>
  </si>
  <si>
    <t>1. określeniu wydatków na wieloletnie zadania inwestycyjne:</t>
  </si>
  <si>
    <t xml:space="preserve">    Ogólne wartości powyższych inwestycji nie ulegają zmianie.</t>
  </si>
  <si>
    <r>
      <t xml:space="preserve">    6) w kwocie 313.650 zł na zadanie pn.</t>
    </r>
    <r>
      <rPr>
        <i/>
        <sz val="10"/>
        <rFont val="Times New Roman"/>
        <family val="1"/>
      </rPr>
      <t xml:space="preserve"> "Budowa obwodnicy miasta Sępólno Krajeńskie", </t>
    </r>
    <r>
      <rPr>
        <sz val="10"/>
        <rFont val="Times New Roman"/>
        <family val="1"/>
      </rPr>
      <t>w tym finansowane ze środków własnych województwa
        w kwocie 104.550 zł oraz z dotacji od jednostek samorządu terytorialnego w kwocie 209.100 zł (Gmina Sępólno Krajeńskie i Powiat Sępoleński) 
        w związku z ujęciem w latach 2024-2025 w zakresie rzeczowo-finansowanym inwestycji kosztów opracowania Studium Techniczno-Ekonomiczno-
        Środowiskowego wraz z uzyskaniem decyzji o środowiskowych uwarunkowaniach zgody na realizację przedsięwzięcia. Następuje przeniesienie
        wydatków pomiędzy latami realizacji, zwiększa się ogólna wartość zadania oraz wydłuża okres jego realizacji;</t>
    </r>
  </si>
  <si>
    <r>
      <t xml:space="preserve">    5) w kwocie 409.180 zł na zadanie pn. </t>
    </r>
    <r>
      <rPr>
        <i/>
        <sz val="10"/>
        <rFont val="Times New Roman"/>
        <family val="1"/>
      </rPr>
      <t>"Budowa obwodnicy miejscowości Łysomice",</t>
    </r>
    <r>
      <rPr>
        <sz val="10"/>
        <rFont val="Times New Roman"/>
        <family val="1"/>
      </rPr>
      <t xml:space="preserve"> w tym finansowane ze środków własnych województwa 
        w kwocie 245.180 zł oraz finansowane z dotacji od jednostek samorządu terytorialnego w kwocie 164.000 zł (Gmina Łysomice i Powiat Toruński);</t>
    </r>
  </si>
  <si>
    <r>
      <t xml:space="preserve">    3) w kwocie 487.080 zł na zadanie pn. </t>
    </r>
    <r>
      <rPr>
        <i/>
        <sz val="10"/>
        <rFont val="Times New Roman"/>
        <family val="1"/>
      </rPr>
      <t>"Budowa obwodnicy miasta Chełmży",</t>
    </r>
    <r>
      <rPr>
        <sz val="10"/>
        <rFont val="Times New Roman"/>
        <family val="1"/>
      </rPr>
      <t xml:space="preserve"> w tym finansowane ze środków własnych województwa w kwocie
        210.330 zł oraz finansowane z dotacji od jednostek samorządu terytorialnego w kwocie 276.750 zł (Gmina Chełmża, Miasto Chełmża i Powiat
        Toruński); </t>
    </r>
  </si>
  <si>
    <r>
      <t xml:space="preserve">    2) w kwocie 528.902 zł na zadanie pn. </t>
    </r>
    <r>
      <rPr>
        <i/>
        <sz val="10"/>
        <rFont val="Times New Roman"/>
        <family val="1"/>
      </rPr>
      <t>"Budowa obwodnicy miasta Golubia-Dobrzynia, w tym opracowanie Studium Techniczno-Ekonomiczno-
        Środowiskowego wraz z dokumentacją projektową",</t>
    </r>
    <r>
      <rPr>
        <sz val="10"/>
        <rFont val="Times New Roman"/>
        <family val="1"/>
      </rPr>
      <t xml:space="preserve"> w tym finansowane ze środków własnych województwa w kwocie 29.213 zł oraz 
        z dotacji od jednostek samorządu terytorialnego w kwocie 499.689 zł (Gmina Golub-Dobrzyń, Miasto Golub-Dobrzyń, Powiat Golubsko-
        Dobrzyński) w związku z przeniesieniem niewydatkowanych środków w roku 2023 w wyniku przedłużającego się procesu opracowania Studium. </t>
    </r>
  </si>
  <si>
    <r>
      <t xml:space="preserve">    1) w kwocie 201.215 zł na zadanie pn. </t>
    </r>
    <r>
      <rPr>
        <i/>
        <sz val="10"/>
        <rFont val="Times New Roman"/>
        <family val="1"/>
      </rPr>
      <t xml:space="preserve">"Opracowanie dokumentacji projektowej dla rozbudowy drogi wojewódzkiej Nr 244 Kamieniec-Strzelce
        Dolne, m. Żołędowo, ul. Jastrzębia od km 30+068 do km 33+342, dł. 3,274 km" </t>
    </r>
    <r>
      <rPr>
        <sz val="10"/>
        <rFont val="Times New Roman"/>
        <family val="1"/>
      </rPr>
      <t>w związku z przeniesieniem z roku 2023 środków od gminy
        Osielsko niewydatkowanych na skutek przedłużających się procedur administracyjnych związanych z uzyskaniem prawomocnej decyzji ZRID;</t>
    </r>
  </si>
  <si>
    <r>
      <t xml:space="preserve">        - o kwotę 230.513 zł na zadanie pn. </t>
    </r>
    <r>
      <rPr>
        <i/>
        <sz val="10"/>
        <rFont val="Times New Roman"/>
        <family val="1"/>
      </rPr>
      <t>"Wykup gruntu"</t>
    </r>
    <r>
      <rPr>
        <sz val="10"/>
        <rFont val="Times New Roman"/>
        <family val="1"/>
      </rPr>
      <t xml:space="preserve"> w części finansowanej z dotacji od jednostek samorządu terytorialnego w związku 
          z udzieleniem pomocy finansowej przez Gminy Nowa Wieś Wielka (113.829,88 zł) i Łabiszyn (116.682,67 zł) na wykup gruntów na potrzeby
          realizacji inwestycji  pn. "Przebudowa wraz z rozbudową drogi wojewódzkiej nr 254 Brzoza-Łabiszyn-Barcin-Mogilno-Wylatowo (odcinek
          Brzoza-Barcin). Odcinek I od km 0+069 do km 13+280";</t>
    </r>
  </si>
  <si>
    <r>
      <t xml:space="preserve">        - o kwotę 800.000 zł na zadanie pn. </t>
    </r>
    <r>
      <rPr>
        <i/>
        <sz val="10"/>
        <rFont val="Times New Roman"/>
        <family val="1"/>
      </rPr>
      <t xml:space="preserve">"Przebudowa drogi wojewódzkiej Nr 251 od km 45+145 do km 46+800 odc. Młodocin-Pturek wraz 
          z przebudową przepustu w km 46+216" </t>
    </r>
    <r>
      <rPr>
        <sz val="10"/>
        <rFont val="Times New Roman"/>
        <family val="1"/>
      </rPr>
      <t>w związku ze zwiększeniem ogólnej wartości inwestycji na skutek konieczności zmiany konstrukcji
          posadowienia nawierzchni w wyniku odmiennych warunków gruntowych i niekorzystnych wyników nośności podłoża;</t>
    </r>
  </si>
  <si>
    <r>
      <t xml:space="preserve">    1) na jednoroczne zadania inwestycyjne pn. "</t>
    </r>
    <r>
      <rPr>
        <i/>
        <sz val="10"/>
        <rFont val="Times New Roman"/>
        <family val="1"/>
      </rPr>
      <t xml:space="preserve">Zakupy inwestycyjne" </t>
    </r>
    <r>
      <rPr>
        <sz val="10"/>
        <rFont val="Times New Roman"/>
        <family val="1"/>
      </rPr>
      <t>o kwotę 30.689 zł. Środki przeniesione zostają w ramach zadania do rozdziału 
       75018 w celu zastosowania właściwej klasyfikacji budżetowej na zakup klimatyzatora związanego z bieżącym funkcjonowaniem Zarządu Dróg
       Wojewódzkich w Bydgoszczy;</t>
    </r>
  </si>
  <si>
    <r>
      <t xml:space="preserve">        - o kwotę 250.000 zł na zadanie pn. </t>
    </r>
    <r>
      <rPr>
        <i/>
        <sz val="10"/>
        <rFont val="Times New Roman"/>
        <family val="1"/>
      </rPr>
      <t xml:space="preserve">"Przebudowa obiektów mostowych w ciągach dróg wojewódzkich" </t>
    </r>
    <r>
      <rPr>
        <sz val="10"/>
        <rFont val="Times New Roman"/>
        <family val="1"/>
      </rPr>
      <t>w związku z planem wszczęcia
          procedury przetargowej na opracowanie dokumentacji projektowej w II połowie roku i brakiem możliwości wydatkowania środków w 2024
          roku. Powyższa kwota przeniesiona zostaje na rok 2025. Ogólna wartość zadania nie ulega zmianie;</t>
    </r>
  </si>
  <si>
    <r>
      <t xml:space="preserve">        - o kwotę 1.750.000 zł na zadanie pn. </t>
    </r>
    <r>
      <rPr>
        <i/>
        <sz val="10"/>
        <rFont val="Times New Roman"/>
        <family val="1"/>
      </rPr>
      <t>"Budowa obwodnicy miejscowości Trląg wraz z dokumentacją projektową"</t>
    </r>
    <r>
      <rPr>
        <sz val="10"/>
        <rFont val="Times New Roman"/>
        <family val="1"/>
      </rPr>
      <t xml:space="preserve"> w związku z brakiem
          możliwości ich wydatkowania w roku bieżącym na skutek trwającego procesu opracowywania aktualizacji dokumentacji. Środki przeniesione
          zostają na rok 2026 i wydłuża się okres realizacji inwestycji. Ogólna wartość się nie zmienia;</t>
    </r>
  </si>
  <si>
    <r>
      <t xml:space="preserve">Zwiększa się o kwotę 206.440 zł wydatki zaplanowane na zadanie własne pn. </t>
    </r>
    <r>
      <rPr>
        <i/>
        <sz val="10"/>
        <rFont val="Times New Roman"/>
        <family val="1"/>
      </rPr>
      <t>"Zwrot dotacji - zadania zlecone"</t>
    </r>
    <r>
      <rPr>
        <sz val="10"/>
        <rFont val="Times New Roman"/>
        <family val="1"/>
      </rPr>
      <t xml:space="preserve"> z przeznaczeniem na zwrot do budżetu państwa dotacji pobranych nienależnie i w nadmiernej wysokości przez przewoźników w latach 2020-2022 z tytułu dopłat do ustawowych ulg przy sprzedaży biletów w regularnym przewozie osób w krajowym transporcie drogowym wraz z odsetkami.</t>
    </r>
  </si>
  <si>
    <t>Zwiększa się dochody własne województwa o kwotę 206.456 zł w związku z wpływem zwrotu dotacji wraz z odsetkami z tytułu dopłat do ustawowych ulg przy sprzedaży biletów w regularnym przewozie osób w krajowym transporcie drogowym pobranych przez przewoźników nienależnie w latach 2020-2022, przeznaczonych na zwrot do budżetu państwa oraz z tytułu zwrotu kosztów upomnienia.</t>
  </si>
  <si>
    <r>
      <t xml:space="preserve">Zmniejsza się o kwotę 541.750 zł wydatki na zadanie własne pn. </t>
    </r>
    <r>
      <rPr>
        <i/>
        <sz val="10"/>
        <rFont val="Times New Roman"/>
        <family val="1"/>
      </rPr>
      <t>"Remonty budynków"</t>
    </r>
    <r>
      <rPr>
        <sz val="10"/>
        <rFont val="Times New Roman"/>
        <family val="1"/>
      </rPr>
      <t xml:space="preserve"> realizowane przez Zarząd Dróg Wojewódzkich w Bydgoszczy, tj. do wysokości planowanych kosztów remontu garażów w RDW w Toruniu i RDW w Wąbrzeźnie oraz garażu i hydrantu w RDW Tuchola.</t>
    </r>
  </si>
  <si>
    <t>Dokonuje się zmian w planie finansowym Zarządu Dróg Wojewódzkich w Bydgoszczy polegających na:</t>
  </si>
  <si>
    <r>
      <t>1) określeniu wydatków w kwocie 30.689 zł na jednoroczne zadane inwestycyjne pn. "</t>
    </r>
    <r>
      <rPr>
        <i/>
        <sz val="10"/>
        <rFont val="Times New Roman"/>
        <family val="1"/>
      </rPr>
      <t xml:space="preserve">Zakupy inwestycyjne". </t>
    </r>
    <r>
      <rPr>
        <sz val="10"/>
        <rFont val="Times New Roman"/>
        <family val="1"/>
      </rPr>
      <t>Środki przeniesione zostają w ramach
    zadania z rozdziału 60013 w celu zabezpieczenia środków na zakup klimatyzatora;</t>
    </r>
  </si>
  <si>
    <t>2) zwiększeniu wydatków;</t>
  </si>
  <si>
    <t xml:space="preserve">§ 8 ust. 13a dotyczący dochodów z Funduszu Pomocy oraz wydatków na realizację zadań na rzecz pomocy obywatelom Ukrainy </t>
  </si>
  <si>
    <t>Bezpieczeństwo publiczne i ochrona przeciwpożarowa</t>
  </si>
  <si>
    <t>W związku z porozumieniem Nr 4/FP/2024 z dnia 13 lutego 2024 r. zawartym pomiędzy Samorządem Województwa Kujawsko-Pomorskim a Wojewodą Kujawsko-Pomorskim i przyznaniem środków na pokrycie kosztów zakwaterowania wraz z wyżywieniem obywateli Ukrainy, którzy przybyli na terytorium Rzeczypospolitej Polskiej za miesiąc kwiecień 2024 r., zwiększa się wydatki finansowane z Funduszu Pomocy łącznie o kwotę 173.670 zł, w tym:</t>
  </si>
  <si>
    <t xml:space="preserve"> - w planie finansowym Urzędu Marszałkowskiego o kwotę 60.270 zł.</t>
  </si>
  <si>
    <t xml:space="preserve"> - w planie finansowym Regionalnego Ośrodka Polityki Społecznej w Toruniu o kwotę 113.400 zł;</t>
  </si>
  <si>
    <t>Zwiększa się o kwotę 120.000 zł wydatki zaplanowane na pokrycie kosztów składki członkowskiej Stowarzyszenia "Salutaris" - zrzeszenia kujawsko-pomorskich samorządów z przeznaczeniem na pokrycie kosztów remontu domków holenderskich służących jako pomieszczenia zastępcze dla osób potrzebujących.</t>
  </si>
  <si>
    <t xml:space="preserve">    - pakiet C - linie kolejowe: nr 131 od Bydgoszczy do Maksymilianowa, nr 201 od Bydgoszczy do Wierzchucina, nr 208 od Wierzchucina do 
      Chojnic; linia komunikacyjna Bydgoszcz-Tuchola-Chojnice; </t>
  </si>
  <si>
    <t xml:space="preserve">    - pakiet D - linie kolejowe: nr 131 od Bydgoszczy do Laskowic, nr 208 od Grudziądza do Laskowic, nr 215 od Laskowic Pomorskich do Czerska; 
      linie komunikacyjne: Bydgoszcz-Laskowice-Grudziądz, Laskowice-Czersk;</t>
  </si>
  <si>
    <t xml:space="preserve">    - pakiet H - linie kolejowe: nr 201 od Wierzchucina do Lipowej, nr 743 od Lipowej do Szlachty; linia komunikacyjna Wierzchucin-Szlachta;</t>
  </si>
  <si>
    <t xml:space="preserve">    - pakiet E - linie kolejowe: nr 207 od Torunia do Chełmży, nr 208 od Brodnicy do Grudziądza, nr 209 od Chełmży do Bydgoszczy, nr 353 od 
      Torunia do Jabłonowa Pomorskiego; linie komunikacyjne: Toruń-Jabłonowo Pomorskie-Brodnica, Brodnica-Grudziądz, Bydgoszcz-Chełmża-
      Toruń;</t>
  </si>
  <si>
    <t xml:space="preserve">    - pakiet F - linie kolejowe: nr 207 od Torunia do Grudziądza, nr 353 od Torunia Głównego od Torunia Wschodniego; linia komunikacyjna Toruń-
      Grudziądz;</t>
  </si>
  <si>
    <t xml:space="preserve">    - pakiet G - linie kolejowe: nr 27 od Sierpca do Torunia, nr 353 od Torunia Głównego od Torunia Wschodniego; linia komunikacyjna Toruń-
      Sierpc.</t>
  </si>
  <si>
    <t>Krajowe pasażerskie przewozy kolejowe</t>
  </si>
  <si>
    <t>W wyniku analizy kosztów wojewódzkich kolejowych przewozów pasażerskich świadczonych przez operatorów kolejowych na terenie województwa kujawsko-pomorskiego urealnia się wydatki zaplanowane na dotowanie przewozów w ramach umów zawartych na okres od 11 grudnia 2022 r. do 14 grudnia 2030 r. poprzez zmniejszenie wydatków w 2024 r. łącznie o kwotę 1.000.000 zł, w tym:</t>
  </si>
  <si>
    <t xml:space="preserve">1) o kwotę 500.000 zł na zadanie III obejmujące: </t>
  </si>
  <si>
    <t xml:space="preserve">2) o kwotę 500.000 zł na zadanie IV obejmujące: </t>
  </si>
  <si>
    <t>Zwiększa się o kwotę 1.000.000 zł wydatki zaplanowane na dotacje dla operatorów kolejowych na pokrycie kosztów związanych z dostępem do infrastruktury kolejowej oraz do stacji pasażerskich w związku z uruchomieniem dodatkowych połączeń kolejowych na trasach Chełmno-Unisław Pomorski - Bydgoszcz (linia kolejowa nr 209) oraz Laskowice Pomorskie-Tleń-Czersk (linia kolejowa 215).</t>
  </si>
  <si>
    <t>Przeciwdziałanie alkoholizmowi</t>
  </si>
  <si>
    <r>
      <t>Określa się dotację celową dla Wojewódzkiego Szpitala dla Nerwowo i Psychicznie Chorych im. dr J. Bednarza w Świeciu w kwocie 542.000 zł na zadanie inwestycyjne pn.</t>
    </r>
    <r>
      <rPr>
        <i/>
        <sz val="10"/>
        <rFont val="Times New Roman"/>
        <family val="1"/>
      </rPr>
      <t xml:space="preserve"> "Adaptacja pomieszczenia na potrzeby utworzenia pracowni tomografii komputerowej". </t>
    </r>
    <r>
      <rPr>
        <sz val="10"/>
        <rFont val="Times New Roman"/>
        <family val="1"/>
      </rPr>
      <t>W ramach zadania przewidziano prace modernizacyjno-adaptacyjne dostosowujące pomieszczenie przeznaczone na pracownię do wymogów rozporządzenia Ministra Zdrowia z dnia 21 sierpnia 2006 r. w sprawie szczegółowych warunków bezpiecznej pracy z urządzeniami radiologicznymi. Inwestycja umożliwi wykorzystanie w procesie diagnostyki tomografu komputerowego przekazanego przez Wojewódzki Szpital Dziecięcy im. J. Brudzińskiego w Bydgoszczy.</t>
    </r>
  </si>
  <si>
    <t>Wpływy i wydatki związane z gromadzeniem środków z opłat produktowych</t>
  </si>
  <si>
    <t>§ 8 ust. 9 dotyczący wydatków na koszty egzekucji należności z tytułu opłaty produktowej i dodatkowej opłaty produktowej naliczanych za nieosiągnięcie wymaganego odzysku i recyklingu odpadów powstałych od produktów wprowadzanych do obrotu na terenie kraju oraz obsługę administracyjną systemu opłat produktowych</t>
  </si>
  <si>
    <t>§ 8 ust. 9 dotyczący wydatków finansowanych ze środków pieniężnych, o których mowa w § 3 ust. 1 pkt 2</t>
  </si>
  <si>
    <t>90026</t>
  </si>
  <si>
    <t>Pozostałe działania związane z gospodarką odpadami</t>
  </si>
  <si>
    <t>20.</t>
  </si>
  <si>
    <t>21.</t>
  </si>
  <si>
    <t xml:space="preserve">§ 8 ust. 8 pkt 2 dotyczący wydatków na pokrycie kosztów egzekucji należności z tytułu opłaty recyklingowej oraz dodatkowej opłaty recyklingowej uiszczanych przez przedsiębiorców prowadzących jednostkę handlu detalicznego lub hurtowego, w której oferowane są torby na zakupy z tworzywa sztucznego przeznaczone do opakowania produktów oferowanych w tej jednostce i obsługę administracyjną systemu poboru tych opłat  </t>
  </si>
  <si>
    <t xml:space="preserve">§ 8 ust. 8 pkt 2 dotyczący wydatków finansowanych ze środków pieniężnych, o których mowa w § 3 ust. 1 pkt 2 </t>
  </si>
  <si>
    <t>Wpływy i wydatki związane z wprowadzeniem do obrotu baterii i akumulatorów</t>
  </si>
  <si>
    <t>24.</t>
  </si>
  <si>
    <t>25.</t>
  </si>
  <si>
    <t xml:space="preserve">§ 8 ust. 10 dotyczący wydatków na koszty egzekucji należności z tytułu opłaty produktowej, dodatkowej opłaty produktowej, opłaty na publiczne kampanie edukacyjne oraz nieodebranej opłaty depozytowej i obsługę administracyjną systemu tych opłat </t>
  </si>
  <si>
    <t xml:space="preserve">§ 8 ust. 10 dotyczący wydatków finansowanych ze środków pieniężnych, o których mowa w § 3 ust. 1 pkt 2 </t>
  </si>
  <si>
    <t xml:space="preserve">§ 3 ust. 1 pkt 2 dotyczący pokrycia deficytu budżetowego niewykorzystanymi środkami pieniężnymi, o których mowa w art. 217 ust. 2 pkt 8 ustawy o finansach publicznych, wynikającymi z rozliczenia dochodów i wydatków nimi finansowanych związanych ze szczególnymi zasadami wykonywania budżetu określonymi w odrębnych ustawach </t>
  </si>
  <si>
    <t xml:space="preserve">§ 8 ust. 5 pkt 2 dotyczący wydatków na realizację zadań określonych w wojewódzkim programie profilaktyki i rozwiązywania problemów alkoholowych oraz przeciwdziałania narkomanii w województwie kujawsko-pomorskim </t>
  </si>
  <si>
    <t xml:space="preserve"> - Pałacu Lubostroń w Lubostroniu o kwotę 26.102 zł z przeznaczeniem na pokrycie skutków regulacji wynagrodzenia dyrektora instytucji oraz
   wzrostu odpisu na zakładowy fundusz świadczeń socjalnych.</t>
  </si>
  <si>
    <t xml:space="preserve"> - Galerii Sztuki "Wozownia" w Toruniu o kwotę 47.875 zł z przeznaczeniem na pokrycie kosztów wypłaconych w maju br. nagród jubileuszowych
   oraz skutków regulacji wynagrodzenia dyrektora instytucji.</t>
  </si>
  <si>
    <t xml:space="preserve"> - Wojewódzkiej i Miejskiej Biblioteki Publicznej - Książnicy Kopernikańskiej w Toruniu w kwocie 19.434 zł z przeznaczeniem na naprawę części
   pokrycia dachu kamienicy przy ul. Szczytnej 13 i wykonanie dodatkowych zabezpieczeń w postaci obróbek blacharskich;  </t>
  </si>
  <si>
    <t>Określa się dotację inwestycyjną w kwocie 46.330 zł dla Muzeum Ziemi Kujawskiej i Dobrzyńskiej we Włocławku z przeznaczeniem na pokrycie kosztów dodatkowego zabezpieczenia elektronicznych zbiorów muzeum przed kradzieżą, zniszczeniem lub utratą, tj. na instalację systemów sygnalizacji włamania oraz napadów w obiektach zlokalizowanych we Włocławku - Spichlerzu magazynowym, Muzeum Zbiorów Sztuki, Muzeum Etnograficznym i Muzeum Historii Włocławka.</t>
  </si>
  <si>
    <t>Wojewódzkie urzędy pracy</t>
  </si>
  <si>
    <t>050</t>
  </si>
  <si>
    <t>Rybołówstwo i rybactwo</t>
  </si>
  <si>
    <t>05011</t>
  </si>
  <si>
    <t>Określa się wydatki:</t>
  </si>
  <si>
    <t>2) w planie finansowym Regionalnego Ośrodka Polityki Społecznej w Toruniu:</t>
  </si>
  <si>
    <r>
      <t xml:space="preserve">    - w kwocie 660.000 zł na jednoroczne zadanie inwestycyjne pn. </t>
    </r>
    <r>
      <rPr>
        <i/>
        <sz val="10"/>
        <rFont val="Times New Roman"/>
        <family val="1"/>
      </rPr>
      <t>"Przebudowa budynku nr 1 w obiekcie przy ul. M. Skłodowskiej-Curie 27/29 
      w Toruniu na potrzeby powstania Regionalnego Centrum Wsparcia i Aktywizacji";</t>
    </r>
  </si>
  <si>
    <t xml:space="preserve">    - w kwocie 102.000 zł z przeznaczeniem na pokrycie kosztów organizacji konkursu "Pracownik socjalny Kujaw i Pomorza". Celem konkursu jest
      promocja zawodu pracownika socjalnego oraz jego pozytywnego wizerunku w naszym województwie. Środki przeznaczone zostaną na nagrody
      finansowe - zespołowe i indywidualne oraz na organizację uroczystej gali.</t>
  </si>
  <si>
    <t xml:space="preserve"> - zwiększeniu wydatków o kwotę 59.895 zł w związku z przeniesieniem niewydatkowanych środków z roku 2023 i akceptacją przez Ministerstwo 
   zaktualizowanego wniosku o przyznanie dotacji celowej na rok 2024.</t>
  </si>
  <si>
    <t xml:space="preserve"> - przeniesieniu wydatków między podziałkami klasyfikacji budżetowej w kwocie 49.906 zł w celu zabezpieczenia środków na pokrycie kosztów
   wynagrodzeń pracowników oraz na opłaty za zużycie energii elektrycznej i opłaty czynszowe;</t>
  </si>
  <si>
    <r>
      <t>1) na zadanie pn</t>
    </r>
    <r>
      <rPr>
        <i/>
        <sz val="10"/>
        <rFont val="Times New Roman"/>
        <family val="1"/>
      </rPr>
      <t>. "Parki krajobrazowe - pozostałe zadania z zakresu ochrony przyrody":</t>
    </r>
  </si>
  <si>
    <t xml:space="preserve">   - w planie finansowym Zespołu Parków Krajobrazowych nad Dolną Wisłą o kwotę 136.000 zł w części finansowanej ze środków Wojewódzkiego
     Funduszu Ochrony Środowiska i Gospodarki Wodnej w Toruniu w związku z zawarciem umowy dotacji na realizację przedsięwzięcia pn. "Czynna
     ochrona gatunków zagrożonych znad Dolnej Wisły";</t>
  </si>
  <si>
    <r>
      <t>2) o kwotę 13.979 zł na zadanie inwestycyjne pn</t>
    </r>
    <r>
      <rPr>
        <i/>
        <sz val="10"/>
        <rFont val="Times New Roman"/>
        <family val="1"/>
      </rPr>
      <t xml:space="preserve">. "Termomodernizacja siedziby ZPKnDW" </t>
    </r>
    <r>
      <rPr>
        <sz val="10"/>
        <rFont val="Times New Roman"/>
        <family val="1"/>
      </rPr>
      <t>realizowane przez Zespół Parków Krajobrazowych nad
    Dolną Wisłą w związku ze wzrostem kwoty z tytułu partycypacji w kosztach remontu i termomodernizacji elewacji po rozstrzygnięciu
    postępowania przetargowego przez administratora budynku przy ul. Sądowej 5 w Świeciu - Zakład Gospodarki Mieszkaniowej.</t>
    </r>
  </si>
  <si>
    <t>Zwiększa się dochody z tytułu dotacji z funduszy celowych o kwotę 136.000 zł w związku z przyznaniem przez Wojewódzki Fundusz Ochrony Środowiska i Gospodarki Wodnej w Toruniu dofinansowania na przedsięwzięcie przewidziane do realizacji przez Zespół Parków Krajobrazowych nad Dolną Wisłą.</t>
  </si>
  <si>
    <r>
      <t>Określa się wydatki w kwocie 380.730 zł stanowiące wkład własny w projekcie pn.</t>
    </r>
    <r>
      <rPr>
        <i/>
        <sz val="10"/>
        <rFont val="Times New Roman"/>
        <family val="1"/>
      </rPr>
      <t xml:space="preserve"> "Zielone znam - o zielone dbam - edukacja ekologiczna w parkach krajobrazowych"</t>
    </r>
    <r>
      <rPr>
        <sz val="10"/>
        <rFont val="Times New Roman"/>
        <family val="1"/>
      </rPr>
      <t xml:space="preserve"> przewidzianym do realizacji przez Urząd Marszałkowski w Toruniu w latach 2024-2027 w ramach Programu Fundusze Europejskie dla Kujaw i Pomorza 2021-2027, Działania 2.15. Zabezpieczenie środków własnych województwa jest wymogiem konkursowym.</t>
    </r>
  </si>
  <si>
    <t>Określa się dotację inwestycyjną dla Kujawsko-Pomorskiego Teatru Muzycznego w Toruniu w kwocie 109.000 zł z przeznaczeniem na pokrycie kosztów modernizacji (rozbudowy) pomieszczeń sanitarnych na dwóch poziomach w budynku Pałacu Dąmbskich.</t>
  </si>
  <si>
    <t>Przetwórstwo przemysłowe</t>
  </si>
  <si>
    <t>Rozwój kadr nowoczesnej gospodarki i przedsiębiorczości</t>
  </si>
  <si>
    <r>
      <t>Dokonuje się zmian w projekcie pn.</t>
    </r>
    <r>
      <rPr>
        <i/>
        <sz val="10"/>
        <rFont val="Times New Roman"/>
        <family val="1"/>
      </rPr>
      <t xml:space="preserve"> "Zdrowo zakręceni" </t>
    </r>
    <r>
      <rPr>
        <sz val="10"/>
        <rFont val="Times New Roman"/>
        <family val="1"/>
      </rPr>
      <t>realizowanym w ramach Programu Fundusze Europejskie dla Kujaw i Pomorza 2021-2027, Działania 8.08 polegających na:</t>
    </r>
  </si>
  <si>
    <t>Rehabilitacja zawodowa i społeczna osób niepełnosprawnych</t>
  </si>
  <si>
    <r>
      <t xml:space="preserve">Zwiększa się o kwotę 180.000 zł wydatki zaplanowane na zadanie własne pn. </t>
    </r>
    <r>
      <rPr>
        <i/>
        <sz val="10"/>
        <rFont val="Times New Roman"/>
        <family val="1"/>
      </rPr>
      <t>"Dofinansowanie kosztów działalności Zakładów Aktywności Zawodowej",</t>
    </r>
    <r>
      <rPr>
        <sz val="10"/>
        <rFont val="Times New Roman"/>
        <family val="1"/>
      </rPr>
      <t xml:space="preserve"> tj. do wysokości środków określonych w złożonych przez organizatorów ZAZ wnioskach o dofinansowanie koszów działalności obsługowo-rehabilitacyjnej.</t>
    </r>
  </si>
  <si>
    <t>Staże i specjalizacje medyczne</t>
  </si>
  <si>
    <r>
      <t xml:space="preserve">Określa się wydatki inwestycyjne w kwocie 700.000 zł na zadanie własne pn. </t>
    </r>
    <r>
      <rPr>
        <i/>
        <sz val="10"/>
        <rFont val="Times New Roman"/>
        <family val="1"/>
      </rPr>
      <t xml:space="preserve">"Utrwalenie pamięci o bohaterach Kujaw i Pomorza" </t>
    </r>
    <r>
      <rPr>
        <sz val="10"/>
        <rFont val="Times New Roman"/>
        <family val="1"/>
      </rPr>
      <t>, tj. na instalację okolicznościowych form artystycznych.</t>
    </r>
  </si>
  <si>
    <r>
      <t xml:space="preserve"> - w kwocie 38.124 zł na zadanie pn. </t>
    </r>
    <r>
      <rPr>
        <i/>
        <sz val="10"/>
        <rFont val="Times New Roman"/>
        <family val="1"/>
      </rPr>
      <t xml:space="preserve">"Zakup wyposażenia" </t>
    </r>
    <r>
      <rPr>
        <sz val="10"/>
        <rFont val="Times New Roman"/>
        <family val="1"/>
      </rPr>
      <t>przewidziane do realizacji przez Kujawsko-Pomorskie Centrum Edukacji Nauczycieli 
   w Toruniu z przeczeniem na zakup foteli i podnóżków ergonomicznych w celu dostosowania stanowisk pracy do nowych przepisów bhp.</t>
    </r>
  </si>
  <si>
    <r>
      <t xml:space="preserve"> - o kwotę 100.000 zł na zadanie własne pn</t>
    </r>
    <r>
      <rPr>
        <i/>
        <sz val="10"/>
        <rFont val="Times New Roman"/>
        <family val="1"/>
      </rPr>
      <t xml:space="preserve">. "Zadania w zakresie kultury fizycznej i sportu - pozostała działalność" </t>
    </r>
    <r>
      <rPr>
        <sz val="10"/>
        <rFont val="Times New Roman"/>
        <family val="1"/>
      </rPr>
      <t>z przeznaczeniem na
   współorganizację przedsięwzięć o charakterze sportowo-rekreacyjnym w regionie;</t>
    </r>
  </si>
  <si>
    <r>
      <t xml:space="preserve"> - o kwotę 500.000 zł na zadanie własne pn</t>
    </r>
    <r>
      <rPr>
        <i/>
        <sz val="10"/>
        <rFont val="Times New Roman"/>
        <family val="1"/>
      </rPr>
      <t>. "Kujawy Pomorze Team"</t>
    </r>
    <r>
      <rPr>
        <sz val="10"/>
        <rFont val="Times New Roman"/>
        <family val="1"/>
      </rPr>
      <t xml:space="preserve"> w związku decyzją o rozszerzeniu projektu o sporty drużynowe, tj. siatkówka,
   koszykówka, hokej na lodzie i hokej na trawie.</t>
    </r>
  </si>
  <si>
    <r>
      <t xml:space="preserve">W zadaniu pn. </t>
    </r>
    <r>
      <rPr>
        <i/>
        <sz val="10"/>
        <rFont val="Times New Roman"/>
        <family val="1"/>
      </rPr>
      <t>"Zadania w zakresie kultury - wkłady własne"</t>
    </r>
    <r>
      <rPr>
        <sz val="10"/>
        <rFont val="Times New Roman"/>
        <family val="1"/>
      </rPr>
      <t xml:space="preserve"> zmniejsza się dotację bieżącą o kwotę 201.711 zł przy jednoczesnym określeniu dotacji inwestycyjnej w kwocie 335.711 zł. Zmiana wynika z pozyskania przez wojewódzkie instytucje kultury dofinansowania z programów operacyjnych Ministra Kultury i Dziedzictwa Narodowego na zadania inwestycyjne i konieczności zabezpieczenia środków na wkład własny.</t>
    </r>
  </si>
  <si>
    <t>Programy polityki zdrowotnej</t>
  </si>
  <si>
    <t>w związku z przeniesieniem niewydatkowanych środków z roku 2023. Nie zmienia się ogólna wartość projektów.</t>
  </si>
  <si>
    <r>
      <t>Określa się wydatki w kwocie 30.000 zł na zadanie własne pn.</t>
    </r>
    <r>
      <rPr>
        <i/>
        <sz val="10"/>
        <rFont val="Times New Roman"/>
        <family val="1"/>
      </rPr>
      <t xml:space="preserve"> "Remonty" </t>
    </r>
    <r>
      <rPr>
        <sz val="10"/>
        <rFont val="Times New Roman"/>
        <family val="1"/>
      </rPr>
      <t>przewidziane do realizacji przez Kujawsko-Pomorski Specjalny Ośrodek Szkolno-Wychowawczy nr 1 w Bydgoszczy z przeznaczeniem na pokrycie kosztów usunięcia awarii wentylacji mechanicznej w budynku oddziałów przedszkolnych, tj. naprawy central wentylacyjnych, klap przeciwpożarowych oraz opraw oświetleniowych.</t>
    </r>
  </si>
  <si>
    <t>Zwiększa się o kwotę 6.248.000 zł wydatki zaplanowane na podwyższenie kapitału Spółki Kujawsko-Pomorskie Inwestycje Medyczne Sp. z o.o. Środki przeznaczone są na pokrycie kosztów związanych z realizacją inwestycji w ramach Kujawsko-Pomorskiego Programu Ochrony Zdrowia I i II.</t>
  </si>
  <si>
    <t xml:space="preserve">§ 8 ust. 3 dotyczący wydatków finansowanych ze środków pieniężnych, o których mowa w § 3 ust. 1 pkt 2 </t>
  </si>
  <si>
    <t xml:space="preserve">§ 8 ust. 3 dotyczący dochodów z Rządowego Funduszu Rozwoju Dróg </t>
  </si>
  <si>
    <r>
      <t xml:space="preserve">  - w kwocie 209.100 zł od Gminy Sępólno Krajeńskie i Powiatu Sępoleńskiego na zadanie pn.</t>
    </r>
    <r>
      <rPr>
        <i/>
        <sz val="10"/>
        <rFont val="Times New Roman"/>
        <family val="1"/>
      </rPr>
      <t xml:space="preserve"> "Budowa obwodnicy miasta Sępólno Krajeńskie";</t>
    </r>
  </si>
  <si>
    <t xml:space="preserve">  w związku z otrzymaniem pomocy finansowej na opracowanie Studium Techniczno-Ekonomiczno-Środowiskowego wraz z uzyskaniem decyzji 
  o środowiskowych uwarunkowaniach zgody na realizację przedsięwzięć;</t>
  </si>
  <si>
    <r>
      <t xml:space="preserve">  - o kwotę 230.513 zł na zadanie pn. </t>
    </r>
    <r>
      <rPr>
        <i/>
        <sz val="10"/>
        <rFont val="Times New Roman"/>
        <family val="1"/>
      </rPr>
      <t>"Wykup gruntu"</t>
    </r>
    <r>
      <rPr>
        <sz val="10"/>
        <rFont val="Times New Roman"/>
        <family val="1"/>
      </rPr>
      <t xml:space="preserve"> w związku z udzieleniem pomocy finansowej przez Gminy Nowa Wieś Wielka (113.829,88 zł) 
    i Łabiszyn (116.682,67 zł) na wykup gruntów na potrzeby realizacji inwestycji  pn. "Przebudowa wraz z rozbudową drogi wojewódzkiej nr 254
    Brzoza-Łabiszyn-Barcin-Mogilno-Wylatowo (odcinek Brzoza-Barcin). Odcinek I od km 0+069 do km 13+280";</t>
    </r>
  </si>
  <si>
    <r>
      <t xml:space="preserve">        - o kwotę 369.923 zł na zadanie pn. </t>
    </r>
    <r>
      <rPr>
        <i/>
        <sz val="10"/>
        <rFont val="Times New Roman"/>
        <family val="1"/>
      </rPr>
      <t xml:space="preserve">"Wykonanie aktualizacji dokumentacji technicznej dla zadania pn. "Budowa obwodnicy miasta
          Brodnicy" </t>
    </r>
    <r>
      <rPr>
        <sz val="10"/>
        <rFont val="Times New Roman"/>
        <family val="1"/>
      </rPr>
      <t>w związku z przeniesieniem niewydatkowanych środków w roku 2023 stanowiących pomoc finansową od jednostek samorządu
          terytorialnego (Gmina Brodnica, Miasto Brodnica i Powiat Brodnicki) w wyniku opóźnień związanych z uzgodnieniami w części dotyczącej
          stałej organizacji ruchu. Nie zmienia się ogólna wartość zadania;</t>
    </r>
  </si>
  <si>
    <r>
      <t xml:space="preserve">  - w kwocie 369.923 zł od Gminy Brodnica, Miasta Brodnica i Powiatu Brodnickiego na zadanie pn. </t>
    </r>
    <r>
      <rPr>
        <i/>
        <sz val="10"/>
        <rFont val="Times New Roman"/>
        <family val="1"/>
      </rPr>
      <t xml:space="preserve">"Wykonanie aktualizacji dokumentacji
    technicznej dla zadania pn. "Budowa obwodnicy miasta Brodnicy"; </t>
    </r>
  </si>
  <si>
    <r>
      <t xml:space="preserve">3. zmniejszenie dotacji o kwotę 608.645 zł na zadanie pn. </t>
    </r>
    <r>
      <rPr>
        <i/>
        <sz val="10"/>
        <rFont val="Times New Roman"/>
        <family val="1"/>
      </rPr>
      <t xml:space="preserve">"Prace projektowe związane z Nową Perspektywą Finansową 2021-2027" </t>
    </r>
    <r>
      <rPr>
        <sz val="10"/>
        <rFont val="Times New Roman"/>
        <family val="1"/>
      </rPr>
      <t xml:space="preserve">do wysokości
    pomocy finansowej od Gminy Barcin na dofinansowanie dokumentacji technicznej dotyczącej rozbudowy drogi wojewódzkiej nr 254 polegającej
    na budowie ronda na skrzyżowaniu DW 254 (ul. Pakoska i ul. Mogileńska) z drogą gminną nr 130315C (ul. Polna i ul. 4 stycznia) w Barcinie. </t>
    </r>
  </si>
  <si>
    <r>
      <t xml:space="preserve">    - o kwotę 161.750 zł  na zadanie własne pn. </t>
    </r>
    <r>
      <rPr>
        <i/>
        <sz val="10"/>
        <rFont val="Times New Roman"/>
        <family val="1"/>
      </rPr>
      <t>"Remonty budynków"</t>
    </r>
    <r>
      <rPr>
        <sz val="10"/>
        <rFont val="Times New Roman"/>
        <family val="1"/>
      </rPr>
      <t xml:space="preserve"> w celu zabezpieczenia środków na remont archiwum zakładowego w RDW 
      w Wąbrzeźnie;</t>
    </r>
  </si>
  <si>
    <t>Różne rozliczenia finansowe</t>
  </si>
  <si>
    <r>
      <t xml:space="preserve">Jednoroczne zadanie inwestycyjne pn. </t>
    </r>
    <r>
      <rPr>
        <i/>
        <sz val="10"/>
        <rFont val="Times New Roman"/>
        <family val="1"/>
      </rPr>
      <t>"Modernizacja warsztatów kształcenia zawodowego w KPSOSW im. J. Korczaka w Toruniu"</t>
    </r>
    <r>
      <rPr>
        <sz val="10"/>
        <rFont val="Times New Roman"/>
        <family val="1"/>
      </rPr>
      <t xml:space="preserve"> ujęte w planie finansowym Urzędu Marszałkowskiego przekwalifikowuje się na wieloletnie zadanie inwestycyjne przewidziane do realizacji w latach 2024-2025</t>
    </r>
    <r>
      <rPr>
        <i/>
        <sz val="10"/>
        <rFont val="Times New Roman"/>
        <family val="1"/>
      </rPr>
      <t>.</t>
    </r>
    <r>
      <rPr>
        <sz val="10"/>
        <rFont val="Times New Roman"/>
        <family val="1"/>
      </rPr>
      <t xml:space="preserve"> Z zaplanowanej kwoty 5.387.425 zł pozostawia się na rok 2024 środki w kwocie 3.333.741 zł na pokrycie części kosztów zastępstwa inwestycyjnego i nadzoru autorskiego oraz robót budowlanych. Pozostała kwota przeniesiona zostaje na rok następny.  </t>
    </r>
  </si>
  <si>
    <t>Zwiększa się planowane dochody z tytułu dotacji celowej z budżetu państwa w związku z Decyzją Wojewody Kujawsko-Pomorskiego Nr WFB.I.3120.3.36.2024 z dnia 29 maja 2024 r. o zwiększeniu planu dotacji celowych o kwotę 100.000 zł z przeznaczeniem na realizację zadań wynikających z ustawy o przemocy domowej oraz z załącznika Nr 1 do Rządowego Programu Przeciwdziałania Przemocy Domowej na lata 2024-2030.</t>
  </si>
  <si>
    <r>
      <t xml:space="preserve">Zwiększa się o kwotę 100.000 zł wydatki zaplanowane na zadanie własne finansowane z dotacji celowej z budżetu państwa pn. </t>
    </r>
    <r>
      <rPr>
        <i/>
        <sz val="10"/>
        <rFont val="Times New Roman"/>
        <family val="1"/>
      </rPr>
      <t xml:space="preserve">"Przeciwdziałanie przemocy domowej - szkolenia", </t>
    </r>
    <r>
      <rPr>
        <sz val="10"/>
        <rFont val="Times New Roman"/>
        <family val="1"/>
      </rPr>
      <t>w związku z Decyzją Wojewody Kujawsko-Pomorskiego Nr WFB.I.3120.3.36.2024 z dnia 29 maja 2024 r. o zwiększeniu planu dotacji celowych z przeznaczeniem na realizację zadań wynikających z ustawy o przemocy domowej oraz z załącznika Nr 1 do Rządowego Programu Przeciwdziałania Przemocy Domowej na lata 2024-2030.</t>
    </r>
  </si>
  <si>
    <t>Zwiększa się o kwotę 4.750.000 zł dochody zaplanowane z Rządowego Funduszu Polski Ład: Program Inwestycji Strategicznych w związku z otrzymaniem z BGK Promesy dofinansowania inwestycji pn."Odnowa nawierzchni DW 269 odcinek Wola Adamowa-Choceń od km 45+540 do km 48+448, dł. 2,908 km".</t>
  </si>
  <si>
    <r>
      <t xml:space="preserve">       - o kwotę 4.368.605 zł. na zadanie pn. </t>
    </r>
    <r>
      <rPr>
        <i/>
        <sz val="10"/>
        <rFont val="Times New Roman"/>
        <family val="1"/>
      </rPr>
      <t xml:space="preserve">"Odnowa nawierzchni DW 269 odcinek Wola Adamowa-Choceń od km 45+540 do km 48+448, 
         dł. 2,908 km", 436 </t>
    </r>
    <r>
      <rPr>
        <sz val="10"/>
        <rFont val="Times New Roman"/>
        <family val="1"/>
      </rPr>
      <t>w związku z określeniem wydatków w kwocie 4.750.000 zł z Rządowego Funduszu Polski Ład: Program Inwestycji
         Strategicznych na podstawie otrzymanej z BGK Promesy dofinansowania inwestycji przy jednoczesnym zmniejszeniu środków własnych 
        o kwotę 381.395 zł do wysokości odpowiadającej % udziałowi województwa w kosztach zadania;</t>
    </r>
  </si>
  <si>
    <r>
      <t xml:space="preserve">W projekcie pn. </t>
    </r>
    <r>
      <rPr>
        <i/>
        <sz val="10"/>
        <rFont val="Times New Roman"/>
        <family val="1"/>
      </rPr>
      <t>"Rozwój NGO siłą Kujaw i Pomorza"</t>
    </r>
    <r>
      <rPr>
        <sz val="10"/>
        <rFont val="Times New Roman"/>
        <family val="1"/>
      </rPr>
      <t xml:space="preserve"> realizowanym przez Urząd Marszałkowski w ramach Programu Fundusze Europejskie dla Kujaw i Pomorza 2021-2027, Działania 8.21 wprowadza się zmiany polegające na:</t>
    </r>
  </si>
  <si>
    <t>w celu dostosowania planu wydatków do zaktualizowanego wniosku o dofinansowanie. Zmienia się ogólna wartość projektu.</t>
  </si>
  <si>
    <r>
      <t xml:space="preserve"> - w kwocie 21.200 zł na zadanie własne pn.</t>
    </r>
    <r>
      <rPr>
        <i/>
        <sz val="10"/>
        <rFont val="Times New Roman"/>
        <family val="1"/>
      </rPr>
      <t xml:space="preserve"> "Remonty" </t>
    </r>
    <r>
      <rPr>
        <sz val="10"/>
        <rFont val="Times New Roman"/>
        <family val="1"/>
      </rPr>
      <t>przewidziane do realizacji przez Kujawsko-Pomorski Specjalny Ośrodek Szkolno-
   Wychowawczy Toruniu z przeznaczeniem na pokrycie kosztów naprawy samochodu służbowego wykorzystywanego do transportu uczniów 
   i wychowanków Ośrodka m.in. na zajęcia praktyczne, zawody sportowe oraz do realizacji zadań statutowych placówki;</t>
    </r>
  </si>
  <si>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</si>
  <si>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</si>
  <si>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 xml:space="preserve">§ 8 ust. 4 dotyczący dochodów z Rządowego Funduszu Polski Ład: Program Inwestycji Strategicznych i wydatków na budowę i modernizację dróg wojewódzkich </t>
  </si>
  <si>
    <r>
      <t>Wprowadza się zmiany w projekcie pn.</t>
    </r>
    <r>
      <rPr>
        <i/>
        <sz val="10"/>
        <rFont val="Times New Roman"/>
        <family val="1"/>
      </rPr>
      <t xml:space="preserve"> "Zbudowanie systemu koordynacji i monitorowania regionalnych działań na rzecz kształcenia zawodowego, szkolnictwa wyższego oraz uczenia się przez całe życie, w tym uczenia się dorosłych" </t>
    </r>
    <r>
      <rPr>
        <sz val="10"/>
        <rFont val="Times New Roman"/>
        <family val="1"/>
      </rPr>
      <t>realizowanym w ramach Krajowego Planu Odbudowy i Zwiększania Odporności (KPO) polegające na:</t>
    </r>
  </si>
  <si>
    <t xml:space="preserve">   - Kujawsko-Pomorskiego Centrum Edukacji Nauczycieli w Bydgoszczy w kwocie 1.007.576 zł; </t>
  </si>
  <si>
    <t xml:space="preserve">   - Kujawsko-Pomorskiego Centrum Edukacji Nauczycieli w Toruniu w kwocie 1.007.576 zł; </t>
  </si>
  <si>
    <r>
      <t xml:space="preserve"> - o kwotę 620.000 zł na zadanie własne pn</t>
    </r>
    <r>
      <rPr>
        <i/>
        <sz val="10"/>
        <rFont val="Times New Roman"/>
        <family val="1"/>
      </rPr>
      <t>. "Granty - zadania w zakresie upowszechniania kultury fizycznej i sportu"</t>
    </r>
    <r>
      <rPr>
        <sz val="10"/>
        <rFont val="Times New Roman"/>
        <family val="1"/>
      </rPr>
      <t xml:space="preserve"> z przeznaczeniem 
   w II połowie roku na zlecenie w trybie ustawy o działalności pożytku publicznego i wolontariacie organizacji m.in. międzynarodowych imprez
   sportowych, wojewódzkiego programu nauki jazdy na łyżwach dla najmłodszych dzieci oraz promocję kolarstwa wśród dzieci i młodzieży;</t>
    </r>
  </si>
  <si>
    <r>
      <t xml:space="preserve"> - o kwotę 600.000 zł na zadanie własne pn</t>
    </r>
    <r>
      <rPr>
        <i/>
        <sz val="10"/>
        <rFont val="Times New Roman"/>
        <family val="1"/>
      </rPr>
      <t>. "Uwierz w Sport"</t>
    </r>
    <r>
      <rPr>
        <sz val="10"/>
        <rFont val="Times New Roman"/>
        <family val="1"/>
      </rPr>
      <t xml:space="preserve"> w związku ze zwiększeniem zakresu działań zachęcających mieszkańców do 
   aktywności fizycznej i zdrowego stylu życia w celu dotarcia do większej liczby odbiorców;</t>
    </r>
  </si>
  <si>
    <t>Turystyka</t>
  </si>
  <si>
    <r>
      <t xml:space="preserve"> - o kwotę 150.000 zł na zadanie własne pn. </t>
    </r>
    <r>
      <rPr>
        <i/>
        <sz val="10"/>
        <rFont val="Times New Roman"/>
        <family val="1"/>
      </rPr>
      <t xml:space="preserve">"Strategia budowy i promocji produktów turystycznych" </t>
    </r>
    <r>
      <rPr>
        <sz val="10"/>
        <rFont val="Times New Roman"/>
        <family val="1"/>
      </rPr>
      <t>z przeznaczeniem na organizację Jakubowej
   Sztafety Rowerowej i Rowerowej Sztafety Kopernikowskiej.</t>
    </r>
  </si>
  <si>
    <r>
      <t xml:space="preserve"> - o kwotę 300.000 zł na zadanie własne pn. </t>
    </r>
    <r>
      <rPr>
        <i/>
        <sz val="10"/>
        <rFont val="Times New Roman"/>
        <family val="1"/>
      </rPr>
      <t>"Kujawsko-Pomorska Organizacja Turystyczna"</t>
    </r>
    <r>
      <rPr>
        <sz val="10"/>
        <rFont val="Times New Roman"/>
        <family val="1"/>
      </rPr>
      <t xml:space="preserve"> z przeznaczeniem na stworzenie zintegrowanego
   portalu promocji turystycznej regionu;</t>
    </r>
  </si>
  <si>
    <t>Dokonuje się zmian w planowanych dochodach z tytułu dotacji celowych z budżetu państwa (budżet środków europejskich) przeznaczonych na projekty przewidziane do realizacji w ramach Programu Fundusze Europejskie dla Kujaw i Pomorza 2021-2027, poprzez:</t>
  </si>
  <si>
    <t>1. określenie planowanych dochodów:</t>
  </si>
  <si>
    <t>w kwocie</t>
  </si>
  <si>
    <r>
      <t xml:space="preserve">   1) na zadania bieżące w ramach Działania 8.08 Wsparcie w obszarze zdrowia, na projekt pn. </t>
    </r>
    <r>
      <rPr>
        <i/>
        <sz val="10"/>
        <rFont val="Times New Roman"/>
        <family val="1"/>
      </rPr>
      <t>"Poprawa
       ergonomii pracy w Regionalnym Ośrodku Polityki Społecznej w Toruniu"</t>
    </r>
  </si>
  <si>
    <r>
      <t xml:space="preserve">   2) na zadania inwestycyjne w ramach Działania 8.19 Uczenie się dorosłych, na projekt pn. </t>
    </r>
    <r>
      <rPr>
        <i/>
        <sz val="10"/>
        <rFont val="Times New Roman"/>
        <family val="1"/>
      </rPr>
      <t>"Kierunek - Rozwój"</t>
    </r>
  </si>
  <si>
    <t xml:space="preserve">   1) na zadania bieżące w ramach:</t>
  </si>
  <si>
    <r>
      <t xml:space="preserve">4. przeniesienie planowanych dochodów pomiędzy dotacjami przeznaczonymi na wydatki bieżące województwa
    (lidera) a dotacjami na wydatki partnerów w ramach Działania 8.21 Działania na rzecz budowania zdolności
    organizacji społeczeństwa obywatelskiego, na projekt pn. </t>
    </r>
    <r>
      <rPr>
        <i/>
        <sz val="10"/>
        <rFont val="Times New Roman"/>
        <family val="1"/>
      </rPr>
      <t>"Rozwój NGO siłą Kujaw i Pomorza"</t>
    </r>
  </si>
  <si>
    <r>
      <t xml:space="preserve">      - Działania 8.21 Działania na rzecz budowania zdolności organizacji społeczeństwa obywatelskiego,
        na projekt pn. </t>
    </r>
    <r>
      <rPr>
        <i/>
        <sz val="10"/>
        <rFont val="Times New Roman"/>
        <family val="1"/>
      </rPr>
      <t>"Rozwój NGO siłą Kujaw i Pomorza"</t>
    </r>
  </si>
  <si>
    <t>o kwotę</t>
  </si>
  <si>
    <r>
      <t xml:space="preserve">      - Działania 8.08 Wsparcie w obszarze zdrowia, na projekt pn. </t>
    </r>
    <r>
      <rPr>
        <i/>
        <sz val="10"/>
        <rFont val="Times New Roman"/>
        <family val="1"/>
      </rPr>
      <t>"Opracowanie programów profilaktycznych
        dot. chorób związanych z miejscem pracy oraz programów rehabilitacji medycznej"</t>
    </r>
  </si>
  <si>
    <r>
      <t xml:space="preserve">      - Działania 8.24 Usługi społeczne i zdrowotne, na projekt pn. </t>
    </r>
    <r>
      <rPr>
        <i/>
        <sz val="10"/>
        <rFont val="Times New Roman"/>
        <family val="1"/>
      </rPr>
      <t>"Opracowanie programów profilaktycznych
        zapobiegających chorobom stanowiącym poważny problem w regionie"</t>
    </r>
  </si>
  <si>
    <r>
      <t xml:space="preserve">      - Działania 8.25 Usługi wsparcia rodziny i pieczy zastępczej, na projekt pn. </t>
    </r>
    <r>
      <rPr>
        <i/>
        <sz val="10"/>
        <rFont val="Times New Roman"/>
        <family val="1"/>
      </rPr>
      <t>"Wykluczenie-nie ma MOWY!2 -
        etap I"</t>
    </r>
  </si>
  <si>
    <t>2. zwiększenie dochodów na zadania bieżące w ramach:</t>
  </si>
  <si>
    <t>3. zmniejszenie dochodów na zadania bieżące w ramach:</t>
  </si>
  <si>
    <r>
      <t xml:space="preserve">      - Działania 8.08 Wsparcie w obszarze zdrowia, na projekt pn. </t>
    </r>
    <r>
      <rPr>
        <i/>
        <sz val="10"/>
        <rFont val="Times New Roman"/>
        <family val="1"/>
      </rPr>
      <t>"Zdrowo Zakręceni"</t>
    </r>
  </si>
  <si>
    <r>
      <t xml:space="preserve">      - Działania 8.19 Uczenie się dorosłych, na projekt pn. </t>
    </r>
    <r>
      <rPr>
        <i/>
        <sz val="10"/>
        <rFont val="Times New Roman"/>
        <family val="1"/>
      </rPr>
      <t>"Kierunek - Rozwój"</t>
    </r>
  </si>
  <si>
    <t>Dokonuje się zmian w planowanych dochodach z tytułu dotacji celowych z budżetu państwa (budżet środków krajowych) przeznaczonych na projekty przewidziane do realizacji w ramach Programu Fundusze Europejskie dla Kujaw i Pomorza 2021-2027, poprzez:</t>
  </si>
  <si>
    <t xml:space="preserve"> - Kujawsko-Pomorskiego Centrum Edukacji i Innowacji w Toruniu o kwotę 550.000 zł z przeznaczeniem m.in. na porycie kosztów organizacji
   Wojewódzkiego Konkursu Astronomicznego, utrzymania nieruchomości w miejscowości Wieniec, gm. Brześć Kujawski oraz w celu
   zabezpieczenia środków na pokrycie kosztów wynagrodzeń nowych pracowników planowanych do zatrudnienia w II połowie roku;</t>
  </si>
  <si>
    <t>Określa się:</t>
  </si>
  <si>
    <t xml:space="preserve"> - dotację bieżącą w kwocie 65.000 zł dla Ośrodka Chopinowskiego w Szafarni na pokrycie kosztów sporządzenia dokumentacji projektowo-
   budowlanej remontu elewacji XIX-wiecznego pałacu Ośrodka zgodnie z wytycznymi przedstawionymi w programie prac konserwatorskich;</t>
  </si>
  <si>
    <t>Pomoc dla cudzoziemców</t>
  </si>
  <si>
    <t>Określa się dotacje celowe dla Wojewódzkiego Ośrodka Terapii Uzależnień i Współuzależnienia w Toruniu:</t>
  </si>
  <si>
    <t>Zwiększa się o kwotę 1.555.150 zł wydatki zaplanowane na bieżące utrzymanie Urzędu Marszałkowskiego w celu zabezpieczenia środków m.in. na odpis na zakładowy fundusz świadczeń socjalnych, zakup wyposażenia biurowego, opłaty za zużycie energii elektrycznej, pokrycie kosztów podróży służbowych oraz na przeglądy kluczomatów.</t>
  </si>
  <si>
    <r>
      <t xml:space="preserve"> - o kwotę 338.250 zł na zadanie własne pn. </t>
    </r>
    <r>
      <rPr>
        <i/>
        <sz val="10"/>
        <rFont val="Times New Roman"/>
        <family val="1"/>
      </rPr>
      <t xml:space="preserve">"Planowanie i monitorowanie Rozwoju Gospodarczego Województwa" </t>
    </r>
    <r>
      <rPr>
        <sz val="10"/>
        <rFont val="Times New Roman"/>
        <family val="1"/>
      </rPr>
      <t>z przeznaczeniem na
   współorganizację najważniejszych wydarzeń gospodarczych odbywających się na terenie województwa;</t>
    </r>
  </si>
  <si>
    <r>
      <t xml:space="preserve"> - o kwotę 2.800.000 zł na zadanie własne pn. </t>
    </r>
    <r>
      <rPr>
        <i/>
        <sz val="10"/>
        <rFont val="Times New Roman"/>
        <family val="1"/>
      </rPr>
      <t>"Rok Kobiet Odważnych"</t>
    </r>
    <r>
      <rPr>
        <sz val="10"/>
        <rFont val="Times New Roman"/>
        <family val="1"/>
      </rPr>
      <t xml:space="preserve"> z przeznaczeniem na organizację wydarzeń promujących wybitne postacie
   kobiece związane z województwem kujawsko-pomorskim;</t>
    </r>
  </si>
  <si>
    <r>
      <t xml:space="preserve">Zwiększa się o kwotę 4.500.000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</si>
  <si>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t>Regionalne ośrodki polityki społecznej</t>
  </si>
  <si>
    <t>Regionalne Programy Operacyjne 2014-2020 finansowane z udziałem środków Europejskiego Funduszu Rozwoju Regionalnego</t>
  </si>
  <si>
    <t>Dokonuje się zmian w dochodach z tytułu dotacji celowych z budżetu państwa (budżet środków krajowych) stanowiących refundację wydatków poniesionych  na projekty realizowane w latach poprzednich w ramach Regionalnego Programu Operacyjnego Województwa Kujawsko-Pomorskiego 2014-2020 poprzez:</t>
  </si>
  <si>
    <t>1. określenie dochodów:</t>
  </si>
  <si>
    <t xml:space="preserve">   2) na zadania inwestycyjne w ramach:</t>
  </si>
  <si>
    <t xml:space="preserve">o kwotę </t>
  </si>
  <si>
    <t>Zmiany wynikają ze złożonego do Ministerstwa Funduszy i Polityki Regionalnej wniosku o aktualizację Rocznego planu udzielania dotacji celowej z budżetu państwa w 2024 r. w ramach Regionalnego Programu Operacyjnego Województwa Kujawsko-Pomorskiego na lata 2014-2020.</t>
  </si>
  <si>
    <t>Regionalne Programy Operacyjne 2014-2020 finansowane z udziałem środków Europejskiego Funduszu Społecznego</t>
  </si>
  <si>
    <t>Zwiększa się dochody z tytułu dotacji celowej z budżetu państwa (budżet środków krajowych) na współfinansowanie projektów przewidzianych do realizacji w ramach Programu Fundusze Europejskie dla Kujaw i Pomorza 2021-2027 Priorytetu FEKP.08 Fundusze europejskie na wsparcie w obszarze rynku pracy, edukacji i włączenia społecznego dla:</t>
  </si>
  <si>
    <t xml:space="preserve"> - Instytucji Zarządzającej łącznie o kwotę 1.645.196 zł, w tym na zadania bieżące o kwotę 1.305.000 zł i na zadania inwestycyjne o kwotę 340.196 zł;</t>
  </si>
  <si>
    <r>
      <t xml:space="preserve"> - projekt pn. </t>
    </r>
    <r>
      <rPr>
        <i/>
        <sz val="10"/>
        <rFont val="Times New Roman"/>
        <family val="1"/>
      </rPr>
      <t>"Budowa II etapu obwodnicy Mogilna"</t>
    </r>
  </si>
  <si>
    <t>Zmniejsza się dochody majątkowe z tytułu dotacji celowej z budżetu państwa (budżetu środków krajowych) przeznaczone na projekty realizowane w ramach Programu Fundusze Europejskie dla Kujaw i Pomorza 2021-2027, Działania 4.03 Infrastruktura drogowa, tj. na:</t>
  </si>
  <si>
    <r>
      <t xml:space="preserve"> - projekt pn. </t>
    </r>
    <r>
      <rPr>
        <i/>
        <sz val="10"/>
        <rFont val="Times New Roman"/>
        <family val="1"/>
      </rPr>
      <t>"Przebudowa wraz z rozbudową drogi wojewódzkiej Nr 254 Brzoza-Łabiszyn-Barcin-Mogilno-
   Wylatowo (odcinek Brzoza-Barcin). Odcinek I od km 0+069 do km 13+280"</t>
    </r>
  </si>
  <si>
    <r>
      <t xml:space="preserve"> - projekt pn. </t>
    </r>
    <r>
      <rPr>
        <i/>
        <sz val="10"/>
        <rFont val="Times New Roman"/>
        <family val="1"/>
      </rPr>
      <t>"Przebudowa wraz z rozbudową drogi wojewódzkiej Nr 254 Brzoza-Łabiszyn-Barcin-Mogilno-
   Wylatowo (odcinek Brzoza-Barcin). Odcinek II od km 13+280 do km 22+400"</t>
    </r>
  </si>
  <si>
    <r>
      <t xml:space="preserve"> - projekt pn. </t>
    </r>
    <r>
      <rPr>
        <i/>
        <sz val="10"/>
        <rFont val="Times New Roman"/>
        <family val="1"/>
      </rPr>
      <t>"Przebudowa wraz z rozbudową drogi wojewódzkiej Nr 270 Brześć Kujawski-Izbica Kujawska-
   Koło od km 0+000 do km 29+023. Etap I od km 1+100 do km 7+762"</t>
    </r>
  </si>
  <si>
    <r>
      <t xml:space="preserve"> - projekt pn. </t>
    </r>
    <r>
      <rPr>
        <i/>
        <sz val="10"/>
        <rFont val="Times New Roman"/>
        <family val="1"/>
      </rPr>
      <t>"Rozbudowa drogi wojewódzkiej Nr 270 Brześć Kujawski-Izbica Kujawska-Koło od km 0+000
   do km 29+023 - Budowa obwodnicy m. Lubraniec"</t>
    </r>
  </si>
  <si>
    <t>16.</t>
  </si>
  <si>
    <t>17.</t>
  </si>
  <si>
    <t>18.</t>
  </si>
  <si>
    <t>19.</t>
  </si>
  <si>
    <t>22.</t>
  </si>
  <si>
    <t>23.</t>
  </si>
  <si>
    <t>26.</t>
  </si>
  <si>
    <t>27.</t>
  </si>
  <si>
    <t>28.</t>
  </si>
  <si>
    <t>planowanych dochodów o kwotę 9.561.175,40 zł, tj. do kwoty 1.934.769.726,51 zł;</t>
  </si>
  <si>
    <t>planowanych wydatków o kwotę 54.164.381,80 zł, tj. do kwoty 2.085.942.839,91 zł;</t>
  </si>
  <si>
    <t>planowanych przychodów o kwotę 44.603.206,40 zł, tj. do kwoty 165.173.113,40 zł, w wyniku zwiększenia przychodów stanowiących:</t>
  </si>
  <si>
    <t xml:space="preserve"> - niewykorzystane środki pieniężne, o których mowa w art. 217 ust. 2 pkt 8 ustawy o finansach publicznych wynikające z rozliczenia dochodów 
   i wydatków nimi finansowanych związanych ze szczególnymi zasadami wykonywania budżetu określonymi w odrębnych ustawach o kwotę
   5.723.611,40 zł do kwoty 10.723.611,40 zł;</t>
  </si>
  <si>
    <t xml:space="preserve"> - wolne środki, o których mowa w art. 217 ust. 2 pkt 6 ustawy o finansach publicznych o kwotę 38.879.595 zł do kwoty 89.449.502,00 zł;</t>
  </si>
  <si>
    <t>planowanego deficytu budżetowego o kwotę 44.603.206,40 zł, tj. do kwoty 151.173.113,40 zł. Kwota ta pokryta zostanie wprowadzonymi przychodami.</t>
  </si>
  <si>
    <t xml:space="preserve"> - Priorytet FEKP.06 Fundusze europejskie na rzecz zwiększenia dostępności regionalnej infrastruktury dla mieszkańców na zadania inwestycyjne 
   o kwotę 126.218 zł.</t>
  </si>
  <si>
    <t>Zwiększa się dochody z tytułu dotacji celowej z budżetu państwa (budżet środków krajowych) stanowiące dotację dla Instytucji pośredniczącej ZIT na współfinansowanie projektów przewidzianych do realizacji w ramach Programu Fundusze Europejskie dla Kujaw i Pomorza 2021-2027 łącznie o kwotę  222.074 zł, w tym na:</t>
  </si>
  <si>
    <t xml:space="preserve"> - Priorytet FEKP.06 Fundusze europejskie na rzecz zwiększenia dostępności regionalnej infrastruktury dla mieszkańców na zadania inwestycyjne 
   o kwotę 254.486 zł.</t>
  </si>
  <si>
    <t>Zmniejsza się dochody z tytułu dotacji celowej z budżetu państwa (budżet środków krajowych) stanowiące dotację dla Instytucji Zarządzającej na współfinansowanie projektów przewidzianych do realizacji w ramach Programu Fundusze Europejskie dla Kujaw i Pomorza 2021-2027 łącznie o kwotę 422.418 zł, w tym na:</t>
  </si>
  <si>
    <t>Dokonuje się zmian w dochodach bieżących z tytułu dotacji celowych z budżetu państwa (budżet środków krajowych) stanowiących refundację wydatków poniesionych  na projekty realizowane w latach poprzednich w ramach Regionalnego Programu Operacyjnego Województwa Kujawsko-Pomorskiego 2014-2020 poprzez:</t>
  </si>
  <si>
    <t>1. określenie dochodów w ramach:</t>
  </si>
  <si>
    <r>
      <t xml:space="preserve">    - Poddziałania 9.3.2 Rozwój usług społecznych, na projekt pn. </t>
    </r>
    <r>
      <rPr>
        <i/>
        <sz val="10"/>
        <rFont val="Times New Roman"/>
        <family val="1"/>
      </rPr>
      <t>"Wsparcie osób starszych i kadry świadczącej 
      usługi społeczne w zakresie przeciwdziałania rozprzestrzenianiu się COVID-19, łagodzenia jego skutków 
      na terenie województwa kujawsko-pomorskiego"</t>
    </r>
  </si>
  <si>
    <r>
      <t xml:space="preserve">    - Poddziałania 10.3.2 Stypendia dla uczniów szczególnie uzdolnionych w zakresie przedmiotów zawodowych, 
      na projekt pn. </t>
    </r>
    <r>
      <rPr>
        <i/>
        <sz val="10"/>
        <rFont val="Times New Roman"/>
        <family val="1"/>
      </rPr>
      <t>"Prymusi Zawodu Kujaw i Pomorza II"</t>
    </r>
  </si>
  <si>
    <r>
      <t xml:space="preserve">    - Poddziałania 10.2.3 Kształcenie zawodowe, na projekt pn. </t>
    </r>
    <r>
      <rPr>
        <i/>
        <sz val="10"/>
        <rFont val="Times New Roman"/>
        <family val="1"/>
      </rPr>
      <t>"Zdobądź z nami doświadczenie - to coś więcej
      niż uczenie"</t>
    </r>
  </si>
  <si>
    <t>2. zmniejszenie dochodów w ramach:</t>
  </si>
  <si>
    <t xml:space="preserve">    - Poddziałania 8.6.2 Regionalne programy polityki zdrowotnej i profilaktyczne</t>
  </si>
  <si>
    <t xml:space="preserve">    - Poddziałania 9.2.1 Aktywne włączenie społeczne</t>
  </si>
  <si>
    <t xml:space="preserve">    - Poddziałania 8.6.1 Wsparcie na rzecz wydłużania aktywności zawodowej mieszkańców</t>
  </si>
  <si>
    <t xml:space="preserve">    - Poddziałania 9.3.1 Rozwój usług zdrowotnych</t>
  </si>
  <si>
    <t xml:space="preserve">    - Poddziałania 9.3.2 Rozwój usług społecznych</t>
  </si>
  <si>
    <t xml:space="preserve">    - Poddziałania 10.2.3 Kształcenie zawodowe</t>
  </si>
  <si>
    <r>
      <t xml:space="preserve">       - Działania 4.4 Ochrona i rozwój zasobów kultury, na projekt pn. </t>
    </r>
    <r>
      <rPr>
        <i/>
        <sz val="10"/>
        <rFont val="Times New Roman"/>
        <family val="1"/>
      </rPr>
      <t>"Wsparcie opieki nad zabytkami
         Województwa Kujawsko-Pomorskiego w 2021 roku"</t>
    </r>
  </si>
  <si>
    <t xml:space="preserve">       - Poddziałania 6.1.1 Inwestycje w infrastrukturę zdrowotną, na projekty:</t>
  </si>
  <si>
    <r>
      <t xml:space="preserve">         pn. </t>
    </r>
    <r>
      <rPr>
        <i/>
        <sz val="10"/>
        <rFont val="Times New Roman"/>
        <family val="1"/>
      </rPr>
      <t>"Doposażenie szpitali w województwie kujawsko-pomorskim związane z zapobieganiem, 
         przeciwdziałaniem i zwalczaniem COVID-19"</t>
    </r>
  </si>
  <si>
    <r>
      <t xml:space="preserve">         pn. </t>
    </r>
    <r>
      <rPr>
        <i/>
        <sz val="10"/>
        <rFont val="Times New Roman"/>
        <family val="1"/>
      </rPr>
      <t>"Doposażenie szpitali w województwie kujawsko-pomorskim w związku z zapobieganiem, 
         przeciwdziałaniem i zwalczaniem COVID-19 - etap II"</t>
    </r>
  </si>
  <si>
    <r>
      <t xml:space="preserve">       - Poddziałania 6.3.1 Inwestycje w infrastrukturę przedszkolną, na projekt pn.. </t>
    </r>
    <r>
      <rPr>
        <i/>
        <sz val="10"/>
        <rFont val="Times New Roman"/>
        <family val="1"/>
      </rPr>
      <t>"Dostrzec to co niewidoczne" -
         zwiększenie dostępności do edukacji przedszkolnej w ośrodku Braille'a w Bydgoszczy"</t>
    </r>
  </si>
  <si>
    <t xml:space="preserve">       - Poddziałania 6.4.1 Rewitalizacja obszarów miejskich i ich obszarów funkcjonalnych w ramach ZIT</t>
  </si>
  <si>
    <t>2. zwiększenie dochodów:</t>
  </si>
  <si>
    <t xml:space="preserve">       - Poddziałania 6.1.2 Inwestycje w infrastrukturę społeczną</t>
  </si>
  <si>
    <t xml:space="preserve">       - Poddziałania 6.1.1 Inwestycje w infrastrukturę zdrowotną</t>
  </si>
  <si>
    <t xml:space="preserve">       - Działania 6.2 Rewitalizacja obszarów miejskich i ich obszarów funkcjonalnych</t>
  </si>
  <si>
    <t>3. zmniejszenie dochodów na zadania bieżące w ramach Poddziałania 6.1.1 Inwestycje w infrastrukturę zdrowotną</t>
  </si>
  <si>
    <t>Uchwała dotyczy zmiany budżetu Województwa Kujawsko-Pomorskiego na rok 2024 przyjętego uchwałą Nr LXIV/898/23 Sejmiku Województwa Kujawsko-Pomorskiego z dnia 18 grudnia 2023 r., zmienionego uchwałami: Nr LXV/909/24 Sejmiku Województwa Kujawsko-Pomorskiego z dnia 7 lutego 2024 r., Nr 8/365/24 Zarządu Województwa Kujawsko-Pomorskiego z dnia 21 lutego 2024 r., Nr XLVII/932/24 Sejmiku Województwa Kujawsko-Pomorskiego z dnia 18 marca 2024 r., Nr 15/734/24 Zarządu Województwa Kujawsko-Pomorskiego z dnia 9 kwietnia 2024 r. oraz Nr 1/9/24 Zarządu Województwa Kujawsko-Pomorskiego z dnia 14 maja 2024 r.</t>
  </si>
  <si>
    <t xml:space="preserve">    - w kwocie 135.000 zł z tytułu kar pieniężnych za zajęcie pasa drogowego bez zezwolenia, z przekroczeniem terminu określonego w zezwoleniu lub
      o powierzchni większej niż określona w zezwoleniu oraz kar pieniężnych za przejazd pojazdów nienormatywnych;</t>
  </si>
  <si>
    <r>
      <t xml:space="preserve">  - o kwotę 21.545 zł od Gminy Jeżewo na zadanie pn. </t>
    </r>
    <r>
      <rPr>
        <i/>
        <sz val="10"/>
        <rFont val="Times New Roman"/>
        <family val="1"/>
      </rPr>
      <t>"Rozbudowa drogi wojewódzkiej Nr 272 od skrzyżowania z drogą wojewódzką Nr 239,
    drogą powiatową Nr 1046C do ul. Szkolnej w Laskowicach na odcinku ok. 990 mb"</t>
    </r>
    <r>
      <rPr>
        <sz val="10"/>
        <rFont val="Times New Roman"/>
        <family val="1"/>
      </rPr>
      <t>;</t>
    </r>
  </si>
  <si>
    <r>
      <t xml:space="preserve">  - o kwotę 96.293 zł od Gminy Lisewo i Powiatu Chełmińskiego na zadanie pn. </t>
    </r>
    <r>
      <rPr>
        <i/>
        <sz val="10"/>
        <rFont val="Times New Roman"/>
        <family val="1"/>
      </rPr>
      <t xml:space="preserve">"Budowa obwodnicy miejscowości Lisewo" </t>
    </r>
    <r>
      <rPr>
        <sz val="10"/>
        <rFont val="Times New Roman"/>
        <family val="1"/>
      </rPr>
      <t>w związku z przyznaniem
    pomocy finansowej na aktualizację dokumentacji projektowej;</t>
    </r>
  </si>
  <si>
    <t>Zwiększa się o kwotę 4.276.888 zł dochody majątkowe województwa w związku z otrzymaniem pisma od Ministra Finansów Nr ST5.4751.2.2024 z dnia 20 maja 2024 r. o przyznaniu środków z rezerwy subwencji ogólnej na dofinansowanie inwestycji drogowej pn. "Przebudowa drogi wojewódzkiej Nr 251 od km 45+145 do km 46+800, odcinek Młodocin-Pturek wraz z przebudową przepustu w km 46+216.</t>
  </si>
  <si>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</si>
  <si>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t xml:space="preserve">       - Działania 7.1 Rozwój lokalny kierowany przez społeczność</t>
  </si>
  <si>
    <r>
      <t xml:space="preserve">    4) w kwocie 482.567 zł na zadanie pn. </t>
    </r>
    <r>
      <rPr>
        <i/>
        <sz val="10"/>
        <rFont val="Times New Roman"/>
        <family val="1"/>
      </rPr>
      <t>"Budowa obwodnicy miasta Radzyń Chełmiński",</t>
    </r>
    <r>
      <rPr>
        <sz val="10"/>
        <rFont val="Times New Roman"/>
        <family val="1"/>
      </rPr>
      <t xml:space="preserve"> w tym finansowane ze środków własnych województwa 
        w kwocie 198.437 zł  oraz finansowane z dotacji od jednostek samorządu terytorialnego w kwocie 284.130 zł (Miasto i Gmina Radzyń Chełmiński
        oraz Powiat Grudziądzki);</t>
    </r>
  </si>
  <si>
    <t xml:space="preserve">    w związku z ujęciem w latach 2024-2025 w zakresie rzeczowo-finansowanym inwestycji kosztów opracowania Studium Techniczno-Ekonomiczno-
    Środowiskowego wraz z uzyskaniem decyzji o środowiskowych uwarunkowaniach zgody na realizację przedsięwzięcia. Zwiększa się ogólna 
    wartość zadań wymienionych w pkt 3-5; </t>
  </si>
  <si>
    <r>
      <t xml:space="preserve">        - o kwotę 7.876.272 zł na zadanie pn. </t>
    </r>
    <r>
      <rPr>
        <i/>
        <sz val="10"/>
        <rFont val="Times New Roman"/>
        <family val="1"/>
      </rPr>
      <t xml:space="preserve">"Drogi wojewódzkie - Modernizacja dróg". </t>
    </r>
    <r>
      <rPr>
        <sz val="10"/>
        <rFont val="Times New Roman"/>
        <family val="1"/>
      </rPr>
      <t>Środki w kwocie 2.001.612,14 zł ujęte były w wykazie
          wydatków niewygasających z upływem 2023 r. z przeznaczeniem na odnowę nawierzchni DW nr 240 na odc. Błądzim-Franciszkowo od km
          51+722 do km 53+403, dł. 1,681 km. W związku z brakiem możliwości ich wykorzystania w wyznaczonym terminie na skutek sporu 
          z wykonawcą w zakresie usunięcia istotnych wad, ujmuje się je w roku bieżącym. Pozostałe zwiększenie wynika z konieczności zabezpieczenia
          środków na pokrycie kosztów odnowy nawierzchni DW 237 odc. granica województwa-Legbąd od km 7+006 do km 9+471, dł. 2.465 oraz na
          rozliczenie ostatnich płatności dotyczących inwestycji pn. „Ograniczenie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</si>
  <si>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 o kwotę 1.000.000 zł na zadanie pn. </t>
    </r>
    <r>
      <rPr>
        <i/>
        <sz val="10"/>
        <rFont val="Times New Roman"/>
        <family val="1"/>
      </rPr>
      <t>"Ograniczenie emisji spalin poprzez rozbudowę dróg rowerowych dla Części 2 - Złotoria-Nowa Wieś-
          Lubicz Górny - w ciągu drogi wojewódzkiej nr 657 - Budowa kanalizacji deszczowej w miejscowości Nowa Wieś na odcinku ok. 2180 m
          oraz wykonanie II etapu robót budowlanych"</t>
    </r>
    <r>
      <rPr>
        <sz val="10"/>
        <rFont val="Times New Roman"/>
        <family val="1"/>
      </rPr>
      <t xml:space="preserve"> w związku z koniecznością zabezpieczenia środków na przeprowadzenie robót dodatkowych
          polegających na wykonaniu dodatkowej warstwy stabilizacji pod drogę rowerową, zwiększeniu ilości odhumusowania i nasypów, wycince
          większej ilości drzew i krzewów oraz robót związanych z branżą mostową na przepuście w km 4+150;</t>
    </r>
  </si>
  <si>
    <r>
      <t xml:space="preserve">        - o kwotę 550.000 zł na zadanie pn. </t>
    </r>
    <r>
      <rPr>
        <i/>
        <sz val="10"/>
        <rFont val="Times New Roman"/>
        <family val="1"/>
      </rPr>
      <t>"Roboty dodatkowe i uzupełniające związane z realizacją inwestycji drogowych w ramach Funduszy
          Europejskich dla Kujaw i Pomorza"</t>
    </r>
    <r>
      <rPr>
        <sz val="10"/>
        <rFont val="Times New Roman"/>
        <family val="1"/>
      </rPr>
      <t xml:space="preserve"> w związku z koniecznością zabezpieczenia środków na wzmocnienie konstrukcji nasypu w miejscowości
          Brześć Kujawski na drodze wojewódzkiej Nr 270 w km 1+100 do 1+300, roboty dodatkowe związane z budową skrzyżowania w miejscowości 
          Nowe Dąbie i usunięcie kolizji z sieciami podziemnymi na drodze wojewódzkiej Nr 254 oraz na usługi inżyniera kontraktu w przypadku
          inwestycji, których realizacja uległa wydłużeniu;</t>
    </r>
  </si>
  <si>
    <r>
      <t xml:space="preserve">        - o kwotę 1.052.228 zł na zadanie pn. </t>
    </r>
    <r>
      <rPr>
        <i/>
        <sz val="10"/>
        <rFont val="Times New Roman"/>
        <family val="1"/>
      </rPr>
      <t xml:space="preserve">"Roboty dodatkowe i uzupełniające oraz waloryzacja kosztów inwestycyjnych - ścieżki rowerowe" 
        </t>
    </r>
    <r>
      <rPr>
        <sz val="10"/>
        <rFont val="Times New Roman"/>
        <family val="1"/>
      </rPr>
      <t xml:space="preserve">  Środki w kwocie 799.405,91 zł ujęte były w wykazie wydatków niewygasających z upływem 2023 r. z przeznaczeniem na realizację zadania 
          pn. „Ograniczenie emisji spalin poprzez rozbudowę sieci dróg rowerowych znajdujących się w koncepcji rozwoju systemu transportu
          Bydgosko-Toruńskiego Obszaru Funkcjonalnego dla: Części nr 3 - Toruń - Mała Nieszawka - Wielka Nieszawka - Cierpice w ciągu drogi
          wojewódzkiej Nr 273 - Przebudowa przepustów w ciągu drogi woj. Nr 273 w km 1+011 oraz 4+960 w m. Wielka Nieszawka i Mała Nieszawka”. 
          W związku z brakiem możliwości ich wykorzystania w wyznaczonym terminie na skutek złych warunków atmosferycznych, ujmuje się je 
          w roku bieżącym. Pozostałe zwiększenie wynika z przeniesienia niewydatkowanych środków w roku 2023;</t>
    </r>
  </si>
  <si>
    <r>
      <t xml:space="preserve">        - o kwotę 1.211.114 zł na zadanie pn. </t>
    </r>
    <r>
      <rPr>
        <i/>
        <sz val="10"/>
        <rFont val="Times New Roman"/>
        <family val="1"/>
      </rPr>
      <t xml:space="preserve">"Budowa obwodnicy miejscowości Lisewo" </t>
    </r>
    <r>
      <rPr>
        <sz val="10"/>
        <rFont val="Times New Roman"/>
        <family val="1"/>
      </rPr>
      <t>w związku ze zmniejszeniem środków własnych województwa
          o kwotę 1.307.407 zł i przeniesieniem na lata następne na skutek przedłużających się procedur związanych z opracowaniem aktualizacji
          dokumentacji projektowej i braku możliwości rozpoczęcia robót drogowych przy jednoczesnym zwiększeniu środków stanowiących pomoc
          finansową od jednostek samorządu terytorialnego o kwotę 96.293 zł (Gmina Lisewo i Powiat Chełmiński) z przeznaczeniem na aktualizację
          dokumentacji projektowej. Wydłuża się okres realizacji inwestycji i zwiększa ogólna wartość zadania;</t>
    </r>
  </si>
  <si>
    <r>
      <t>Dokonuje się zmian w wydatkach inwestycyjnych zaplanowanych na projekt pn.</t>
    </r>
    <r>
      <rPr>
        <i/>
        <sz val="10"/>
        <rFont val="Times New Roman"/>
        <family val="1"/>
      </rPr>
      <t xml:space="preserve"> "Przebudowa wraz z rozbudową drogi wojewódzkiej Nr 254 Brzoza-Łabiszyn-Barcin-Mogilno-Wylatowo (odcinek Brzoza-Barcin). Odcinek I od km 0+069 do km 13+280" </t>
    </r>
    <r>
      <rPr>
        <sz val="10"/>
        <rFont val="Times New Roman"/>
        <family val="1"/>
      </rPr>
      <t>realizowany w ramach Programu Fundusze Europejskie dla Kujaw i Pomorza 2021-2027, Działania 4.03 polegających na przeniesieniu kwoty 76.729 zł pomiędzy źródłami finansowania poprzez zmniejszenie wydatków finansowanych ze środków własnych województwa przy jednoczesnym określeniu wydatków finansowanych z dotacji od jednostek samorządu terytorialnego (Gmina Łabiszyn i Gmina Nowa Wieś Wielka) z przeznaczeniem na pokrycie kosztów budowy chodników, zgodnie z zawartymi umowami.</t>
    </r>
  </si>
  <si>
    <r>
      <t xml:space="preserve">Określa się wydatki w kwocie 18.450 zł na zadanie własne pn. </t>
    </r>
    <r>
      <rPr>
        <i/>
        <sz val="10"/>
        <rFont val="Times New Roman"/>
        <family val="1"/>
      </rPr>
      <t>"Doradztwo techniczne w ramach dostawy i eksploatacji promu"</t>
    </r>
    <r>
      <rPr>
        <sz val="10"/>
        <rFont val="Times New Roman"/>
        <family val="1"/>
      </rPr>
      <t xml:space="preserve"> przewidziane do realizacji przez Urząd Marszałkowski w Toruniu. W ramach zadania sfinansowane zostanie wynagrodzenie za V etap prac określonych w umowie na kompleksowe doradztwo przy przygotowaniu i realizacji postępowania na wyłonienie operatora obsługi przeprawy promowej przez Wisłę na wysokości Solca Kujawskiego i Czarnowa.</t>
    </r>
  </si>
  <si>
    <r>
      <t xml:space="preserve">    - o kwotę 380.000 zł na jednoroczne zadanie inwestycyjne pn. </t>
    </r>
    <r>
      <rPr>
        <i/>
        <sz val="10"/>
        <rFont val="Times New Roman"/>
        <family val="1"/>
      </rPr>
      <t>"Modernizacja budynków"</t>
    </r>
    <r>
      <rPr>
        <sz val="10"/>
        <rFont val="Times New Roman"/>
        <family val="1"/>
      </rPr>
      <t xml:space="preserve"> z przeznaczeniem na pokrycie kosztów opracowania
      dokumentacji projektowej i wykonania prac modernizacyjnych w pomieszczeniach socjalnych wraz z rozbudową budynku RDW w Inowrocławiu.</t>
    </r>
  </si>
  <si>
    <r>
      <t xml:space="preserve">Określa się dotację dla Wojewódzkiego Szpitala Specjalistycznego im. błogosławionego księdza Jerzego Popiełuszki we Włocławku w kwocie 451.000 zł na zadanie inwestycyjne pn. </t>
    </r>
    <r>
      <rPr>
        <i/>
        <sz val="10"/>
        <rFont val="Times New Roman"/>
        <family val="1"/>
      </rPr>
      <t>"Zakup sprzętu i aparatury medycznej".</t>
    </r>
    <r>
      <rPr>
        <sz val="10"/>
        <rFont val="Times New Roman"/>
        <family val="1"/>
      </rPr>
      <t xml:space="preserve"> W ramach zadania przewidziano zakup defibrylatorów dla oddziałów szpitalnych oraz mikroskopu dla zakładu analityki.</t>
    </r>
  </si>
  <si>
    <r>
      <t xml:space="preserve"> - w kwocie 100.000 zł na zadanie inwestycyjne pn.</t>
    </r>
    <r>
      <rPr>
        <i/>
        <sz val="10"/>
        <rFont val="Times New Roman"/>
        <family val="1"/>
      </rPr>
      <t xml:space="preserve"> "Dokumentacja techniczna OKTU - rozbudowa WOTUiW w Toruniu" </t>
    </r>
    <r>
      <rPr>
        <sz val="10"/>
        <rFont val="Times New Roman"/>
        <family val="1"/>
      </rPr>
      <t>przewidziane do realizacji
   w latach 2024-2025</t>
    </r>
    <r>
      <rPr>
        <i/>
        <sz val="10"/>
        <rFont val="Times New Roman"/>
        <family val="1"/>
      </rPr>
      <t xml:space="preserve">. </t>
    </r>
    <r>
      <rPr>
        <sz val="10"/>
        <rFont val="Times New Roman"/>
        <family val="1"/>
      </rPr>
      <t xml:space="preserve">Koncepcja rozwoju Ośrodka zakłada budowę nowej siedziby Oddziału Krótkoterminowego Terapii Uzależnień 
   i Współuzależnienia w nowej lokalizacji przy ul. Włocławskiej. </t>
    </r>
  </si>
  <si>
    <t>Zwiększa się o kwotę 130.000 zł wydatki zaplanowane na bieżące utrzymanie Wojewódzkiego Urzędu Pracy w Toruniu z przeznaczeniem na opłaty za zużycie energii elektrycznej i cieplnej.</t>
  </si>
  <si>
    <r>
      <t xml:space="preserve">1) w planie finansowym Urzędu Marszałkowskiego w kwocie 5.000 zł na zadanie własne pn. </t>
    </r>
    <r>
      <rPr>
        <i/>
        <sz val="10"/>
        <rFont val="Times New Roman"/>
        <family val="1"/>
      </rPr>
      <t>"Kujawsko-Pomorska Rada Kobiet"</t>
    </r>
    <r>
      <rPr>
        <sz val="10"/>
        <rFont val="Times New Roman"/>
        <family val="1"/>
      </rPr>
      <t xml:space="preserve"> z przeznaczeniem
    na pokrycie kosztów obsługi organizacyjnej i administracyjnej Rady, która powołana została uchwałą Nr 2/22/24 Zarządu Województwa
    Kujawsko-Pomorskiego z dnia 10 stycznia 2024 r. jako działający przy Marszałku Województwa organ doradczo-konsultacyjny, ekspercki 
    i inicjatywny, w zakresie monitoringu i analizy potrzeb kobiet w regionie oraz podnoszenia świadomości dotyczącej równego traktowania;</t>
    </r>
  </si>
  <si>
    <t>Określa się wydatki w kwocie 147.182 zł na partnerski Projekt DARKERSKY4CE przewidziany do realizacji w latach 2024-2027 w ramach Programu Interreg Europa  Środkowa w związku z jego zaakceptowaniem przez Komitet Monitorujący Program. Celem projektu jest podniesienie świadomości na temat zanieczyszczenia światłem na poziomie regionalnym, zmniejszenie konfliktu interesów między zainteresowanymi stronami, w szczególności podmiotami gospodarczymi, których działalność zakłóca ekosystemy pod względem zanieczyszczenia światłem, a także zbieranie i udostępnienie danych na temat tego zagrożenia i jego wpływu na ekosystemy. Projekt realizowany będzie z parterami z Włoch, Węgier, Niemiec, Austrii i Słowenii. Wydatki w kwocie 117.746 zł sfinansowane zostaną ze środków zagranicznych natomiast kwota 29.436 zł stanowi środki własne województwa.</t>
  </si>
  <si>
    <t xml:space="preserve">Odstępuje się od przeznaczenia kwoty 12.000.000 zł na dokapitalizowanie Spółki Kujawsko-Pomorskie Inwestycje Regionalne Sp. z o.o. w związku z wadami prawnymi nieruchomości w Brukseli planowanej do nabycia na potrzeby podmiotów i jednostek Województwa Kujawsko-Pomorskiego. </t>
  </si>
  <si>
    <t xml:space="preserve"> - Kujawsko-Pomorskiego Centrum Dziedzictwa w Toruniu o kwotę 23.166 zł z przeznaczeniem na pokrycie kosztów najmu samochodu osobowego
   do użytku służbowego pracowników instytucji;</t>
  </si>
  <si>
    <t xml:space="preserve"> - dotację inwestycyjną w kwocie 100.000 zł dla Kujawsko-Pomorskiego Centrum Edukacji i Innowacji w Toruniu na pokrycie kosztów opracowania
   koncepcji programu prac konserwatorskich dla Zespołu Pałacowo-Parkowego w Wieńcu, gmina Brześć Kujawski;</t>
  </si>
  <si>
    <t>Zwiększa się dotację zaplanowaną dla Galerii i Ośrodka Plastycznej Twórczości Dziecka w Toruniu na zakupy inwestycyjne o kwotę 23.830 zł z przeznaczeniem na zakup nowego programu księgowego.</t>
  </si>
  <si>
    <t>Zwiększa się dotację zaplanowaną dla Centrum Sztuki Współczesnej "Znaki Czasu" na działalność statutową o kwotę 300.000 zł na skutek wzrostu kosztów bieżącego funkcjonowania instytucji związanego z utrzymaniem nowo wybudowanego obiektu oraz wzrostu wynagrodzeń i konieczności zabezpieczenia środków zgodnie z warunkami umowy w wysokości nie mniejszej niż 50% dotacji przyznanej przez Ministra Kultury i Dziedzictwa Narodowego.</t>
  </si>
  <si>
    <r>
      <t>Zwiększa się o kwotę 1.500.000 zł wydatki zaplanowane na zadanie własne pn.</t>
    </r>
    <r>
      <rPr>
        <i/>
        <sz val="10"/>
        <rFont val="Times New Roman"/>
        <family val="1"/>
      </rPr>
      <t xml:space="preserve"> "Pomoc obywatelom Ukrainy" </t>
    </r>
    <r>
      <rPr>
        <sz val="10"/>
        <rFont val="Times New Roman"/>
        <family val="1"/>
      </rPr>
      <t>ujęte w planie finansowym Regionalnego Ośrodka Polityki Społecznej w Toruniu z przeznaczeniem m.in. na pokrycie kosztów zużycia wody, energii elektrycznej i cieplnej, sprzątania pomieszczeń, opłat za wywóz śmieci i odpadów medycznych, na usługi terapeutyczne i opiekę psychiatryczną, wyżywienie osób niepełnosprawnych oraz na wynagrodzenia osób zatrudnionych na podstawie umów cywilnoprawnych, tj. tłumacza języka ukraińskiego i pracownika socjalno-bytowego.</t>
    </r>
  </si>
  <si>
    <t>W celu dostosowania planu do wartości współfinansowania krajowego wynikającego ze złożonych wniosków o płatności refundacyjne przez beneficjentów realizujących projekty w ramach RPO WK-P 2014-2020 wprowadza się zmiany polegające na:</t>
  </si>
  <si>
    <t xml:space="preserve">W celu zabezpieczenia środków na płatności refundacyjne wynikające ze złożonych wniosków przez beneficjentów realizujących projekty w ramach RPO WK-P 2014-2020 zwiększa się wydatki na współfinansowanie krajowe w ramach: </t>
  </si>
  <si>
    <t xml:space="preserve"> - Działania 6.2 Rewitalizacja obszarów miejskich i ich obszarów funkcjonalnych na zadania inwestycyjne o kwotę 284.569 zł;</t>
  </si>
  <si>
    <t xml:space="preserve"> - Poddziałania 6.4.1 Rewitalizacja obszarów miejskich i ich obszarów funkcjonalnych w ramach ZIT łącznie o kwotę 4.415 zł, w tym na zadania
   bieżące o kwotę 276 zł oraz na zadania inwestycyjne o kwotę 4.139 zł;</t>
  </si>
  <si>
    <t xml:space="preserve"> - Działania 7.1 Rozwój lokalny kierowany przez społeczność na zadania bieżące o kwotę 948 zł.</t>
  </si>
  <si>
    <t>Zmniejsza się wydatki na współfinansowanie krajowe dla projektów przewidzianych do realizacji przez beneficjentów w 2024 r. w ramach konkursów Programu Fundusze Europejskie dla Kujaw i Pomorza 2021-2027, Priorytetu FEKP.05 Fundusze europejskie na wzmacnianie potencjałów endogenicznych regionu dla:</t>
  </si>
  <si>
    <t xml:space="preserve"> - Instytucji pośredniczącej ZIT na zadania inwestycyjne o kwotę 115.704 zł.</t>
  </si>
  <si>
    <t xml:space="preserve"> - Instytucji Zarządzającej łącznie o kwotę 167.932 zł, w tym na zadania bieżące o kwotę 93.220 zł oraz na zadania inwestycyjne o kwotę 74.712 zł;</t>
  </si>
  <si>
    <t>2) zmniejszeniu wydatków na zadania bieżące w ramach:</t>
  </si>
  <si>
    <t xml:space="preserve">    - Poddziałania 9.2.1 Aktywne włączenie społeczne o kwotę 35.984 zł;</t>
  </si>
  <si>
    <t xml:space="preserve">W celu dostosowania planu wydatków do wielkości prognozowanego współfinansowania krajowego dla projektów przewidzianych do realizacji w 2024 r. przez beneficjentów w ramach konkursów Programu Fundusze Europejskie dla Kujaw i Pomorza 2021-2027 ogłaszanych przez Instytucję Zarządzającą zwiększa się o kwotę 425.000 zł wydatki bieżące na Priorytet FEKP.08 Fundusze europejskie na wsparcie w obszarze rynku pracy, edukacji i włączenia społecznego. </t>
  </si>
  <si>
    <t>Ośrodki pomocy społecznej</t>
  </si>
  <si>
    <t xml:space="preserve">W celu dostosowania planu wydatków do wielkości prognozowanego współfinansowania krajowego dla projektów przewidzianych do realizacji w 2024 r. przez beneficjentów w ramach konkursów Programu Fundusze Europejskie dla Kujaw i Pomorza 2021-2027 ogłaszanych przez Instytucję Zarządzającą zwiększa się o kwotę 125.000 zł wydatki bieżące na Priorytet FEKP.08 Fundusze europejskie na wsparcie w obszarze rynku pracy, edukacji i włączenia społecznego. </t>
  </si>
  <si>
    <t xml:space="preserve">W celu zabezpieczenia środków na płatności refundacyjne wynikające ze złożonych wniosków przez beneficjentów realizujących projekty w ramach RPO WK-P 2014-2020 zmniejsza się wydatki bieżące na współfinansowanie krajowe w ramach: </t>
  </si>
  <si>
    <t xml:space="preserve"> - Poddziałania 8.6.1 Wsparcie na rzecz wydłużania aktywności zawodowej mieszkańców o kwotę 70.216 zł;</t>
  </si>
  <si>
    <t xml:space="preserve"> - Poddziałania 9.3.1 Rozwój usług zdrowotnych o kwotę 59.768 zł.</t>
  </si>
  <si>
    <t>W celu dostosowania planu na płatności refundacyjne wynikające ze złożonych wniosków przez beneficjentów realizujących projekty w ramach RPO WK-P 2014-2020 zmniejsza się o kwotę 204.491 zł wydatki bieżące na współfinansowanie krajowe w ramach Poddziałania 8.6.2 Regionalne programy polityki zdrowotnej i profilaktyczne.</t>
  </si>
  <si>
    <t xml:space="preserve">Określa się wydatki dla Instytucji Zarządzającej na współfinansowanie krajowe dla projektów przewidzianych do realizacji przez beneficjentów w 2024 r. w ramach konkursów Programu Fundusze Europejskie dla Kujaw i Pomorza 2021-2027, Priorytetu FEKP.08 Fundusze europejskie na wsparcie w obszarze rynku pracy, edukacji i włączenia społecznego łącznie w kwocie 171.530 zł, w tym na zadania bieżące w kwocie 125.000 zł oraz na zadania inwestycyjne w kwocie 46.530 zł. </t>
  </si>
  <si>
    <t xml:space="preserve">2) Instytucję Pośredniczącą ZIT zwiększa się wydatki: </t>
  </si>
  <si>
    <t xml:space="preserve">    - o kwotę 126.218 zł na zadania inwestycyjne w ramach Priorytetu FEKP.06 Fundusze europejskie na rzecz zwiększenia dostępności regionalnej
      infrastruktury dla mieszkańców;</t>
  </si>
  <si>
    <t xml:space="preserve">    - o kwotę 921.594 zł na zadania bieżące oraz o kwotę 34.804 zł na zadania inwestycyjne w ramach Priorytetu FEKP.08 Fundusze europejskie na
      wsparcie w obszarze rynku pracy, edukacji i włączenia społecznego.</t>
  </si>
  <si>
    <t>W celu dostosowania planu na płatności refundacyjne wynikające ze złożonych wniosków przez beneficjentów realizujących projekty w ramach RPO WK-P 2014-2020 zmniejsza się o kwotę 30.733 zł wydatki bieżące na współfinansowanie krajowe w ramach Poddziałania 10.2.3 Kształcenie zawodowe.</t>
  </si>
  <si>
    <r>
      <t xml:space="preserve"> - w kwocie 120.445 zł na zadanie własne pn. </t>
    </r>
    <r>
      <rPr>
        <i/>
        <sz val="10"/>
        <rFont val="Times New Roman"/>
        <family val="1"/>
      </rPr>
      <t xml:space="preserve">"Zwrot dotacji RPO" </t>
    </r>
    <r>
      <rPr>
        <sz val="10"/>
        <rFont val="Times New Roman"/>
        <family val="1"/>
      </rPr>
      <t>z przeznaczeniem na zwrot środków otrzymanych z budżetu środków 
   europejskich oraz z budżetu państwa w związku z nałożeniem przez Instytucję Zarządzającą RPO WK-P korekty finansowej na postępowania
   przetargowe dotyczące organizacji szkoleń i kursów podnoszących kompetencje nauczycieli i uczniów w ramach na projektu pn. "Mistrz zawodu -
   moja pełnosprawność na rynku pracy" oraz stwierdzeniem wydatków niekwalifikowalnych w projekcie "Eksperci w swojej branży".</t>
    </r>
  </si>
  <si>
    <t>Przedszkola</t>
  </si>
  <si>
    <t xml:space="preserve">W celu dostosowania planu wydatków do wielkości prognozowanego współfinansowania krajowego dla projektów przewidzianych do realizacji w 2024 r. przez beneficjentów w ramach konkursów Programu Fundusze Europejskie dla Kujaw i Pomorza 2021-2027 ogłaszanych przez Instytucję Zarządzającą zmniejsza się o kwotę 52.074 zł wydatki inwestycyjne na Priorytet FEKP.06 Fundusze europejskie na rzecz zwiększenia dostępności regionalnej infrastruktury dla mieszkańców. </t>
  </si>
  <si>
    <t>1) zwiększeniu wydatków w ramach Poddziałania 6.1.2 Inwestycje w infrastrukturę społeczną łącznie o kwotę 649.942 zł, w tym na zadania bieżące 
    o kwotę 3.333 zł oraz na zadania inwestycyjne o kwotę 646.609 zł;</t>
  </si>
  <si>
    <t xml:space="preserve">Określa się wydatki dla Instytucji Pośredniczącej ZIT na współfinansowanie krajowe dla projektów przewidzianych do realizacji przez beneficjentów w 2024 r. w ramach konkursów Programu Fundusze Europejskie dla Kujaw i Pomorza 2021-2027, Priorytetu FEKP.05 Fundusze europejskie na wzmacnianie potencjałów endogenicznych regionu łącznie w kwocie 211.560 zł, w tym na zadania bieżące w kwocie 3.220 zł oraz na zadania inwestycyjne w kwocie 208.340 zł. </t>
  </si>
  <si>
    <t>1. określenie dotacji:</t>
  </si>
  <si>
    <t>Urealnia się planowane dochody z tytułu dotacji od jednostek samorządu terytorialnego, poprzez:</t>
  </si>
  <si>
    <r>
      <t xml:space="preserve">  - w kwocie 201.215 zł od gminy Osielsko na zadanie pn. </t>
    </r>
    <r>
      <rPr>
        <i/>
        <sz val="10"/>
        <rFont val="Times New Roman"/>
        <family val="1"/>
      </rPr>
      <t>"Opracowanie dokumentacji projektowej dla rozbudowy drogi wojewódzkiej Nr 244
    m. Kamieniec-Strzelce Dolne, m. Żołędowo, ul. Jastrzębia od km 30+068 do km 33+342, dł. 3,274 km";</t>
    </r>
  </si>
  <si>
    <r>
      <t xml:space="preserve">  - w kwocie 499.689 zł od Gminy Golub-Dobrzyń, Miasta Golub-Dobrzyń i Powiatu Golubsko-Dobrzyńskiego na zadanie pn. </t>
    </r>
    <r>
      <rPr>
        <i/>
        <sz val="10"/>
        <rFont val="Times New Roman"/>
        <family val="1"/>
      </rPr>
      <t>"Budowa obwodnicy
    miasta Golubia-Dobrzynia, w tym opracowanie Studium Techniczno-Ekonomiczno-Środowiskowego wraz z dokumentacją projektową";</t>
    </r>
  </si>
  <si>
    <r>
      <t xml:space="preserve">  - w kwocie 276.750 zł od Gminy Chełmża, Miasta Chełmża i Powiatu Toruńskiego na zadanie pn. </t>
    </r>
    <r>
      <rPr>
        <i/>
        <sz val="10"/>
        <rFont val="Times New Roman"/>
        <family val="1"/>
      </rPr>
      <t>"Budowa obwodnicy miasta Chełmży"</t>
    </r>
    <r>
      <rPr>
        <sz val="10"/>
        <rFont val="Times New Roman"/>
        <family val="1"/>
      </rPr>
      <t>;</t>
    </r>
  </si>
  <si>
    <r>
      <t xml:space="preserve">  - w kwocie 284.130 zł od Miasta i Gminy Radzyń Chełmiński oraz Powiatu Grudziądzkiego na zadanie pn. </t>
    </r>
    <r>
      <rPr>
        <i/>
        <sz val="10"/>
        <rFont val="Times New Roman"/>
        <family val="1"/>
      </rPr>
      <t>"Budowa obwodnicy miasta Radzyń
    Chełmiński"</t>
    </r>
    <r>
      <rPr>
        <sz val="10"/>
        <rFont val="Times New Roman"/>
        <family val="1"/>
      </rPr>
      <t>;</t>
    </r>
  </si>
  <si>
    <r>
      <t xml:space="preserve">  - w kwocie 164.000 zł od Gminy Łysomice i Powiatu Toruńskiego na zadanie pn. </t>
    </r>
    <r>
      <rPr>
        <i/>
        <sz val="10"/>
        <rFont val="Times New Roman"/>
        <family val="1"/>
      </rPr>
      <t>"Budowa obwodnicy miejscowości Łysomice"</t>
    </r>
    <r>
      <rPr>
        <sz val="10"/>
        <rFont val="Times New Roman"/>
        <family val="1"/>
      </rPr>
      <t>;</t>
    </r>
  </si>
  <si>
    <r>
      <t xml:space="preserve">  - w kwocie 76.729 zł na projekt pn.</t>
    </r>
    <r>
      <rPr>
        <i/>
        <sz val="10"/>
        <rFont val="Times New Roman"/>
        <family val="1"/>
      </rPr>
      <t xml:space="preserve"> "Przebudowa wraz z rozbudową drogi wojewódzkiej Nr 254 Brzoza-Łabiszyn-Barcin-Mogilno-Wylatowo
    (odcinek Brzoza-Barcin). Odcinek I od km 0+069 do km 13+280" </t>
    </r>
    <r>
      <rPr>
        <sz val="10"/>
        <rFont val="Times New Roman"/>
        <family val="1"/>
      </rPr>
      <t>realizowany w ramach Programu Fundusze Europejskie dla Kujaw i Pomorza
    2021-2027, Działania 4.03 w związku z udzieleniem pomocy finansowej przez Gminy Łabiszyn i Nowa Wieś Wielka na pokrycie kosztów budowy
    chodników;</t>
    </r>
  </si>
  <si>
    <t>2. zwiększenie dotacji:</t>
  </si>
  <si>
    <t xml:space="preserve">  w związku z przeniesieniem niewydatkowanych środków z roku 2023;</t>
  </si>
  <si>
    <r>
      <t>Zwiększa się dochody z tytułu dotacji celowej z budżetu państwa zaplanowane na zadanie pn. "</t>
    </r>
    <r>
      <rPr>
        <i/>
        <sz val="10"/>
        <rFont val="Times New Roman"/>
        <family val="1"/>
      </rPr>
      <t>Punkty Informacyjne Funduszy Europejskich WK-P"</t>
    </r>
    <r>
      <rPr>
        <sz val="10"/>
        <rFont val="Times New Roman"/>
        <family val="1"/>
      </rPr>
      <t xml:space="preserve"> realizowane w ramach Programu Pomoc Techniczna dla Funduszy Europejskich 2021-2027 łącznie o kwotę 59.895 zł, w tym z budżetu państwa na finansowanie części unijnej o kwotę 47.742 zł oraz na finansowanie części krajowej o kwotę 12.153 zł. Zmiana dokonywana jest w związku z akceptacją przez Ministerstwo Funduszy i Polityki Regionalnej zaktualizowanego wniosku o przyznanie dotacji celowej na rok 2024. </t>
    </r>
  </si>
  <si>
    <t xml:space="preserve"> - Priorytet FEKP.05 Fundusze europejskie na wzmacnianie potencjałów endogenicznych regionu o kwotę 95.856 zł, z tego na zadania bieżące 
   o kwotę 3.220 zł oraz na zadania inwestycyjne o kwotę 92.636 zł;</t>
  </si>
  <si>
    <t xml:space="preserve"> - Priorytet FEKP.05 Fundusze europejskie na wzmacnianie potencjałów endogenicznych regionu o kwotę 167.932 zł, z tego na zadania bieżące 
   o kwotę 93.220 zł oraz na zadania inwestycyjne o kwotę 74.712 zł;</t>
  </si>
  <si>
    <r>
      <t>Zmniejsza się dochody zaplanowane z Polskiego Funduszu Rozwoju na realizację w ramach Krajowego Planu Odbudowy i Zwiększania Odporności (KPO) projektu pn.</t>
    </r>
    <r>
      <rPr>
        <i/>
        <sz val="10"/>
        <rFont val="Times New Roman"/>
        <family val="1"/>
      </rPr>
      <t xml:space="preserve"> "Zbudowanie systemu koordynacji i monitorowania regionalnych działań na rzecz kształcenia zawodowego, szkolnictwa wyższego oraz uczenia się przez całe życie, w tym uczenia się dorosłych" </t>
    </r>
    <r>
      <rPr>
        <sz val="10"/>
        <rFont val="Times New Roman"/>
        <family val="1"/>
      </rPr>
      <t>łącznie o kwotę 8.964.854 zł, w tym dochody bieżące o kwotę 8.905.002 zł oraz dochody majątkowe o kwotę 59.852 zł w związku z wpływem pierwszej transzy zaliczki stanowiącej 70% przyznanego wsparcia przez Fundację Rozwoju Systemu Edukacji w Warszawie w IV kwartale 2023 roku.</t>
    </r>
  </si>
  <si>
    <t>Określa się wydatki w kwocie 75.000 zł z przeznaczeniem na sfinansowanie ze środków własnych województwa prac wdrożeniowych i zamknięcie  PO Rybactwo i Morze 2014-2020 w ramach Pomocy Technicznej Programu Fundusze Europejskie dla Rybactwa 2021-2027. Środki te zrefundowane zostaną w 2025 r.</t>
  </si>
  <si>
    <r>
      <t xml:space="preserve">       - o kwotę 111.316 zł. na zadanie pn. </t>
    </r>
    <r>
      <rPr>
        <i/>
        <sz val="10"/>
        <rFont val="Times New Roman"/>
        <family val="1"/>
      </rPr>
      <t xml:space="preserve">"Budowa obwodnicy miasta Rypina - opracowanie Studium Techniczno-Ekonomiczno-Środowiskowego
         wraz z uzyskaniem decyzji o środowiskowych uwarunkowaniach zgody na realizację przedsięwzięcia", </t>
    </r>
    <r>
      <rPr>
        <sz val="10"/>
        <rFont val="Times New Roman"/>
        <family val="1"/>
      </rPr>
      <t>w związku z przeniesieniem z roku
         2023 niewydatkowanych środków w kwocie 216.788 zł stanowiących pomoc finansową od jednostek samorządu terytorialnego (Gmina Rypin,
         Miasto Rypin i Powiat Rypiński) z przeznaczeniem na rozliczenie w roku bieżącym dokumentacji dotyczącej Studium Techniczno-Ekonomiczno
         -Środowiskowego przy jednoczesnym zmniejszeniu środków własnych o kwotę 105.472 zł i przeniesieniem na lata następne. Następuje
         wydłużenie okresu realizacji inwestycji oraz przeniesienie wydatków pomiędzy latami realizacji. Ogólna wartość inwestycji nie ulega zmianie;</t>
    </r>
  </si>
  <si>
    <r>
      <t xml:space="preserve">        - o kwotę 8.720.000 zł na zadanie pn. </t>
    </r>
    <r>
      <rPr>
        <i/>
        <sz val="10"/>
        <rFont val="Times New Roman"/>
        <family val="1"/>
      </rPr>
      <t>"Rozbudowa drogi wojewódzkiej Nr 244 Kamieniec-Strzelce Dolne, m. Żołędowo, ul. Jastrzębia od km 
          30+068 do km 33+342, dł. 3,274 km"</t>
    </r>
    <r>
      <rPr>
        <sz val="10"/>
        <rFont val="Times New Roman"/>
        <family val="1"/>
      </rPr>
      <t xml:space="preserve"> w związku z przedłużaniem się procesu opracowywania dokumentacji projektowej i braku możliwości
          wydatkowania środków na roboty budowlane. Środki przeniesione zostają na rok 2025. Wydłuża się okres realizacji inwestycji, ogólna wartość
          się nie zmienia;</t>
    </r>
  </si>
  <si>
    <r>
      <t xml:space="preserve">        - o kwotę 11.041.808 zł na zadanie pn. </t>
    </r>
    <r>
      <rPr>
        <i/>
        <sz val="10"/>
        <rFont val="Times New Roman"/>
        <family val="1"/>
      </rPr>
      <t xml:space="preserve">"Przebudowa wraz z rozbudową drogi wojewódzkiej Nr 563 Rypin-Żuromin-Mława od km 2+475 do 
          km 16+656. Etap II - Przebudowa drogi wojewódzkiej Nr 563 na odcinku Stępowo-granica województwa od km 10+100 do km 16+656".
          </t>
    </r>
    <r>
      <rPr>
        <sz val="10"/>
        <rFont val="Times New Roman"/>
        <family val="1"/>
      </rPr>
      <t>W wyniku przedłużających się procedur formalnych związanych z pozyskiwaniem decyzji ZRID i spowodowanych tym opóźnień robót
          drogowych powyższa kwota przeniesiona zostaje na rok 2025. Wydłuża się okres realizacji inwestycji, ogólna wartość nie ulega zmianie;</t>
    </r>
  </si>
  <si>
    <r>
      <t xml:space="preserve">Jednoroczne zadanie inwestycyjne pn. </t>
    </r>
    <r>
      <rPr>
        <i/>
        <sz val="10"/>
        <rFont val="Times New Roman"/>
        <family val="1"/>
      </rPr>
      <t>"Modyfikacja przyczółków przeprawy promowej w Solcu Kujawskim i Czarnowie"</t>
    </r>
    <r>
      <rPr>
        <sz val="10"/>
        <rFont val="Times New Roman"/>
        <family val="1"/>
      </rPr>
      <t xml:space="preserve"> ujęte w planie finansowym  Zarządu Dróg Wojewódzkich w Bydgoszczy przekwalifikowuje się na wieloletnie zadanie inwestycyjne realizowane w latach 2024-2025</t>
    </r>
    <r>
      <rPr>
        <i/>
        <sz val="10"/>
        <rFont val="Times New Roman"/>
        <family val="1"/>
      </rPr>
      <t xml:space="preserve">. </t>
    </r>
    <r>
      <rPr>
        <sz val="10"/>
        <rFont val="Times New Roman"/>
        <family val="1"/>
      </rPr>
      <t>Z zaplanowanej kwoty 2.000.000 zł pozostawia się na rok 2024 środki w kwocie 500.000 zł na pokrycie kosztu wykonania dokumentacji projektowej. Pozostała kwota przeniesiona zostaje na rok następny. Zmiana wynika z wydłużenia procedury przetargowej w wyniku błędów formalnych w przedłożonej ofercie na opracowanie dokumentacji.</t>
    </r>
  </si>
  <si>
    <t xml:space="preserve">    - o kwotę 276.000 zł na bieżące utrzymanie jednostki z przeznaczeniem m.in. na zakup sprzętu komputerowego, materiałów biurowych 
      i wyposażenia, pokrycie kosztów badań lekarskich z zakresu medycyny pracy oraz na usługi świadczone przez kontrahentów zewnętrznych
      związane z funkcjonowaniem jednostki (usługi pocztowe, sprzątanie pomieszczeń, wywóz odpadów, ochrona, przeglądy, itp.);</t>
  </si>
  <si>
    <r>
      <t xml:space="preserve">Określa się w planie finansowym Urzędu Marszałkowskiego w Toruniu wydatki w kwocie 4.229 zł na zadanie własne pn. </t>
    </r>
    <r>
      <rPr>
        <i/>
        <sz val="10"/>
        <rFont val="Times New Roman"/>
        <family val="1"/>
      </rPr>
      <t xml:space="preserve">"Zwrot dotacji RPO" </t>
    </r>
    <r>
      <rPr>
        <sz val="10"/>
        <rFont val="Times New Roman"/>
        <family val="1"/>
      </rPr>
      <t>w związku ze zwrotem kosztów skargi kasacyjnej, składek emerytalno-rentowych i zasiłku chorobowego sfinansowanych z Pomocy Technicznej RPO WK-P 2014-2020.</t>
    </r>
  </si>
  <si>
    <r>
      <t>Zwiększa się o kwotę 2.890.000 zł wydatki zaplanowane na zadanie własne pn.</t>
    </r>
    <r>
      <rPr>
        <i/>
        <sz val="10"/>
        <rFont val="Times New Roman"/>
        <family val="1"/>
      </rPr>
      <t xml:space="preserve"> "Promocja Województwa" </t>
    </r>
    <r>
      <rPr>
        <sz val="10"/>
        <rFont val="Times New Roman"/>
        <family val="1"/>
      </rPr>
      <t xml:space="preserve">w celu zabezpieczenia środków na realizację polityki promocyjnej Województwa Kujawsko-Pomorskiego. </t>
    </r>
  </si>
  <si>
    <r>
      <t>Określa się wydatki w kwocie 350.000 zł na zadanie pn.</t>
    </r>
    <r>
      <rPr>
        <i/>
        <sz val="10"/>
        <rFont val="Times New Roman"/>
        <family val="1"/>
      </rPr>
      <t xml:space="preserve"> "Regiony Rewitalizacji Edycja 3.0"</t>
    </r>
    <r>
      <rPr>
        <sz val="10"/>
        <rFont val="Times New Roman"/>
        <family val="1"/>
      </rPr>
      <t xml:space="preserve"> przewidziane do realizacji w latach 2024-2027 w ramach Programu Pomoc Techniczna dla Funduszy Europejskich 2021-2027. Zmiana dokonywana jest w związku z powierzeniem przez Ministra Funduszy i Polityki Regionalnej działań polegających na wsparciu edukacyjno-doradczym oraz grantowym gmin z województwa kujawsko-pomorskiego w dziedzinie rewitalizacji i odnowy przestrzeni publicznych. Celem projektu jest wzmocnienie zdolności gmin do programowania i wdrażania działań rewitalizacyjnych. Powyższa kwota sfinansowana zostanie z budżetu państwa na finansowanie części unijnej w kwocie 278.985 zł oraz z budżetu państwa na finansowanie części krajowej w kwocie 71.015 zł.</t>
    </r>
  </si>
  <si>
    <r>
      <t>Wprowadza się zmiany w zadaniu pn.</t>
    </r>
    <r>
      <rPr>
        <i/>
        <sz val="10"/>
        <rFont val="Times New Roman"/>
        <family val="1"/>
      </rPr>
      <t xml:space="preserve"> "Punkty Informacyjne Funduszy Europejskich WK-P"</t>
    </r>
    <r>
      <rPr>
        <sz val="10"/>
        <rFont val="Times New Roman"/>
        <family val="1"/>
      </rPr>
      <t xml:space="preserve"> realizowanym na podstawie porozumienia z Ministrem Funduszy i Polityki Regionalnej w ramach Programu Pomoc Techniczna dla Funduszy Europejskich 2021-2027, polegające na:</t>
    </r>
  </si>
  <si>
    <r>
      <t xml:space="preserve"> - o kwotę 700.000 zł na zadanie własne pn. </t>
    </r>
    <r>
      <rPr>
        <i/>
        <sz val="10"/>
        <rFont val="Times New Roman"/>
        <family val="1"/>
      </rPr>
      <t xml:space="preserve">"Współpraca Międzynarodowa" </t>
    </r>
    <r>
      <rPr>
        <sz val="10"/>
        <rFont val="Times New Roman"/>
        <family val="1"/>
      </rPr>
      <t>w celu zabezpieczenia środków m.in. na organizację letniego
   wypoczynku dla dzieci i młodzieży z terenu Ukrainy, spotkanie młodzieży Trójkąta Weimarskiego i Ukrainy oraz Forum Polsko-Litewskiego;</t>
    </r>
  </si>
  <si>
    <r>
      <t xml:space="preserve"> - o kwotę 700.000 zł na zadanie własne pn. </t>
    </r>
    <r>
      <rPr>
        <i/>
        <sz val="10"/>
        <rFont val="Times New Roman"/>
        <family val="1"/>
      </rPr>
      <t xml:space="preserve">"Obsługa uroczystości o charakterze patriotycznym" </t>
    </r>
    <r>
      <rPr>
        <sz val="10"/>
        <rFont val="Times New Roman"/>
        <family val="1"/>
      </rPr>
      <t>z przeznaczeniem m.in. na pokrycie kosztów
   organizacji obchodów rocznicy Podpisania Porozumień Sierpniowych, Zbrodni Pomorskiej i Powstania Warszawskiego.</t>
    </r>
  </si>
  <si>
    <r>
      <t xml:space="preserve">Zwiększa się o kwotę 8.627 zł wydatki zaplanowane na zadanie własne pn. </t>
    </r>
    <r>
      <rPr>
        <i/>
        <sz val="10"/>
        <rFont val="Times New Roman"/>
        <family val="1"/>
      </rPr>
      <t xml:space="preserve">"MSCKZiU w Toruniu - remont budynku Centrum" </t>
    </r>
    <r>
      <rPr>
        <sz val="10"/>
        <rFont val="Times New Roman"/>
        <family val="1"/>
      </rPr>
      <t>realizowane przez Urząd Marszałkowski w Toruniu z przeznaczeniem na dodatkowe prace konserwatorskie dla reliktów średniowiecznych, których konieczność wykonania stwierdzona została podczas przeprowadzanego remontu elewacji.</t>
    </r>
  </si>
  <si>
    <r>
      <t xml:space="preserve"> - w kwocie 105.000 zł na zadanie własne pn. </t>
    </r>
    <r>
      <rPr>
        <i/>
        <sz val="10"/>
        <rFont val="Times New Roman"/>
        <family val="1"/>
      </rPr>
      <t>"Inwestycje"</t>
    </r>
    <r>
      <rPr>
        <sz val="10"/>
        <rFont val="Times New Roman"/>
        <family val="1"/>
      </rPr>
      <t xml:space="preserve"> przewidziane do realizacji przez Kujawsko-Pomorski Specjalny Ośrodek Szkolno-
   Wychowawczy nr 2 w Bydgoszczy z przeznaczeniem na pokrycie kosztów prac montażowo-budowlanych dostosowujących instalacje i przyłącza
   w pomieszczeniach warsztatów praktycznej nauki zawodu do zakupionego sprzętu i wyposażenia;</t>
    </r>
  </si>
  <si>
    <t>1) przeniesieniu wydatków z planu finansowego Urzędu Marszałkowskiego do planu finansowego:</t>
  </si>
  <si>
    <t>3) zmniejszeniu wydatków o kwotę 3.958.769 zł w związku z dostosowaniem planu do harmonogramu działań i przeniesieniem środków na lata 
    następne. Ogólna wartość projektu nie ulega zmianie.</t>
  </si>
  <si>
    <t>W celu zabezpieczenia środków na współfinansowanie krajowe w wielkościach wynikających ze złożonych wniosków o płatności refundacyjne przez beneficjentów realizujących projekty w ramach RPO WK-P 2014-2020, Poddziałania 6.1.1 Inwestycje w infrastrukturę zdrowotną, zmniejsza się wydatki na zadania bieżące o kwotę 249.854 zł przy jednoczesnym zwiększeniu wydatków na zadania inwestycyjne o kwotę 4.720.695 zł.</t>
  </si>
  <si>
    <r>
      <t xml:space="preserve"> - o kwotę 50.400 zł na projekt pn. </t>
    </r>
    <r>
      <rPr>
        <i/>
        <sz val="10"/>
        <rFont val="Times New Roman"/>
        <family val="1"/>
      </rPr>
      <t>"Opracowanie programów profilaktycznych dotyczących chorób związanych z miejscem pracy oraz 
   programów rehabilitacji medycznej"</t>
    </r>
    <r>
      <rPr>
        <sz val="10"/>
        <rFont val="Times New Roman"/>
        <family val="1"/>
      </rPr>
      <t xml:space="preserve"> (Działanie 8.08);</t>
    </r>
  </si>
  <si>
    <r>
      <t xml:space="preserve"> - o kwotę 125.000 zł na projekt pn. </t>
    </r>
    <r>
      <rPr>
        <i/>
        <sz val="10"/>
        <rFont val="Times New Roman"/>
        <family val="1"/>
      </rPr>
      <t>"Opracowanie programów profilaktycznych zapobiegających chorobom stanowiącym poważny problem 
   w regionie"</t>
    </r>
    <r>
      <rPr>
        <sz val="10"/>
        <rFont val="Times New Roman"/>
        <family val="1"/>
      </rPr>
      <t xml:space="preserve"> (Działanie 8.24);</t>
    </r>
  </si>
  <si>
    <r>
      <t xml:space="preserve"> - w kwocie 220.000 zł na zadanie inwestycyjne pn.</t>
    </r>
    <r>
      <rPr>
        <i/>
        <sz val="10"/>
        <rFont val="Times New Roman"/>
        <family val="1"/>
      </rPr>
      <t xml:space="preserve"> "Zakup i montaż altany i wiaty". </t>
    </r>
    <r>
      <rPr>
        <sz val="10"/>
        <rFont val="Times New Roman"/>
        <family val="1"/>
      </rPr>
      <t>W ramach zadania przewidziano budowę zadaszonej wiaty 
   wraz altaną (pomieszczeniem gospodarczym) oraz utwardzenie terenu pod wiatą i placu przed kostką brukową na terenie kompleksu przy 
   ul. Włocławskiej a także montaż zadaszonej wiaty rowerowej przy budynku Wojewódzkiej Poradni Terapii Uzależnień i Współuzależnienia
   zlokalizowanym przy ul. Szosa Bydgoska 1;</t>
    </r>
  </si>
  <si>
    <t xml:space="preserve"> - przeniesieniu planowanych wydatków między podziałkami klasyfikacji budżetowej w kwocie 34.394 zł w związku ze zwiększeniem kosztów działań
   rehabilitacyjnych przypadających na uczestnika projektu i koniecznością zabezpieczenia środków na pokrycie składek od przychodów
   pracowniczych;</t>
  </si>
  <si>
    <t xml:space="preserve"> - zmniejszeniu wydatków o kwotę 423.592 zł w związku z przeniesieniem części zakresu rzeczowo-finansowanego na rok 2025 oraz zmniejszeniem
   ogólnej wartości projektu, zgodnie z wnioskiem o dofinansowanie.</t>
  </si>
  <si>
    <r>
      <t>Określa się wydatki w kwocie 159.525 zł na jednoroczne zadanie inwestycyjne pn.</t>
    </r>
    <r>
      <rPr>
        <i/>
        <sz val="10"/>
        <rFont val="Times New Roman"/>
        <family val="1"/>
      </rPr>
      <t xml:space="preserve"> "Przebudowa obiektu przy ul. M. Skłodowskiej-Curie 27/29 w Toruniu"</t>
    </r>
    <r>
      <rPr>
        <sz val="10"/>
        <rFont val="Times New Roman"/>
        <family val="1"/>
      </rPr>
      <t xml:space="preserve"> przewidziane do realizacji przez Regionalny Ośrodek Polityki Społecznej w Toruniu. Śroki te ujęte były w wykazie wydatków niewygasających z upływem 2023 r. z ostatecznym terminem ich wykorzystania do dnia 31 maja 2024 r. W związku z brakiem możliwości ich wydatkowania w wyznaczonym terminie na skutek opóźnień w uzyskaniu decyzji administracyjnych i opinii Miejskiego Konserwatora Zabytków, ww. kwotę ujmuje się w roku bieżącym. </t>
    </r>
  </si>
  <si>
    <t xml:space="preserve">W celu dostosowania planu wydatków do wielkości prognozowanego współfinansowania krajowego dla projektów przewidzianych do realizacji w 2024 r. przez beneficjentów w ramach konkursów Programu Fundusze Europejskie dla Kujaw i Pomorza 2021-2027 ogłaszanych przez Instytucję Zarządzającą określa się wydatki na Priorytet FEKP.08 Fundusze europejskie na wsparcie w obszarze rynku pracy, edukacji i włączenia społecznego łącznie w kwocie 406.350 zł, w tym na zadania bieżące w kwocie 310.000 oraz na zadania inwestycyjne w kwocie 96.350 zł. </t>
  </si>
  <si>
    <r>
      <t>Zwiększa się o kwotę 700.000 zł wydatki zaplanowane na zadanie własne pn.</t>
    </r>
    <r>
      <rPr>
        <i/>
        <sz val="10"/>
        <rFont val="Times New Roman"/>
        <family val="1"/>
      </rPr>
      <t xml:space="preserve"> "Pomoc obywatelom Ukrainy" </t>
    </r>
    <r>
      <rPr>
        <sz val="10"/>
        <rFont val="Times New Roman"/>
        <family val="1"/>
      </rPr>
      <t>z przeznaczeniem na działania wspierające integrację obywateli Ukrainy z mieszkańcami województwa kujawsko-pomorskiego, pokrycie kosztów prowadzenia Punktów Informacyjno-Doradczych oraz wsparcie materialne w postaci paczek żywnościowo-higienicznych.</t>
    </r>
  </si>
  <si>
    <r>
      <t xml:space="preserve"> - o kwotę 913.646 zł na projekt pn. </t>
    </r>
    <r>
      <rPr>
        <i/>
        <sz val="10"/>
        <rFont val="Times New Roman"/>
        <family val="1"/>
      </rPr>
      <t xml:space="preserve">"Przebudowa budynków oraz remont przy ul. M. Skłodowskiej-Curie 27/29 w Toruniu na potrzeby powstania
   Regionalnego Centrum Wsparcia i Opieki dla osób z niepełnosprawnością" </t>
    </r>
    <r>
      <rPr>
        <sz val="10"/>
        <rFont val="Times New Roman"/>
        <family val="1"/>
      </rPr>
      <t>(Działanie 6.08) w związku z koniecznością określenia wydatków
   inwestycyjnych niekwalifikowalnych w wyniku wystąpienia robót dodatkowych, których nie przewidziano w dokumentacji projektowej. Zwiększa
   się ogólna wartość projektu;</t>
    </r>
  </si>
  <si>
    <r>
      <t xml:space="preserve"> - o kwotę 223.415 zł na projekt pn. </t>
    </r>
    <r>
      <rPr>
        <i/>
        <sz val="10"/>
        <rFont val="Times New Roman"/>
        <family val="1"/>
      </rPr>
      <t xml:space="preserve">"Wykluczenie-nie ma MOWY!2 - etap I" </t>
    </r>
    <r>
      <rPr>
        <sz val="10"/>
        <rFont val="Times New Roman"/>
        <family val="1"/>
      </rPr>
      <t>(Działanie 8.25). Zmiana wynika z przeniesienia środków
   niewydatkowanych w roku 2023 oraz zwiększenia ogólnej wartości do przyznanego dofinansowania.</t>
    </r>
  </si>
  <si>
    <t>W celu dostosowania planu wydatków do wielkości prognozowanego współfinansowania krajowego dla projektów przewidzianych do realizacji przez beneficjentów w 2024 r. w ramach konkursów Programu Fundusze Europejskie dla Kujaw i Pomorza 2021-2027 ogłaszanych przez Instytucję Zarządzającą wprowadza się zmiany polegające na:</t>
  </si>
  <si>
    <t xml:space="preserve"> - zwiększeniu wydatków na Priorytet FEKP.08 Fundusze europejskie na wsparcie w obszarze rynku pracy, edukacji i włączenia społecznego łącznie
   o kwotę 517.316 zł, w tym na zadania bieżące o kwotę 320.000 zł oraz na zadania inwestycyjne o kwotę 197.316 zł.</t>
  </si>
  <si>
    <t xml:space="preserve"> - przeniesieniu wydatków między podziałkami klasyfikacji budżetowej w kwocie 38.740 zł;</t>
  </si>
  <si>
    <t xml:space="preserve"> - zwiększeniu wydatków finansowanych z budżetu środków europejskich o kwotę 69 zł przy jednoczesnym zmniejszeniu wydatków z budżetu
   państwa na współfinansowanie krajowe.</t>
  </si>
  <si>
    <r>
      <t xml:space="preserve">  - w kwocie 600.000 zł na zadanie pn. </t>
    </r>
    <r>
      <rPr>
        <i/>
        <sz val="10"/>
        <rFont val="Times New Roman"/>
        <family val="1"/>
      </rPr>
      <t xml:space="preserve">"Modernizacja dróg kluczowych Regionalnego planu transportowego województwa kujawsko-pomorskiego
    na lata 2021-2027" </t>
    </r>
    <r>
      <rPr>
        <sz val="10"/>
        <rFont val="Times New Roman"/>
        <family val="1"/>
      </rPr>
      <t>w związku z udzieleniem pomocy finansowej przez Miasto Rypin na partycypację w kosztach inwestycji "Odnowa nawierzchni 
    DW 534 ul. Kościuszki w m. Rypin";</t>
    </r>
  </si>
  <si>
    <r>
      <t xml:space="preserve">  - o kwotę 216.788 zł od Gminy Rypin, Miasta Rypin i Powiatu Rypińskiego na zadanie pn. </t>
    </r>
    <r>
      <rPr>
        <i/>
        <sz val="10"/>
        <rFont val="Times New Roman"/>
        <family val="1"/>
      </rPr>
      <t>"Budowa obwodnicy miasta Rypina, w tym opracowanie 
     Studium Techniczno-Ekonomiczno-Środowiskowego wraz z uzyskaniem decyzji o środowiskowych uwarunkowaniach zgody na realizację 
    przedsięwzięcia"</t>
    </r>
    <r>
      <rPr>
        <sz val="10"/>
        <rFont val="Times New Roman"/>
        <family val="1"/>
      </rPr>
      <t>;</t>
    </r>
  </si>
  <si>
    <t>W związku z brakiem możliwości wydatkowania do dnia 31 maja 2024 r. części środków określonych uchwałą Nr LXIV/901/23 Sejmiku Województwa Kujawsko-Pomorskiego z dnia 18 grudnia 2023 r. jako wydatki niewygasające z upływem 2023 r., zwiększa się bieżące dochody własne województwa o kwotę 395 zł oraz majątkowe dochody własne o kwotę 5.441.187 zł.</t>
  </si>
  <si>
    <t>Zmiany wynikają ze złożonego do Ministerstwa Funduszy i Polityki Regionalnej wniosku o aktualizację Rocznego planu udzielania dotacji celowej z budżetu państwa w 2024 r. w ramach Programu Fundusze Europejskie dla Kujaw i Pomorza 2021-2027.</t>
  </si>
  <si>
    <t xml:space="preserve"> - Instytucji pośredniczącej ZIT łącznie o kwotę 956.398 zł, w tym na zadania bieżące o kwotę 921.594 zł i na zadania inwestycyjne o kwotę 34.804 zł.</t>
  </si>
  <si>
    <t>Program Operacyjny Zrównoważony rozwój sektora rybołówstwa i nadbrzeżnych obszarów rybackich 
2007-2013 oraz Program Fundusze Europejskie dla Rybactwa</t>
  </si>
  <si>
    <r>
      <t xml:space="preserve">        - o kwotę 8.805.820 zł na zadanie pn. </t>
    </r>
    <r>
      <rPr>
        <i/>
        <sz val="10"/>
        <rFont val="Times New Roman"/>
        <family val="1"/>
      </rPr>
      <t>"Modernizacja dróg kluczowych Regionalnego planu transportowego województwa kujawsko-
          pomorskiego na lata 2021-2027"</t>
    </r>
    <r>
      <rPr>
        <sz val="10"/>
        <rFont val="Times New Roman"/>
        <family val="1"/>
      </rPr>
      <t>, w tym zwiększenie środków własnych województwa o kwotę 8.205.820 zł w wyniku urealnienia wartości
          kosztorysowej inwestycji "Odnowa nawierzchni DW 266 odc. od węzła autostradowego w Odolionie do torów kolejowych w Aleksandrowie
          Kujawskim, od km 3+200 do km 6+364. dł. 3,164 km" oraz "Odnowa nawierzchni DW 534 ul. Kościuszki w m. Rypin" oraz określenie wydatków
          finansowanych z dotacji od jednostek samorządu terytorialnego w kwocie 600.000 zł w związku z udzieleniem pomocy finansowej przez Miasto
          Rypin na partycypację w kosztach modernizacji chodników i zjazdów przy ul. Kościuszki w Rypinie;</t>
    </r>
  </si>
  <si>
    <r>
      <t xml:space="preserve">        - o kwotę  2.823.785 zł na zadanie pn. </t>
    </r>
    <r>
      <rPr>
        <i/>
        <sz val="10"/>
        <rFont val="Times New Roman"/>
        <family val="1"/>
      </rPr>
      <t xml:space="preserve">"Prace projektowe związane z Nową Perspektywą Finansową 2021-2027", </t>
    </r>
    <r>
      <rPr>
        <sz val="10"/>
        <rFont val="Times New Roman"/>
        <family val="1"/>
      </rPr>
      <t>w tym o kwotę 2.215.140 zł 
          w części finansowanej ze środków własnych województwa oraz o kwotę 608.645 zł z dotacji od jednostek samorządu terytorialnego, tj. do
          wysokości pomocy finansowej od Gminy Barcin na dofinansowanie dokumentacji technicznej dotyczącej rozbudowy drogi wojewódzkiej 
          nr 254 polegającej na budowie ronda na skrzyżowaniu DW 254 (ul. Pakoska i ul. Mogileńska) z drogą gminną nr 130315C (ul. Polna 
          i ul. 4 stycznia) w Barcinie. Zmniejsza się ogólna wartość zadania w wyniku wyłączenia z zakresu rzeczowo-finansowego kosztów opracowania
          Studium Techniczno-Ekonomiczno-Środowiskowego dla budowy obwodnic miasta Radzyń Chełmiński i Chełmża oraz miejscowości Łysomice.
          Z powodu ujęcia w ramach zadania dokumentacji dotyczącej budowy ronda w miejscowości Barcin, wydłuża się okres realizacji inwestycji;</t>
    </r>
  </si>
  <si>
    <r>
      <t xml:space="preserve">        - o kwotę 479.683 zł na zadanie pn. </t>
    </r>
    <r>
      <rPr>
        <i/>
        <sz val="10"/>
        <rFont val="Times New Roman"/>
        <family val="1"/>
      </rPr>
      <t xml:space="preserve">"Plan rozwoju sieci drogowej - dokumentacja" </t>
    </r>
    <r>
      <rPr>
        <sz val="10"/>
        <rFont val="Times New Roman"/>
        <family val="1"/>
      </rPr>
      <t>w związku z brakiem możliwości wydatkowania środków na
          skutek przedłużających się w czasie procedur formalnych związanych z identyfikacją potrzeb. Środki przeniesione zostają na rok 2025. 
          Wydłuża się okres realizacji zadania, ogólna wartość nie ulega zmianie;</t>
    </r>
  </si>
  <si>
    <r>
      <t xml:space="preserve">        - o kwotę 1.678.455 zł na zadanie pn. </t>
    </r>
    <r>
      <rPr>
        <i/>
        <sz val="10"/>
        <rFont val="Times New Roman"/>
        <family val="1"/>
      </rPr>
      <t xml:space="preserve">"Rozbudowa drogi wojewódzkiej Nr 272 od skrzyżowania z drogą wojewódzką Nr 239, drogą
          powiatową Nr 1046C do ul. Szkolnej w Laskowicach na odcinku ok. 990 mb", </t>
    </r>
    <r>
      <rPr>
        <sz val="10"/>
        <rFont val="Times New Roman"/>
        <family val="1"/>
      </rPr>
      <t>w tym zmniejszenie środków własnych województwa
          o kwotę 1.700.000 zł w związku ze zmniejszeniem ogólnej wartości zadania po przeprowadzeniu procedur przetargowych oraz
          zwiększenie środków stanowiących pomoc finansową od jednostek samorządu terytorialnego o kwotę 21.545 zł (Gmina Jeżewo) w związku 
          z przeniesieniem z roku 2023 niewydatkowanych środków na opracowanie dokumentacji projektowej.</t>
    </r>
  </si>
  <si>
    <r>
      <t xml:space="preserve">Zwiększa się o kwotę 15.288.800 zł wydatki zaplanowane na zadanie własne pn. </t>
    </r>
    <r>
      <rPr>
        <i/>
        <sz val="10"/>
        <rFont val="Times New Roman"/>
        <family val="1"/>
      </rPr>
      <t>"Drogi wojewódzkie - utrzymanie bieżące dróg"</t>
    </r>
    <r>
      <rPr>
        <sz val="10"/>
        <rFont val="Times New Roman"/>
        <family val="1"/>
      </rPr>
      <t xml:space="preserve"> ujęte w planie finansowym Zarządu Dróg Wojewódzkich w Bydgoszczy z przeznaczeniem m.in. na pokrycie kosztów usług związanych z konserwacją sygnalizacji świetlnej, koszeniem traw, montowaniem barier i wzmocnieniem poboczy, sprzątaniem pasa drogowego po sezonie zimowym, kosztów remontów cząstkowych nawierzchni dróg i przepustów, na wykonanie pomiarów batymetrycznych, obliczeń i założeń dotyczących prac bagrowniczych na Wiśle, kosztów obsługi przeprawy promowej przez Wisłę na wysokości Solca Kujawskiego i Czarnowa (wynagrodzenie załogi) oraz na wypłatę odszkodowania za mienie znajdujące się na gruntach przejętych pod rozbudowę drogi wojewódzkiej nr 254.</t>
    </r>
  </si>
  <si>
    <t>Zmniejsza się w 2024 r. pomoc finansową dla gminy Białe Błota na opracowanie dokumentacji Studium Techniczno-Ekonomiczno-Środowiskowego dla połączenia Miasta Bydgoszczy z węzłem drogowym na trasie szybkiego ruchu S5 i S10 w miejscowości Białe Błota o kwotę 76.323 zł, tj. do wysokości 25% kosztów I etapu. Środki przeniesione zostają na rok 2026. Zwiększa się ogólna wartość dotacji dla gminy w wyniku zwiększenia wartości zadania po rozstrzygnięciu postępowania przetargowego na wyłonienie wykonawcy dokumentacji i wydłuża okres realizacji.</t>
  </si>
  <si>
    <r>
      <t>Określa się wydatki w kwocie 17.000 zł na wieloletnie zadanie inwestycyjne przewidziane do realizacji w latach 2024-2039 pn.</t>
    </r>
    <r>
      <rPr>
        <i/>
        <sz val="10"/>
        <rFont val="Times New Roman"/>
        <family val="1"/>
      </rPr>
      <t xml:space="preserve"> "Modernizacja nieruchomości w Toruniu przy Wola Zamkowa 12 (rozliczenie z użytkownikiem)". </t>
    </r>
    <r>
      <rPr>
        <sz val="10"/>
        <rFont val="Times New Roman"/>
        <family val="1"/>
      </rPr>
      <t>Województwo zamierza przekazać ww. nieruchomość w użytkowanie na okres 15 lat na rzecz Europejskiego Centrum Współpracy Młodzieży w Toruniu w celu realizacji zadań w zakresie edukacji publicznej, promocji, ochrony zdrowia, kultury, ochrony i opieki nad zabytkami, pomocy społecznej, polityki prorodzinnej, ochrony środowiska, przeciwdziałania bezrobociu oraz aktywizacji lokalnego rynku pracy. Użytkowanie ustanowione będzie za rocznym wynagrodzeniem, z tym że na poczet opłat rocznych naliczane będą nakłady poniesione przez Europejskie Centrum Współpracy Młodzieży z tytułu modernizowania obiektu.</t>
    </r>
  </si>
  <si>
    <t>Określa się wydatki w kwocie 2.250.000 zł na podwyższenie kapitału zakładowego spółki Regionalny Ośrodek Zrównoważonego Rozwoju sp. z o.o. (dawniej Regionalny Ośrodek Edukacji Ekologicznej sp. z o.o.) z przeznaczeniem na utworzenie placówki o charakterze naukowo-badawczo-edukacyjnym w Piwnicach oraz na wkład własny do projektu pn. "Kujawsko-Pomorska Akademia Ekologiczna" przewidzianego do realizacji w ramach Programu Fundusze Europejskie dla Kujaw i Pomorza 2021-2027, Działania 2.15. Wniesienie kapitału nastąpi poprzez objęcie 2.250 nowych udziałów o wartości nominalnej 1.000 zł każdy.</t>
  </si>
  <si>
    <r>
      <t xml:space="preserve"> - w kwocie 25.000 zł na zadanie pn. </t>
    </r>
    <r>
      <rPr>
        <i/>
        <sz val="10"/>
        <rFont val="Times New Roman"/>
        <family val="1"/>
      </rPr>
      <t xml:space="preserve">"Inwestycje" </t>
    </r>
    <r>
      <rPr>
        <sz val="10"/>
        <rFont val="Times New Roman"/>
        <family val="1"/>
      </rPr>
      <t>przewidziane do realizacji przez Kujawsko-Pomorskie Centrum Edukacji Nauczycieli w Bydgoszczy.
   W ramach zadania pokryte zostaną koszty związane z zakupem i montażem stylizowanej, zdobionej liśćmi miłorzębu ławki kutej związanej 
   z przedsięwzięciem polegającym na przywróceniu dawnego wyglądu budynku Centrum - klasycystycznego pałacu - do postaci ujętej w projekcie 
   z 1863 roku;</t>
    </r>
  </si>
  <si>
    <t xml:space="preserve">   z przeznaczeniem na zakup mobilnych pracowni wyposażonych w specjalistyczne pomoce dydaktyczne do przeprowadzania doświadczeń
   przyrodniczych z wykorzystaniem technologii cyfrowej, nauki kodowania i robotyki oraz na zakup pomocy dydaktycznych na potrzeby
   stworzenia stacjonarnych laboratoriów 3D a także na organizację konferencji;</t>
  </si>
  <si>
    <t xml:space="preserve">   - Kujawsko-Pomorskiego Centrum Edukacji Nauczycieli  we Włocławku w kwocie 1.117.926 zł  z przeznaczeniem na zakup mobilnych pracowni
     wyposażonych w specjalistyczne pomoce dydaktyczne do przeprowadzania doświadczeń przyrodniczych z wykorzystaniem technologii
     cyfrowej, nauki kodowania i robotyki, na zakup pomocy dydaktycznych na potrzeby stworzenia stacjonarnych laboratoriów 3D, na
     organizację konferencji i Forum praktyków nauczycieli kształcenia zawodowego oraz powołanie sieci współpracy organów prowadzących szkoły
     kształcenia zawodowego; </t>
  </si>
  <si>
    <t>2) przeniesieniu wydatków między podziałkami klasyfikacji budżetowej w kwocie 48.809 zł w planie finansowym Urzędu Marszałkowskiego w celu
    zabezpieczenia środków na zakup wyposażenia biura koordynacji oraz na organizację posiedzeń Wojewódzkiego Zespołu Koordynacji ds. kształcenia
    zawodowego oraz uczenia się przez całe życie;</t>
  </si>
  <si>
    <t xml:space="preserve">W celu dostosowania planu wydatków do wielkości prognozowanego współfinansowania krajowego dla projektów przewidzianych do realizacji w 2024 r. przez beneficjentów w ramach konkursów Programu Fundusze Europejskie dla Kujaw i Pomorza 2021-2027 ogłaszanych przez: </t>
  </si>
  <si>
    <t>1) Instytucję Zarządzającą zmniejsza się o kwotę 61.266 zł wydatki na zadania inwestycyjne w ramach Priorytetu FEKP.06 Fundusze europejskie na
    rzecz zwiększenia dostępności regionalnej infrastruktury dla mieszkańców;</t>
  </si>
  <si>
    <r>
      <t xml:space="preserve">Określa się wydatki w kwocie 246.711 zł na projekt pn. </t>
    </r>
    <r>
      <rPr>
        <i/>
        <sz val="10"/>
        <rFont val="Times New Roman"/>
        <family val="1"/>
      </rPr>
      <t xml:space="preserve">"Poprawa ergonomii pracy w Regionalnym Ośrodku Polityki Społecznej w Toruniu" </t>
    </r>
    <r>
      <rPr>
        <sz val="10"/>
        <rFont val="Times New Roman"/>
        <family val="1"/>
      </rPr>
      <t>przewidziany do realizacji w ramach Programu Fundusze Europejskie dla Kujaw i Pomorza 2021-2027, Działania 8.08. W ramach projektu zaplanowano wyposażenie miejsc pracy siedzącej w rozwiązania sprzyjające ograniczeniu jej niekorzystnych skutków, zakup sprzętu monitorującego aktywność fizyczną i jej efekty, szkolenia w zakresie radzenia sobie ze stresem w pracy oraz wsparcie specjalistyczne w postaci konsultacji psychologicznych i usług fizjoterapii. Powyższa kwota sfinansowana zostanie z budżetu środków europejskich w kwocie 233.004 zł oraz z budżetu państwa na współfinansowanie krajowe w kwocie 13.707 zł.</t>
    </r>
  </si>
  <si>
    <t>Zwiększa się wydatki na projekty realizowane przez Regionalny Ośrodek Polityki Społecznej w Toruniu w ramach Programu Fundusze Europejskie dla Kujaw i Pomorza 2021-2027:</t>
  </si>
  <si>
    <t xml:space="preserve"> - zmniejszeniu wydatków inwestycyjnych na Priorytet FEKP.06 Fundusze europejskie na rzecz zwiększenia dostępności regionalnej infrastruktury
   dla mieszkańców o kwotę 141.146 zł, 
   </t>
  </si>
  <si>
    <t xml:space="preserve">    - Poddziałanie 9.3.2 Rozwój usług społecznych łącznie o kwotę 1.527.048 zł.</t>
  </si>
  <si>
    <r>
      <t>W ramach Pomocy Technicznej Programu Fundusze Europejskie dla Kujaw i Pomorza 2021-2027</t>
    </r>
    <r>
      <rPr>
        <i/>
        <sz val="10"/>
        <rFont val="Times New Roman"/>
        <family val="1"/>
      </rPr>
      <t xml:space="preserve"> </t>
    </r>
    <r>
      <rPr>
        <sz val="10"/>
        <rFont val="Times New Roman"/>
        <family val="1"/>
      </rPr>
      <t>ujętej w planie finansowym Wojewódzkiego Urzędu Pracy w Toruniu zmniejsza się wydatki na podzadanie</t>
    </r>
    <r>
      <rPr>
        <i/>
        <sz val="10"/>
        <rFont val="Times New Roman"/>
        <family val="1"/>
      </rPr>
      <t xml:space="preserve"> Informacja i komunikacja </t>
    </r>
    <r>
      <rPr>
        <sz val="10"/>
        <rFont val="Times New Roman"/>
        <family val="1"/>
      </rPr>
      <t xml:space="preserve">o kwotę 23.500 zł przy jednoczesnym zwiększeniu wydatków na podzadanie </t>
    </r>
    <r>
      <rPr>
        <i/>
        <sz val="10"/>
        <rFont val="Times New Roman"/>
        <family val="1"/>
      </rPr>
      <t>Koszty zarządzania i wdrażania</t>
    </r>
    <r>
      <rPr>
        <sz val="10"/>
        <rFont val="Times New Roman"/>
        <family val="1"/>
      </rPr>
      <t xml:space="preserve"> z przeznaczeniem na pokrycie kosztów najmu pomieszczeń biurowych i podróży służbowych.</t>
    </r>
  </si>
  <si>
    <r>
      <t xml:space="preserve">    - w kwocie 620.000 zł na jednoroczne zadanie inwestycyjne pn. </t>
    </r>
    <r>
      <rPr>
        <i/>
        <sz val="10"/>
        <rFont val="Times New Roman"/>
        <family val="1"/>
      </rPr>
      <t>"Kompleksowa modernizacja energetyczna budynków zabytkowych, w tym
      budynku nr 3 przy ul. Mickiewicza 24/26"</t>
    </r>
    <r>
      <rPr>
        <sz val="10"/>
        <rFont val="Times New Roman"/>
        <family val="1"/>
      </rPr>
      <t>;</t>
    </r>
  </si>
  <si>
    <t xml:space="preserve">    z przeznaczeniem na pokrycie kosztów opracowania wielobranżowych koncepcji projektowych wraz z uzyskaniem wszystkich niezbędnych
    pozwoleń, w związku z planem ubiegania się o dofinansowanie powyższych inwestycji w ramach Programu Fundusze Europejskie dla Kujaw 
    i Pomorza na lata 2021-2027;</t>
  </si>
  <si>
    <r>
      <t xml:space="preserve"> - w kwocie 135.699 zł na zadanie własne pn. </t>
    </r>
    <r>
      <rPr>
        <i/>
        <sz val="10"/>
        <rFont val="Times New Roman"/>
        <family val="1"/>
      </rPr>
      <t xml:space="preserve">"Zwrot dotacji RPO" </t>
    </r>
    <r>
      <rPr>
        <sz val="10"/>
        <rFont val="Times New Roman"/>
        <family val="1"/>
      </rPr>
      <t>z przeznaczeniem na zapłatę odsetek od środków otrzymanych na projekt 
   pn. "Artyści w zawodzie - modernizacja warsztatów kształcenia zawodowego w KPSOSW im. J. Korczaka w Toruniu" i zwróconych do budżetu 
   środków europejskich, zgodnie z wezwaniem Instytucji Zarządzającej RPO.</t>
    </r>
  </si>
  <si>
    <t>Zwiększa się o kwotę 500.000 zł dotację zaplanowaną dla Kujawsko-Pomorskiego Teatru Muzycznego w Toruniu na działalność statutową w związku z koniecznością zabezpieczenia środków m.in. na pokrycie kosztów utworzenia miejsc pracy w celu osiągnięcia wskaźników założonych przy projekcie "Przebudowa i remont konserwatorski budynku Pałacu Dąmbskich w Toruniu na cele kulturalne" oraz na obsługę prawną spraw dotyczących wykonawców robót budowlanych.</t>
  </si>
  <si>
    <r>
      <t xml:space="preserve"> - dotację dla Kujawsko-Pomorskiego Centrum Dziedzictwa w Toruniu łącznie w kwocie 5.439.019 zł, w tym na wydatki bieżące w kwocie 200.977 zł
   oraz na wydatki inwestycyjne w kwocie 5.238.042 zł z przeznaczeniem na wkład własny do projektu pn.</t>
    </r>
    <r>
      <rPr>
        <i/>
        <sz val="10"/>
        <rFont val="Times New Roman"/>
        <family val="1"/>
      </rPr>
      <t xml:space="preserve"> "Muzeum Ziemiaństwa im. Rodziny
   Sczanieckich" w Nawrze" </t>
    </r>
    <r>
      <rPr>
        <sz val="10"/>
        <rFont val="Times New Roman"/>
        <family val="1"/>
      </rPr>
      <t>przewidzianego do realizacji w latach 2024-2027 w ramach Programu Fundusze Europejskie dla Kujaw i Pomorza na lata
   2021-2027, Działania 6.12. W ramach projektu przewidziano przeprowadzenie kompleksowej rewitalizacji założenia pałacowo-parkowego w Nawrze
   oraz utworzenie na bazie zabytkowego pałacu nowoczesnej instytucji kultury. W 2024 r. sfinansowane zostaną prace przygotowawcze, koszty
   zastępstwa inwestycyjnego i nadzoru autorskiego, część prac ogólnobudowlanych i konserwatorskich oraz zarządzanie projektem.</t>
    </r>
  </si>
  <si>
    <r>
      <t xml:space="preserve"> - Wojewódzkiej i Miejskiej Biblioteki Publicznej im. dr Witolda Bełzy w Bydgoszczy w kwocie 174.603 zł, w tym na wydatki bieżące w kwocie 
   73.812 zł oraz na wydatki inwestycyjne w kwocie 100.791 zł z przeznaczeniem na wkład własny do projektu pn.</t>
    </r>
    <r>
      <rPr>
        <i/>
        <sz val="10"/>
        <rFont val="Times New Roman"/>
        <family val="1"/>
      </rPr>
      <t xml:space="preserve"> "Droga do Nowoczesności" - 
   modernizacja i rewitalizacja zabytków oraz wdrożenie nowej oferty kulturalnej Wojewódzkiej i Miejskiej Biblioteki Publicznej w Bydgoszczy" 
   </t>
    </r>
    <r>
      <rPr>
        <sz val="10"/>
        <rFont val="Times New Roman"/>
        <family val="1"/>
      </rPr>
      <t>przewidzianego do realizacji w latach 2024--2027 w ramach Programu Fundusze Europejskie dla Kujaw i Pomorza na lata 2021-2027,
   Działania 6.12. W ramach projektu przewidziano remont i aranżację wnętrz pomieszczeń, wyminę/naprawę posadzek, remont dachu, wymianę
   stolarki okiennej i drzwiowej, remont elewacji, przebudowę toalet, termomodernizację, przebudowę instalacji wewnętrznych, zastosowanie
   podnośników elektrycznych i budowę dźwigów osobowo-towarowych, przeszklenie zadaszenia dziedzińca oraz rozbudowę kompleksu budynków
   biblioteki głównej i zakup wyposażenia. W 2024 r. sfinansowane zostaną prace przygotowawcze związane z przeprowadzeniem procedur
   przetargowych, koszty zastępstwa inwestycyjnego i nadzoru autorskiego oraz zarządzania projektem.</t>
    </r>
  </si>
  <si>
    <t xml:space="preserve"> - Muzeum Ziemi Kujawskiej i Dobrzyńskiej we Włocławku o kwotę 86.715 zł z przeznaczeniem na pokrycie skutków regulacji wynagrodzenia
   dyrektora instytucji oraz wzrostu odpisu na zakładowy fundusz świadczeń socjalnych a także na pokrycie kosztów utrzymania zwierząt 
   umieszczonych w skansenie w Kłóbce;</t>
  </si>
  <si>
    <t xml:space="preserve">   - w planie finansowym Urzędu Marszałkowskiego o kwotę 100.000 zł w części finansowanej ze środków własnych województwa z przeznaczeniem
      na pokrycie kosztów realizacji działań z zakresu ochrony przyrody;</t>
  </si>
  <si>
    <r>
      <t>Zmniejsza się o kwotę 350.000 zł wydatki zaplanowane na zadanie własne pn</t>
    </r>
    <r>
      <rPr>
        <i/>
        <sz val="10"/>
        <rFont val="Times New Roman"/>
        <family val="1"/>
      </rPr>
      <t xml:space="preserve">. "Granty - Programy Sportu Powszechnego". </t>
    </r>
    <r>
      <rPr>
        <sz val="10"/>
        <rFont val="Times New Roman"/>
        <family val="1"/>
      </rPr>
      <t>Zmiana wynika z urealnienia wydatków przeznaczonych w 2024 roku na przeprowadzenie konkursów w trybie ustawy o działalności pożytku publicznego i wolontariacie w celu wyłonienia operatorów wojewódzkich do obsługi Programów współfinansowanych przez Ministerstwo Sportu i Turystyki.</t>
    </r>
  </si>
  <si>
    <t>Zwiększa się o kwotę 14.000.0000 dotację inwestycyjną zaplanowaną dla Politechniki Bydgoskiej im. Jana i Jędrzeja Śniadeckich na dofinansowanie II etapu budowy Akademickiego Centrum Sportu w związku z decyzją o zwiększeniu wsparcia na rozwój bazy dydaktyczno-sportowej bydgoskiej uczelni.</t>
  </si>
  <si>
    <t>§ 8 ust. 13b dotyczący wydatków na realizację zadań w ramach Krajowego Planu Odbudowy i Zwiększania Odporności (KPO), finansowanych ze środków pieniężnych, o których mowa w § 3 ust. 1 pkt 2</t>
  </si>
  <si>
    <t>W związku z porozumieniem Nr 4/FP/2024 z dnia 13 lutego 2024 r. zawartym pomiędzy Samorządem Województwa Kujawsko-Pomorskiego a Wojewodą Kujawsko-Pomorskim dotyczącym finansowania kosztów zakwaterowania wraz z wyżywieniem obywateli Ukrainy, którzy przybyli na terytorium Rzeczypospolitej Polskiej w związku z działaniami wojennymi na terytorium tego państwa, zwiększa się dochody z Funduszu Pomocy o kwotę 173.670 zł, zgodnie ze złożonym wnioskiem za miesiąc kwiecień 2024 r.</t>
  </si>
  <si>
    <r>
      <t xml:space="preserve">Zwiększa się wydatki o kwotę 10.000 zł w planie finansowym Urzędu Marszałkowskiego w Toruniu na zadanie pn. </t>
    </r>
    <r>
      <rPr>
        <i/>
        <sz val="10"/>
        <rFont val="Times New Roman"/>
        <family val="1"/>
      </rPr>
      <t xml:space="preserve">"Nagrody w konkursach szkolnych"  </t>
    </r>
    <r>
      <rPr>
        <sz val="10"/>
        <rFont val="Times New Roman"/>
        <family val="1"/>
      </rPr>
      <t>w celu zabezpieczenia środków na ufundowanie nagród przewidzianych w II połowie roku w konkursach i olimpiadach organizowanych na terenie województwa a także dla laureatów ogólnopolskich olimpiad pochodzących z naszego regionu.</t>
    </r>
  </si>
  <si>
    <t>Zwiększa się wydatki na projekty realizowane w ramach Programu Fundusze Europejskie dla Kujaw i Pomorza 2021-2027:</t>
  </si>
  <si>
    <r>
      <t xml:space="preserve">W projekcie pn. </t>
    </r>
    <r>
      <rPr>
        <i/>
        <sz val="10"/>
        <rFont val="Times New Roman"/>
        <family val="1"/>
      </rPr>
      <t>"Kierunek - Rozwój"</t>
    </r>
    <r>
      <rPr>
        <sz val="10"/>
        <rFont val="Times New Roman"/>
        <family val="1"/>
      </rPr>
      <t xml:space="preserve"> realizowanym przez Wojewódzki Urząd Pracy w Toruniu w ramach Programu Fundusze Europejskie dla Kujaw i Pomorza 2021-2027, Działania 8.19 dokonuje się przeniesienia planowanych wydatków między podziałkami klasyfikacji budżetowej poprzez zmniejszenie wydatków bieżących o kwotę 37.000 zł przy jednoczesnym określeniu wydatków inwestycyjnych. Zmiana wynika z konieczności zabezpieczenia środków na zakup urządzeń wielofunkcyjnych.</t>
    </r>
  </si>
  <si>
    <t xml:space="preserve">Zmniejsza się o kwotę 58.941,60 zł dochody zaplanowane z Rządowego Funduszu Rozwoju Dróg na wieloletnie zadanie inwestycyjne pn. "Przygotowanie i realizacja zadań w ramach  Rządowego Funduszu Rozwoju Dróg" w związku z wprowadzeniem przychodów z tytułu niewykorzystanych w roku 2023 środków związanych ze szczególnymi zasadami wykonywania budżetu określonymi w ustawie z dnia 23 października 2018 r. o Rządowym Funduszu Rozwoju Dróg. </t>
  </si>
  <si>
    <r>
      <t xml:space="preserve">Odstępuje się od udzielenia Powiatowi Nakielskiego pomocy finansowej na dofinansowanie zadania pn. </t>
    </r>
    <r>
      <rPr>
        <i/>
        <sz val="10"/>
        <rFont val="Times New Roman"/>
        <family val="1"/>
      </rPr>
      <t xml:space="preserve">"Modernizacja szpitala w Szubinie - pion szubińskiego Nowego Szpitala w Nakle i w Szubinie - Oddział Chorób Wewnętrznych" </t>
    </r>
    <r>
      <rPr>
        <sz val="10"/>
        <rFont val="Times New Roman"/>
        <family val="1"/>
      </rPr>
      <t>i zmniejsza wydatki o kwotę 4.000.000 zł w związku z uruchomieniem przez KPFR sp. z o.o. instrumentów zwrotnych na zadania w zakresie ochrony zdrowia.</t>
    </r>
  </si>
  <si>
    <r>
      <t xml:space="preserve">Określa się wydatki w kwocie 27.060 zł na zadanie własne pn. </t>
    </r>
    <r>
      <rPr>
        <i/>
        <sz val="10"/>
        <rFont val="Times New Roman"/>
        <family val="1"/>
      </rPr>
      <t>"Zwrot dotacji - zadania zlecone"</t>
    </r>
    <r>
      <rPr>
        <sz val="10"/>
        <rFont val="Times New Roman"/>
        <family val="1"/>
      </rPr>
      <t xml:space="preserve"> z przeznaczeniem na zwrot dotacji do budżetu państwa w związku z przeprowadzoną kontrolą NIK dotyczącą kosztów obsługi zadań Marszałka Województwa wynikających z ustawy z dnia 5 grudnia 1996 r. o zawodach lekarza i lekarza dentysty (finansowanie staży podyplomowych lekarzy i lekarzy dentystów).</t>
    </r>
  </si>
  <si>
    <r>
      <t xml:space="preserve">Zwiększa się wydatki o kwotę 70,02 zł na zadanie własne pn. </t>
    </r>
    <r>
      <rPr>
        <i/>
        <sz val="10"/>
        <rFont val="Times New Roman"/>
        <family val="1"/>
      </rPr>
      <t>"Realizacja ustawy o obowiązkach przedsiębiorców w zakresie gospodarowania niektórymi odpadami oraz o opłacie produktowej (opłata produktowa za oleje i opony)"</t>
    </r>
    <r>
      <rPr>
        <sz val="10"/>
        <rFont val="Times New Roman"/>
        <family val="1"/>
      </rPr>
      <t xml:space="preserve"> w związku z wprowadzeniem przychodów z tytułu niewykorzystanych w roku 2023 środków stanowiących  2% odpis od wpływów z tytułu opłaty produktowej oraz dodatkowej opłaty produktowej naliczanych za nieosiągnięcie wymaganego odzysku i recyklingu odpadów powstałych od produktów wprowadzanych do obrotu na terenie kraju pobieranych zgodnie z ustawą z dnia 11 maja 2001 r. o obowiązkach przedsiębiorcy w zakresie gospodarowania niektórymi odpadami oraz o opłacie produktowej.</t>
    </r>
  </si>
  <si>
    <r>
      <t xml:space="preserve">W związku z wprowadzeniem przychodów z tytułu niewykorzystanych w roku 2023 środków stanowiących 5% odpis od wpływów z tytułu opłaty produktowej, dodatkowej opłaty produktowej, opłaty na publiczne kampanie edukacyjne oraz nieodebranej opłaty depozytowej, pobieranych na podstawie ustawy z dnia 24 kwietnia 2009 r. o bateriach i akumulatorach zwiększa się o kwotę 183,79 zł wydatki zaplanowane na zadanie własne pn. </t>
    </r>
    <r>
      <rPr>
        <i/>
        <sz val="10"/>
        <rFont val="Times New Roman"/>
        <family val="1"/>
      </rPr>
      <t>"Obsługa opłat związanych z gromadzeniem środków z tytułu wprowadzania do obrotu baterii i akumulatorów".</t>
    </r>
    <r>
      <rPr>
        <sz val="10"/>
        <rFont val="Times New Roman"/>
        <family val="1"/>
      </rPr>
      <t xml:space="preserve"> </t>
    </r>
  </si>
  <si>
    <r>
      <t xml:space="preserve">Zwiększa się o kwotę 2.199,99 zł wydatki zaplanowane na zadanie własne pn. </t>
    </r>
    <r>
      <rPr>
        <i/>
        <sz val="10"/>
        <rFont val="Times New Roman"/>
        <family val="1"/>
      </rPr>
      <t xml:space="preserve">"Opłata recyklingowa od nabywającego torbę na zakupy z tworzywa sztucznego" </t>
    </r>
    <r>
      <rPr>
        <sz val="10"/>
        <rFont val="Times New Roman"/>
        <family val="1"/>
      </rPr>
      <t>w związku z wprowadzeniem przychodów z tytułu niewykorzystanych w roku 2023 środków stanowiących 1% odpis od wpływów z tytułu opłaty recyklingowej oraz dodatkowej opłaty recyklingowej uiszczanych przez przedsiębiorców prowadzących jednostkę handlu detalicznego lub hurtowego, w której oferowane są torby na zakupy z tworzywa sztucznego przeznaczone do opakowania produktów oferowanych w tej jednostce, pobierane na podstawie ustawy z dnia 13 czerwca 2013 r. o gospodarce opakowaniami i odpadami opakowaniowymi.</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</si>
</sst>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52">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8"/>
      <name val="Times New Roman"/>
      <family val="1"/>
    </font>
    <font>
      <b/>
      <sz val="8"/>
      <name val="Times New Roman"/>
      <family val="1"/>
    </font>
    <font>
      <sz val="8"/>
      <name val="Calibri"/>
      <family val="2"/>
    </font>
    <font>
      <sz val="9"/>
      <name val="Times New Roman"/>
      <family val="1"/>
    </font>
    <font>
      <sz val="9.5"/>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style="thin">
        <color indexed="8"/>
      </bottom>
    </border>
    <border>
      <left/>
      <right/>
      <top style="thin">
        <color indexed="8"/>
      </top>
      <bottom style="thin">
        <color indexed="8"/>
      </bottom>
    </border>
    <border>
      <left style="thin"/>
      <right style="thin"/>
      <top style="thin">
        <color indexed="8"/>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bottom style="thin"/>
    </border>
    <border>
      <left/>
      <right style="thin">
        <color indexed="8"/>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4"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96">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4" fontId="8" fillId="0" borderId="0" xfId="52" applyNumberFormat="1" applyFont="1" applyFill="1" applyAlignment="1">
      <alignment vertical="center"/>
      <protection/>
    </xf>
    <xf numFmtId="0" fontId="8" fillId="0" borderId="0" xfId="52" applyFont="1" applyFill="1" applyAlignment="1">
      <alignment horizontal="center" vertical="center"/>
      <protection/>
    </xf>
    <xf numFmtId="0" fontId="4" fillId="0" borderId="0" xfId="52" applyFont="1" applyFill="1" applyAlignment="1">
      <alignment horizontal="center"/>
      <protection/>
    </xf>
    <xf numFmtId="0" fontId="4" fillId="0" borderId="0" xfId="52" applyFont="1" applyFill="1">
      <alignment/>
      <protection/>
    </xf>
    <xf numFmtId="0" fontId="4" fillId="0" borderId="0" xfId="52" applyFont="1" applyFill="1" applyAlignment="1">
      <alignment horizontal="left" wrapText="1"/>
      <protection/>
    </xf>
    <xf numFmtId="0" fontId="4" fillId="0" borderId="0" xfId="54" applyFont="1" applyFill="1" applyAlignment="1">
      <alignment vertical="center"/>
      <protection/>
    </xf>
    <xf numFmtId="0" fontId="4" fillId="0" borderId="0" xfId="54" applyFont="1" applyFill="1" applyAlignment="1">
      <alignment horizontal="justify" vertical="center" wrapText="1"/>
      <protection/>
    </xf>
    <xf numFmtId="4" fontId="8" fillId="0" borderId="0" xfId="52" applyNumberFormat="1" applyFont="1" applyAlignment="1">
      <alignment vertical="center"/>
      <protection/>
    </xf>
    <xf numFmtId="0" fontId="8" fillId="0" borderId="0" xfId="52" applyFont="1" applyAlignment="1">
      <alignment vertical="center" wrapText="1"/>
      <protection/>
    </xf>
    <xf numFmtId="0" fontId="6" fillId="0" borderId="0" xfId="52" applyFont="1" applyAlignment="1">
      <alignment horizontal="center" vertical="center"/>
      <protection/>
    </xf>
    <xf numFmtId="0" fontId="8" fillId="0" borderId="0" xfId="52" applyFont="1" applyAlignment="1">
      <alignment horizontal="center" vertical="top"/>
      <protection/>
    </xf>
    <xf numFmtId="4" fontId="8" fillId="0" borderId="0" xfId="52" applyNumberFormat="1" applyFont="1">
      <alignment/>
      <protection/>
    </xf>
    <xf numFmtId="0" fontId="6" fillId="0" borderId="12" xfId="52" applyFont="1" applyBorder="1" applyAlignment="1">
      <alignment horizontal="center" vertical="center"/>
      <protection/>
    </xf>
    <xf numFmtId="0" fontId="6" fillId="0" borderId="12" xfId="52" applyFont="1" applyBorder="1" applyAlignment="1">
      <alignment vertical="center" wrapText="1"/>
      <protection/>
    </xf>
    <xf numFmtId="4" fontId="6" fillId="0" borderId="12" xfId="52" applyNumberFormat="1" applyFont="1" applyBorder="1" applyAlignment="1">
      <alignment vertical="center"/>
      <protection/>
    </xf>
    <xf numFmtId="0" fontId="6" fillId="0" borderId="0" xfId="52" applyFont="1">
      <alignment/>
      <protection/>
    </xf>
    <xf numFmtId="4" fontId="14" fillId="0" borderId="10" xfId="52" applyNumberFormat="1" applyFont="1" applyBorder="1" applyAlignment="1">
      <alignment vertical="center"/>
      <protection/>
    </xf>
    <xf numFmtId="0" fontId="4" fillId="0" borderId="0" xfId="52" applyFont="1" applyAlignment="1">
      <alignment vertical="center"/>
      <protection/>
    </xf>
    <xf numFmtId="4" fontId="10" fillId="0" borderId="0" xfId="0" applyNumberFormat="1" applyFont="1" applyFill="1" applyAlignment="1">
      <alignment vertical="center"/>
    </xf>
    <xf numFmtId="0" fontId="10" fillId="0" borderId="0" xfId="0" applyFont="1" applyFill="1" applyAlignment="1">
      <alignment vertical="center"/>
    </xf>
    <xf numFmtId="4" fontId="11" fillId="0" borderId="0" xfId="0" applyNumberFormat="1" applyFont="1" applyFill="1" applyAlignment="1">
      <alignment vertical="center"/>
    </xf>
    <xf numFmtId="4" fontId="10" fillId="0" borderId="0" xfId="54" applyNumberFormat="1" applyFont="1" applyFill="1" applyAlignment="1">
      <alignment vertical="center"/>
      <protection/>
    </xf>
    <xf numFmtId="0" fontId="10" fillId="0" borderId="0" xfId="54" applyFont="1" applyFill="1" applyAlignment="1">
      <alignment vertical="center"/>
      <protection/>
    </xf>
    <xf numFmtId="4" fontId="11" fillId="0" borderId="0" xfId="54" applyNumberFormat="1" applyFont="1" applyFill="1" applyAlignment="1">
      <alignment vertical="center"/>
      <protection/>
    </xf>
    <xf numFmtId="4" fontId="4" fillId="0" borderId="0" xfId="0" applyNumberFormat="1" applyFont="1" applyFill="1" applyAlignment="1">
      <alignment vertical="center"/>
    </xf>
    <xf numFmtId="0" fontId="4" fillId="0" borderId="0" xfId="0" applyFont="1" applyFill="1" applyAlignment="1">
      <alignment vertical="center"/>
    </xf>
    <xf numFmtId="4" fontId="7" fillId="0" borderId="0" xfId="0" applyNumberFormat="1" applyFont="1" applyFill="1" applyAlignment="1">
      <alignment vertical="center"/>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4" fillId="0" borderId="12" xfId="52" applyNumberFormat="1" applyFont="1" applyFill="1" applyBorder="1" applyAlignment="1">
      <alignment vertical="center"/>
      <protection/>
    </xf>
    <xf numFmtId="49" fontId="8" fillId="0" borderId="0" xfId="52" applyNumberFormat="1" applyFont="1" applyAlignment="1">
      <alignment horizontal="center" vertical="center"/>
      <protection/>
    </xf>
    <xf numFmtId="0" fontId="6" fillId="0" borderId="0" xfId="52" applyFont="1" applyFill="1" applyAlignment="1">
      <alignment horizontal="center" vertical="center"/>
      <protection/>
    </xf>
    <xf numFmtId="49" fontId="4" fillId="0" borderId="0" xfId="52" applyNumberFormat="1" applyFont="1" applyAlignment="1">
      <alignment horizontal="right" vertical="center"/>
      <protection/>
    </xf>
    <xf numFmtId="3" fontId="8" fillId="0" borderId="0" xfId="52" applyNumberFormat="1" applyFont="1" applyFill="1" applyAlignment="1">
      <alignment vertical="center"/>
      <protection/>
    </xf>
    <xf numFmtId="0" fontId="8" fillId="0" borderId="0" xfId="52" applyFont="1" applyAlignment="1">
      <alignment horizontal="justify" vertical="center" wrapText="1"/>
      <protection/>
    </xf>
    <xf numFmtId="49" fontId="4" fillId="0" borderId="0" xfId="52" applyNumberFormat="1" applyFont="1" applyFill="1" applyAlignment="1">
      <alignment horizontal="justify" vertical="center" wrapText="1"/>
      <protection/>
    </xf>
    <xf numFmtId="0" fontId="6" fillId="0" borderId="12" xfId="55" applyFont="1" applyBorder="1" applyAlignment="1">
      <alignment horizontal="center" vertical="center"/>
      <protection/>
    </xf>
    <xf numFmtId="0" fontId="6" fillId="0" borderId="0" xfId="55" applyFont="1" applyAlignment="1">
      <alignment vertical="center"/>
      <protection/>
    </xf>
    <xf numFmtId="0" fontId="8" fillId="0" borderId="0" xfId="55" applyFont="1" applyAlignment="1">
      <alignment horizontal="center" vertical="center"/>
      <protection/>
    </xf>
    <xf numFmtId="0" fontId="8" fillId="0" borderId="0" xfId="55" applyFont="1" applyAlignment="1">
      <alignment vertical="center" wrapText="1"/>
      <protection/>
    </xf>
    <xf numFmtId="4" fontId="8" fillId="0" borderId="0" xfId="55" applyNumberFormat="1" applyFont="1" applyAlignment="1">
      <alignment vertical="center"/>
      <protection/>
    </xf>
    <xf numFmtId="0" fontId="8" fillId="0" borderId="0" xfId="55" applyFont="1" applyAlignment="1">
      <alignment vertical="center"/>
      <protection/>
    </xf>
    <xf numFmtId="0" fontId="8" fillId="0" borderId="0" xfId="52" applyFont="1" applyAlignment="1">
      <alignment wrapText="1"/>
      <protection/>
    </xf>
    <xf numFmtId="4" fontId="4" fillId="0" borderId="13" xfId="55" applyNumberFormat="1" applyFont="1" applyBorder="1" applyAlignment="1">
      <alignment vertical="center"/>
      <protection/>
    </xf>
    <xf numFmtId="4" fontId="4" fillId="0" borderId="13" xfId="52" applyNumberFormat="1" applyFont="1" applyBorder="1" applyAlignment="1">
      <alignment vertical="center"/>
      <protection/>
    </xf>
    <xf numFmtId="4" fontId="4" fillId="0" borderId="14" xfId="52" applyNumberFormat="1" applyFont="1" applyBorder="1" applyAlignment="1">
      <alignment vertical="center"/>
      <protection/>
    </xf>
    <xf numFmtId="0" fontId="4" fillId="0" borderId="10" xfId="52" applyFont="1" applyFill="1" applyBorder="1" applyAlignment="1">
      <alignment horizontal="center" vertical="center"/>
      <protection/>
    </xf>
    <xf numFmtId="4" fontId="4" fillId="0" borderId="10" xfId="52" applyNumberFormat="1" applyFont="1" applyFill="1" applyBorder="1" applyAlignment="1">
      <alignment vertical="center"/>
      <protection/>
    </xf>
    <xf numFmtId="0" fontId="6" fillId="0" borderId="0" xfId="52" applyFont="1" applyFill="1" applyAlignment="1">
      <alignment horizontal="left" vertical="center"/>
      <protection/>
    </xf>
    <xf numFmtId="49" fontId="8" fillId="0" borderId="0" xfId="52" applyNumberFormat="1" applyFont="1" applyAlignment="1">
      <alignment horizontal="center" vertical="top"/>
      <protection/>
    </xf>
    <xf numFmtId="0" fontId="8" fillId="0" borderId="0" xfId="52" applyFont="1" applyAlignment="1">
      <alignment vertical="top" wrapText="1"/>
      <protection/>
    </xf>
    <xf numFmtId="49" fontId="4" fillId="0" borderId="0" xfId="52" applyNumberFormat="1" applyFont="1" applyAlignment="1">
      <alignment horizontal="justify" vertical="center" wrapText="1"/>
      <protection/>
    </xf>
    <xf numFmtId="0" fontId="8" fillId="0" borderId="0" xfId="52" applyFont="1" applyFill="1" applyAlignment="1">
      <alignment vertical="center" wrapText="1"/>
      <protection/>
    </xf>
    <xf numFmtId="0" fontId="6" fillId="0" borderId="0" xfId="52" applyFont="1" applyFill="1">
      <alignment/>
      <protection/>
    </xf>
    <xf numFmtId="4" fontId="6" fillId="0" borderId="12" xfId="52" applyNumberFormat="1" applyFont="1" applyFill="1" applyBorder="1" applyAlignment="1">
      <alignment vertical="center"/>
      <protection/>
    </xf>
    <xf numFmtId="0" fontId="6" fillId="0" borderId="12" xfId="55" applyFont="1" applyFill="1" applyBorder="1" applyAlignment="1">
      <alignment horizontal="center" vertical="center"/>
      <protection/>
    </xf>
    <xf numFmtId="0" fontId="6" fillId="0" borderId="0" xfId="55" applyFont="1" applyFill="1" applyAlignment="1">
      <alignment vertical="center"/>
      <protection/>
    </xf>
    <xf numFmtId="0" fontId="8" fillId="0" borderId="0" xfId="52" applyFont="1" applyFill="1" applyAlignment="1">
      <alignment horizontal="center" vertical="top"/>
      <protection/>
    </xf>
    <xf numFmtId="0" fontId="8" fillId="0" borderId="0" xfId="52" applyFont="1" applyFill="1" applyAlignment="1">
      <alignment wrapText="1"/>
      <protection/>
    </xf>
    <xf numFmtId="4" fontId="8" fillId="0" borderId="0" xfId="52" applyNumberFormat="1" applyFont="1" applyFill="1">
      <alignment/>
      <protection/>
    </xf>
    <xf numFmtId="0" fontId="6" fillId="0" borderId="12" xfId="54" applyFont="1" applyBorder="1" applyAlignment="1">
      <alignment horizontal="center" vertical="center"/>
      <protection/>
    </xf>
    <xf numFmtId="4" fontId="6" fillId="0" borderId="12" xfId="54" applyNumberFormat="1" applyFont="1" applyBorder="1" applyAlignment="1">
      <alignment vertical="center"/>
      <protection/>
    </xf>
    <xf numFmtId="0" fontId="6" fillId="0" borderId="0" xfId="54" applyFont="1" applyAlignment="1">
      <alignment vertical="center"/>
      <protection/>
    </xf>
    <xf numFmtId="0" fontId="6" fillId="0" borderId="0" xfId="52" applyFont="1" applyFill="1" applyBorder="1" applyAlignment="1">
      <alignment horizontal="center" vertical="center"/>
      <protection/>
    </xf>
    <xf numFmtId="0" fontId="4" fillId="0" borderId="0" xfId="52" applyFont="1" applyFill="1" applyBorder="1" applyAlignment="1">
      <alignment horizontal="justify" vertical="center" wrapText="1"/>
      <protection/>
    </xf>
    <xf numFmtId="0" fontId="6" fillId="0" borderId="12" xfId="52" applyFont="1" applyFill="1" applyBorder="1" applyAlignment="1">
      <alignment horizontal="center" vertical="top"/>
      <protection/>
    </xf>
    <xf numFmtId="0" fontId="6" fillId="0" borderId="12" xfId="52" applyFont="1" applyFill="1" applyBorder="1" applyAlignment="1">
      <alignment wrapText="1"/>
      <protection/>
    </xf>
    <xf numFmtId="4" fontId="6" fillId="0" borderId="12" xfId="52" applyNumberFormat="1" applyFont="1" applyFill="1" applyBorder="1">
      <alignment/>
      <protection/>
    </xf>
    <xf numFmtId="0" fontId="8" fillId="0" borderId="0" xfId="52" applyFont="1" applyFill="1" applyAlignment="1">
      <alignment horizontal="justify" vertical="center" wrapText="1"/>
      <protection/>
    </xf>
    <xf numFmtId="4" fontId="4" fillId="0" borderId="15" xfId="52" applyNumberFormat="1" applyFont="1" applyBorder="1" applyAlignment="1">
      <alignment vertical="center"/>
      <protection/>
    </xf>
    <xf numFmtId="4" fontId="4" fillId="0" borderId="15" xfId="55" applyNumberFormat="1" applyFont="1" applyBorder="1" applyAlignment="1">
      <alignment vertical="center"/>
      <protection/>
    </xf>
    <xf numFmtId="4" fontId="14" fillId="0" borderId="10" xfId="52" applyNumberFormat="1" applyFont="1" applyFill="1" applyBorder="1" applyAlignment="1">
      <alignment vertical="center"/>
      <protection/>
    </xf>
    <xf numFmtId="3" fontId="6" fillId="0" borderId="12" xfId="52" applyNumberFormat="1" applyFont="1" applyBorder="1" applyAlignment="1">
      <alignment vertical="center" wrapText="1"/>
      <protection/>
    </xf>
    <xf numFmtId="3" fontId="8" fillId="0" borderId="0" xfId="52" applyNumberFormat="1" applyFont="1" applyAlignment="1">
      <alignment vertical="center" wrapText="1"/>
      <protection/>
    </xf>
    <xf numFmtId="0" fontId="4" fillId="0" borderId="0" xfId="52" applyFont="1" applyAlignment="1">
      <alignment horizontal="center" wrapText="1"/>
      <protection/>
    </xf>
    <xf numFmtId="166" fontId="4" fillId="0" borderId="0" xfId="52" applyNumberFormat="1" applyFont="1" applyAlignment="1">
      <alignment horizontal="right" wrapText="1"/>
      <protection/>
    </xf>
    <xf numFmtId="0" fontId="4" fillId="0" borderId="0" xfId="52" applyFont="1" applyAlignment="1">
      <alignment horizontal="center" vertical="center" wrapText="1"/>
      <protection/>
    </xf>
    <xf numFmtId="166" fontId="4" fillId="0" borderId="0" xfId="52" applyNumberFormat="1" applyFont="1" applyAlignment="1">
      <alignment horizontal="right" vertical="center" wrapText="1"/>
      <protection/>
    </xf>
    <xf numFmtId="0" fontId="8" fillId="0" borderId="0" xfId="54" applyFont="1" applyFill="1" applyAlignment="1">
      <alignment horizontal="center" vertical="center"/>
      <protection/>
    </xf>
    <xf numFmtId="0" fontId="8" fillId="0" borderId="0" xfId="54" applyFont="1" applyFill="1" applyAlignment="1">
      <alignment horizontal="center" vertical="top"/>
      <protection/>
    </xf>
    <xf numFmtId="0" fontId="8" fillId="0" borderId="0" xfId="54" applyFont="1" applyFill="1" applyAlignment="1">
      <alignment vertical="center"/>
      <protection/>
    </xf>
    <xf numFmtId="4" fontId="14" fillId="0" borderId="14" xfId="52" applyNumberFormat="1" applyFont="1" applyFill="1" applyBorder="1" applyAlignment="1">
      <alignment vertical="center"/>
      <protection/>
    </xf>
    <xf numFmtId="4" fontId="4" fillId="0" borderId="14" xfId="0" applyNumberFormat="1" applyFont="1" applyFill="1" applyBorder="1" applyAlignment="1">
      <alignment vertical="center"/>
    </xf>
    <xf numFmtId="0" fontId="4" fillId="0" borderId="0" xfId="52" applyFont="1" applyFill="1" applyAlignment="1">
      <alignment horizontal="left" vertical="center" wrapText="1"/>
      <protection/>
    </xf>
    <xf numFmtId="0" fontId="4" fillId="0" borderId="0" xfId="52" applyFont="1" applyFill="1" applyAlignment="1">
      <alignment horizontal="right" vertical="center" wrapText="1"/>
      <protection/>
    </xf>
    <xf numFmtId="0" fontId="4" fillId="0" borderId="0" xfId="52" applyFont="1" applyAlignment="1">
      <alignment horizontal="right" vertical="top" wrapText="1"/>
      <protection/>
    </xf>
    <xf numFmtId="0" fontId="4" fillId="0" borderId="0" xfId="52" applyFont="1" applyFill="1" applyAlignment="1">
      <alignment horizontal="right" vertical="top" wrapText="1"/>
      <protection/>
    </xf>
    <xf numFmtId="0" fontId="4" fillId="0" borderId="0" xfId="52" applyFont="1" applyFill="1" applyAlignment="1">
      <alignment horizontal="center" vertical="top"/>
      <protection/>
    </xf>
    <xf numFmtId="0" fontId="4" fillId="0" borderId="0" xfId="52" applyFont="1" applyFill="1" applyAlignment="1">
      <alignment vertical="top"/>
      <protection/>
    </xf>
    <xf numFmtId="0" fontId="13" fillId="0" borderId="0" xfId="52" applyFont="1" applyFill="1" applyAlignment="1">
      <alignment horizontal="center" vertical="center"/>
      <protection/>
    </xf>
    <xf numFmtId="0" fontId="13" fillId="0" borderId="0" xfId="52" applyFont="1" applyFill="1" applyAlignment="1">
      <alignment horizontal="right" vertical="top" wrapText="1"/>
      <protection/>
    </xf>
    <xf numFmtId="174" fontId="13" fillId="0" borderId="0" xfId="52" applyNumberFormat="1" applyFont="1" applyFill="1" applyAlignment="1">
      <alignment horizontal="right" vertical="center" wrapText="1"/>
      <protection/>
    </xf>
    <xf numFmtId="0" fontId="13" fillId="0" borderId="0" xfId="52" applyFont="1" applyFill="1" applyAlignment="1">
      <alignment vertical="center"/>
      <protection/>
    </xf>
    <xf numFmtId="0" fontId="4" fillId="0" borderId="0" xfId="55" applyFont="1" applyAlignment="1">
      <alignment horizontal="center" vertical="center" wrapText="1"/>
      <protection/>
    </xf>
    <xf numFmtId="175" fontId="4" fillId="0" borderId="0" xfId="55" applyNumberFormat="1" applyFont="1" applyAlignment="1">
      <alignment horizontal="right" vertical="center" wrapText="1"/>
      <protection/>
    </xf>
    <xf numFmtId="0" fontId="44" fillId="0" borderId="0" xfId="55">
      <alignment/>
      <protection/>
    </xf>
    <xf numFmtId="0" fontId="4" fillId="0" borderId="0" xfId="55" applyFont="1">
      <alignment/>
      <protection/>
    </xf>
    <xf numFmtId="0" fontId="4" fillId="0" borderId="0" xfId="52" applyFont="1" applyFill="1" applyAlignment="1">
      <alignment horizontal="center" vertical="center" wrapText="1"/>
      <protection/>
    </xf>
    <xf numFmtId="166" fontId="4" fillId="0" borderId="0" xfId="52" applyNumberFormat="1" applyFont="1" applyFill="1" applyAlignment="1">
      <alignment horizontal="right" vertical="center" wrapText="1"/>
      <protection/>
    </xf>
    <xf numFmtId="0" fontId="4" fillId="0" borderId="0" xfId="52" applyFont="1" applyFill="1" applyAlignment="1">
      <alignment vertical="center" wrapText="1"/>
      <protection/>
    </xf>
    <xf numFmtId="0" fontId="8" fillId="0" borderId="0" xfId="55" applyFont="1" applyFill="1" applyAlignment="1">
      <alignment horizontal="center" vertical="center"/>
      <protection/>
    </xf>
    <xf numFmtId="0" fontId="4" fillId="0" borderId="0" xfId="55" applyFont="1" applyFill="1" applyAlignment="1">
      <alignment horizontal="center" vertical="center" wrapText="1"/>
      <protection/>
    </xf>
    <xf numFmtId="175" fontId="4" fillId="0" borderId="0" xfId="55" applyNumberFormat="1" applyFont="1" applyFill="1" applyAlignment="1">
      <alignment horizontal="right" vertical="center" wrapText="1"/>
      <protection/>
    </xf>
    <xf numFmtId="0" fontId="44" fillId="0" borderId="0" xfId="55" applyFill="1">
      <alignment/>
      <protection/>
    </xf>
    <xf numFmtId="0" fontId="4" fillId="0" borderId="0" xfId="55" applyFont="1" applyFill="1">
      <alignment/>
      <protection/>
    </xf>
    <xf numFmtId="0" fontId="6" fillId="0" borderId="16" xfId="52" applyFont="1" applyFill="1" applyBorder="1" applyAlignment="1">
      <alignment horizontal="center" vertical="center"/>
      <protection/>
    </xf>
    <xf numFmtId="0" fontId="6" fillId="0" borderId="16" xfId="52" applyFont="1" applyFill="1" applyBorder="1" applyAlignment="1">
      <alignment vertical="center" wrapText="1"/>
      <protection/>
    </xf>
    <xf numFmtId="4" fontId="6" fillId="0" borderId="16" xfId="52" applyNumberFormat="1" applyFont="1" applyFill="1" applyBorder="1" applyAlignment="1">
      <alignment vertical="center"/>
      <protection/>
    </xf>
    <xf numFmtId="49" fontId="8" fillId="0" borderId="0" xfId="52" applyNumberFormat="1" applyFont="1" applyFill="1" applyAlignment="1">
      <alignment horizontal="center" vertical="center"/>
      <protection/>
    </xf>
    <xf numFmtId="0" fontId="8" fillId="0" borderId="0" xfId="52" applyFont="1" applyFill="1" applyAlignment="1">
      <alignment horizontal="left" wrapText="1"/>
      <protection/>
    </xf>
    <xf numFmtId="0" fontId="8" fillId="0" borderId="0" xfId="52" applyFont="1" applyFill="1" applyAlignment="1">
      <alignment horizontal="left" vertical="center" wrapText="1"/>
      <protection/>
    </xf>
    <xf numFmtId="4" fontId="8" fillId="0" borderId="0" xfId="52" applyNumberFormat="1" applyFont="1" applyFill="1" applyAlignment="1">
      <alignment horizontal="right" vertical="center"/>
      <protection/>
    </xf>
    <xf numFmtId="0" fontId="6" fillId="0" borderId="12" xfId="0" applyFont="1" applyFill="1" applyBorder="1" applyAlignment="1">
      <alignment horizontal="center" vertical="center"/>
    </xf>
    <xf numFmtId="4" fontId="6" fillId="0" borderId="12" xfId="0" applyNumberFormat="1" applyFont="1" applyFill="1" applyBorder="1" applyAlignment="1">
      <alignment vertical="center"/>
    </xf>
    <xf numFmtId="0" fontId="6" fillId="0" borderId="0" xfId="0" applyFont="1" applyFill="1" applyAlignment="1">
      <alignment vertical="center"/>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8" fillId="0" borderId="0" xfId="52" applyFont="1" applyFill="1" applyAlignment="1">
      <alignment vertical="top"/>
      <protection/>
    </xf>
    <xf numFmtId="0" fontId="6" fillId="0" borderId="12" xfId="0" applyFont="1" applyFill="1" applyBorder="1" applyAlignment="1">
      <alignment vertical="center" wrapText="1"/>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49" fontId="6" fillId="0" borderId="12" xfId="52" applyNumberFormat="1" applyFont="1" applyFill="1" applyBorder="1" applyAlignment="1">
      <alignment horizontal="center" vertical="center"/>
      <protection/>
    </xf>
    <xf numFmtId="0" fontId="6" fillId="0" borderId="12" xfId="55" applyFont="1" applyBorder="1" applyAlignment="1">
      <alignment vertical="center" wrapText="1"/>
      <protection/>
    </xf>
    <xf numFmtId="4" fontId="6" fillId="0" borderId="12" xfId="55" applyNumberFormat="1" applyFont="1" applyBorder="1" applyAlignment="1">
      <alignment vertical="center"/>
      <protection/>
    </xf>
    <xf numFmtId="174" fontId="4" fillId="0" borderId="0" xfId="52" applyNumberFormat="1" applyFont="1" applyFill="1" applyAlignment="1">
      <alignment wrapText="1"/>
      <protection/>
    </xf>
    <xf numFmtId="4" fontId="4" fillId="0" borderId="0" xfId="52" applyNumberFormat="1" applyFont="1" applyFill="1" applyAlignment="1">
      <alignment horizontal="left" vertical="center" wrapText="1"/>
      <protection/>
    </xf>
    <xf numFmtId="174" fontId="4" fillId="0" borderId="0" xfId="52" applyNumberFormat="1" applyFont="1" applyFill="1" applyAlignment="1">
      <alignment vertical="center" wrapText="1"/>
      <protection/>
    </xf>
    <xf numFmtId="0" fontId="13" fillId="0" borderId="0" xfId="52" applyFont="1" applyFill="1" applyAlignment="1">
      <alignment horizontal="right" vertical="center" wrapText="1"/>
      <protection/>
    </xf>
    <xf numFmtId="174" fontId="13" fillId="0" borderId="0" xfId="52" applyNumberFormat="1" applyFont="1" applyFill="1" applyAlignment="1">
      <alignment vertical="center" wrapText="1"/>
      <protection/>
    </xf>
    <xf numFmtId="174" fontId="13" fillId="0" borderId="0" xfId="52" applyNumberFormat="1" applyFont="1" applyFill="1" applyAlignment="1">
      <alignment wrapText="1"/>
      <protection/>
    </xf>
    <xf numFmtId="0" fontId="4" fillId="0" borderId="0" xfId="52" applyFont="1" applyAlignment="1">
      <alignment horizontal="left" wrapText="1"/>
      <protection/>
    </xf>
    <xf numFmtId="0" fontId="4" fillId="0" borderId="0" xfId="52" applyFont="1" applyFill="1" applyAlignment="1">
      <alignment horizontal="justify" vertical="center" wrapText="1"/>
      <protection/>
    </xf>
    <xf numFmtId="0" fontId="4" fillId="0" borderId="0" xfId="52" applyFont="1" applyFill="1" applyAlignment="1">
      <alignment horizontal="justify" wrapText="1"/>
      <protection/>
    </xf>
    <xf numFmtId="0" fontId="4" fillId="0" borderId="0" xfId="52" applyFont="1" applyAlignment="1">
      <alignment horizontal="left" vertical="center" wrapText="1"/>
      <protection/>
    </xf>
    <xf numFmtId="0" fontId="4" fillId="0" borderId="0" xfId="52" applyFont="1" applyAlignment="1">
      <alignment horizontal="justify" wrapText="1"/>
      <protection/>
    </xf>
    <xf numFmtId="0" fontId="4" fillId="0" borderId="0" xfId="52" applyFont="1" applyAlignment="1">
      <alignment horizontal="justify" vertical="center" wrapText="1"/>
      <protection/>
    </xf>
    <xf numFmtId="0" fontId="4" fillId="0" borderId="0" xfId="52" applyFont="1" applyFill="1" applyAlignment="1">
      <alignment horizontal="left" vertical="center" wrapText="1"/>
      <protection/>
    </xf>
    <xf numFmtId="0" fontId="4" fillId="0" borderId="0" xfId="52" applyFont="1" applyAlignment="1">
      <alignment horizontal="left" vertical="top" wrapText="1"/>
      <protection/>
    </xf>
    <xf numFmtId="0" fontId="4" fillId="0" borderId="14" xfId="52" applyFont="1" applyBorder="1" applyAlignment="1">
      <alignment horizontal="left" vertical="center" wrapText="1"/>
      <protection/>
    </xf>
    <xf numFmtId="0" fontId="4" fillId="0" borderId="17" xfId="52" applyFont="1" applyBorder="1" applyAlignment="1">
      <alignment horizontal="left" vertical="center" wrapText="1"/>
      <protection/>
    </xf>
    <xf numFmtId="0" fontId="4" fillId="0" borderId="14" xfId="52" applyFont="1" applyFill="1" applyBorder="1" applyAlignment="1">
      <alignment horizontal="left" vertical="center" wrapText="1"/>
      <protection/>
    </xf>
    <xf numFmtId="3" fontId="4" fillId="0" borderId="0" xfId="52" applyNumberFormat="1" applyFont="1" applyAlignment="1">
      <alignment horizontal="justify" vertical="center" wrapText="1"/>
      <protection/>
    </xf>
    <xf numFmtId="0" fontId="4" fillId="0" borderId="0" xfId="53" applyFont="1" applyAlignment="1">
      <alignment horizontal="justify" vertical="center" wrapText="1"/>
      <protection/>
    </xf>
    <xf numFmtId="0" fontId="4" fillId="0" borderId="0" xfId="52" applyFont="1" applyFill="1" applyAlignment="1">
      <alignment horizontal="justify" vertical="top" wrapText="1"/>
      <protection/>
    </xf>
    <xf numFmtId="0" fontId="9" fillId="33" borderId="0" xfId="52" applyFont="1" applyFill="1" applyAlignment="1">
      <alignment horizontal="left" wrapText="1"/>
      <protection/>
    </xf>
    <xf numFmtId="0" fontId="4" fillId="0" borderId="0" xfId="53" applyFont="1" applyFill="1" applyAlignment="1">
      <alignment horizontal="justify" vertical="center" wrapText="1"/>
      <protection/>
    </xf>
    <xf numFmtId="0" fontId="4" fillId="0" borderId="0" xfId="54" applyFont="1" applyFill="1" applyAlignment="1">
      <alignment horizontal="justify" vertical="center" wrapText="1"/>
      <protection/>
    </xf>
    <xf numFmtId="0" fontId="13" fillId="0" borderId="0" xfId="52" applyFont="1" applyFill="1" applyAlignment="1">
      <alignment horizontal="left" vertical="center" wrapText="1"/>
      <protection/>
    </xf>
    <xf numFmtId="0" fontId="4" fillId="0" borderId="0" xfId="0" applyFont="1" applyFill="1" applyAlignment="1">
      <alignment horizontal="justify" vertical="center" wrapText="1"/>
    </xf>
    <xf numFmtId="0" fontId="4" fillId="0" borderId="0" xfId="52" applyFont="1" applyFill="1" applyAlignment="1">
      <alignment horizontal="left" wrapText="1"/>
      <protection/>
    </xf>
    <xf numFmtId="3" fontId="4" fillId="0" borderId="0" xfId="52" applyNumberFormat="1" applyFont="1" applyAlignment="1">
      <alignment horizontal="justify" wrapText="1"/>
      <protection/>
    </xf>
    <xf numFmtId="0" fontId="3" fillId="0" borderId="0" xfId="52" applyFont="1" applyAlignment="1">
      <alignment horizontal="center"/>
      <protection/>
    </xf>
    <xf numFmtId="0" fontId="5" fillId="0" borderId="0" xfId="52" applyFont="1" applyAlignment="1">
      <alignment horizontal="left" vertical="center"/>
      <protection/>
    </xf>
    <xf numFmtId="0" fontId="7" fillId="0" borderId="18" xfId="52" applyFont="1" applyBorder="1" applyAlignment="1">
      <alignment horizontal="center" vertical="center" wrapText="1"/>
      <protection/>
    </xf>
    <xf numFmtId="0" fontId="7" fillId="0" borderId="19" xfId="52" applyFont="1" applyBorder="1" applyAlignment="1">
      <alignment horizontal="center" vertical="center" wrapText="1"/>
      <protection/>
    </xf>
    <xf numFmtId="0" fontId="4" fillId="0" borderId="20" xfId="52" applyFont="1" applyFill="1" applyBorder="1" applyAlignment="1">
      <alignment horizontal="left" vertical="center" wrapText="1"/>
      <protection/>
    </xf>
    <xf numFmtId="0" fontId="4" fillId="0" borderId="21" xfId="52" applyFont="1" applyFill="1" applyBorder="1" applyAlignment="1">
      <alignment horizontal="left" vertical="center" wrapText="1"/>
      <protection/>
    </xf>
    <xf numFmtId="0" fontId="4" fillId="0" borderId="22" xfId="52" applyFont="1" applyFill="1" applyBorder="1" applyAlignment="1">
      <alignment horizontal="justify" vertical="center" wrapText="1"/>
      <protection/>
    </xf>
    <xf numFmtId="0" fontId="4" fillId="0" borderId="23" xfId="52" applyFont="1" applyFill="1" applyBorder="1" applyAlignment="1">
      <alignment horizontal="justify" vertical="center" wrapText="1"/>
      <protection/>
    </xf>
    <xf numFmtId="0" fontId="9" fillId="33" borderId="11" xfId="52" applyFont="1" applyFill="1" applyBorder="1" applyAlignment="1">
      <alignment horizontal="left"/>
      <protection/>
    </xf>
    <xf numFmtId="0" fontId="4" fillId="0" borderId="0" xfId="52" applyFont="1" applyAlignment="1">
      <alignment horizontal="justify" vertical="top" wrapText="1"/>
      <protection/>
    </xf>
    <xf numFmtId="0" fontId="4" fillId="0" borderId="0" xfId="53" applyFont="1" applyAlignment="1">
      <alignment horizontal="justify" wrapText="1"/>
      <protection/>
    </xf>
    <xf numFmtId="0" fontId="4" fillId="0" borderId="0" xfId="55" applyFont="1" applyAlignment="1">
      <alignment horizontal="left" vertical="center" wrapText="1"/>
      <protection/>
    </xf>
    <xf numFmtId="0" fontId="4" fillId="0" borderId="0" xfId="55" applyFont="1" applyFill="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D556"/>
  <sheetViews>
    <sheetView tabSelected="1" view="pageBreakPreview" zoomScaleSheetLayoutView="100" zoomScalePageLayoutView="0" workbookViewId="0" topLeftCell="A1">
      <selection activeCell="A6" sqref="A6:H6"/>
    </sheetView>
  </sheetViews>
  <sheetFormatPr defaultColWidth="9.140625" defaultRowHeight="15"/>
  <cols>
    <col min="1" max="1" width="3.28125" style="15" customWidth="1"/>
    <col min="2" max="2" width="6.57421875" style="15" customWidth="1"/>
    <col min="3" max="3" width="43.28125" style="23" customWidth="1"/>
    <col min="4" max="4" width="15.28125" style="24" customWidth="1"/>
    <col min="5" max="5" width="13.7109375" style="24" customWidth="1"/>
    <col min="6" max="6" width="13.140625" style="24" customWidth="1"/>
    <col min="7" max="7" width="12.7109375" style="24" customWidth="1"/>
    <col min="8" max="8" width="14.57421875" style="24" customWidth="1"/>
    <col min="9" max="16384" width="9.140625" style="17" customWidth="1"/>
  </cols>
  <sheetData>
    <row r="1" spans="1:8" s="1" customFormat="1" ht="17.25" customHeight="1">
      <c r="A1" s="183" t="s">
        <v>0</v>
      </c>
      <c r="B1" s="183"/>
      <c r="C1" s="183"/>
      <c r="D1" s="183"/>
      <c r="E1" s="183"/>
      <c r="F1" s="183"/>
      <c r="G1" s="183"/>
      <c r="H1" s="183"/>
    </row>
    <row r="2" spans="1:8" s="2" customFormat="1" ht="15.75" customHeight="1">
      <c r="A2" s="184" t="s">
        <v>1</v>
      </c>
      <c r="B2" s="184"/>
      <c r="C2" s="184"/>
      <c r="D2" s="184"/>
      <c r="E2" s="184"/>
      <c r="F2" s="184"/>
      <c r="G2" s="184"/>
      <c r="H2" s="184"/>
    </row>
    <row r="3" spans="1:8" s="4" customFormat="1" ht="65.25" customHeight="1">
      <c r="A3" s="167" t="s">
        <v>365</v>
      </c>
      <c r="B3" s="167"/>
      <c r="C3" s="167"/>
      <c r="D3" s="167"/>
      <c r="E3" s="167"/>
      <c r="F3" s="167"/>
      <c r="G3" s="167"/>
      <c r="H3" s="167"/>
    </row>
    <row r="4" spans="1:139" s="26" customFormat="1" ht="45" customHeight="1">
      <c r="A4" s="163" t="s">
        <v>110</v>
      </c>
      <c r="B4" s="163"/>
      <c r="C4" s="163"/>
      <c r="D4" s="163"/>
      <c r="E4" s="163"/>
      <c r="F4" s="163"/>
      <c r="G4" s="163"/>
      <c r="H4" s="16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row>
    <row r="5" spans="1:8" s="2" customFormat="1" ht="14.25" customHeight="1">
      <c r="A5" s="184" t="s">
        <v>2</v>
      </c>
      <c r="B5" s="184"/>
      <c r="C5" s="184"/>
      <c r="D5" s="184"/>
      <c r="E5" s="184"/>
      <c r="F5" s="184"/>
      <c r="G5" s="184"/>
      <c r="H5" s="184"/>
    </row>
    <row r="6" spans="1:8" s="28" customFormat="1" ht="68.25" customHeight="1">
      <c r="A6" s="163" t="s">
        <v>109</v>
      </c>
      <c r="B6" s="163"/>
      <c r="C6" s="163"/>
      <c r="D6" s="163"/>
      <c r="E6" s="163"/>
      <c r="F6" s="163"/>
      <c r="G6" s="163"/>
      <c r="H6" s="163"/>
    </row>
    <row r="7" spans="1:8" s="28" customFormat="1" ht="27" customHeight="1">
      <c r="A7" s="163" t="s">
        <v>43</v>
      </c>
      <c r="B7" s="163"/>
      <c r="C7" s="163"/>
      <c r="D7" s="163"/>
      <c r="E7" s="163"/>
      <c r="F7" s="163"/>
      <c r="G7" s="163"/>
      <c r="H7" s="163"/>
    </row>
    <row r="8" spans="1:8" s="2" customFormat="1" ht="13.5" customHeight="1">
      <c r="A8" s="184" t="s">
        <v>3</v>
      </c>
      <c r="B8" s="184"/>
      <c r="C8" s="184"/>
      <c r="D8" s="184"/>
      <c r="E8" s="184"/>
      <c r="F8" s="184"/>
      <c r="G8" s="184"/>
      <c r="H8" s="184"/>
    </row>
    <row r="9" spans="1:8" s="2" customFormat="1" ht="18.75" customHeight="1">
      <c r="A9" s="167" t="s">
        <v>4</v>
      </c>
      <c r="B9" s="167"/>
      <c r="C9" s="167"/>
      <c r="D9" s="167"/>
      <c r="E9" s="167"/>
      <c r="F9" s="167"/>
      <c r="G9" s="167"/>
      <c r="H9" s="167"/>
    </row>
    <row r="10" spans="1:8" s="2" customFormat="1" ht="17.25" customHeight="1">
      <c r="A10" s="184" t="s">
        <v>73</v>
      </c>
      <c r="B10" s="184"/>
      <c r="C10" s="184"/>
      <c r="D10" s="184"/>
      <c r="E10" s="184"/>
      <c r="F10" s="184"/>
      <c r="G10" s="184"/>
      <c r="H10" s="184"/>
    </row>
    <row r="11" spans="1:8" s="7" customFormat="1" ht="91.5" customHeight="1">
      <c r="A11" s="5" t="s">
        <v>5</v>
      </c>
      <c r="B11" s="185" t="s">
        <v>6</v>
      </c>
      <c r="C11" s="186"/>
      <c r="D11" s="6" t="s">
        <v>7</v>
      </c>
      <c r="E11" s="6" t="s">
        <v>8</v>
      </c>
      <c r="F11" s="6" t="s">
        <v>9</v>
      </c>
      <c r="G11" s="6" t="s">
        <v>10</v>
      </c>
      <c r="H11" s="6" t="s">
        <v>11</v>
      </c>
    </row>
    <row r="12" spans="1:8" s="10" customFormat="1" ht="4.5" customHeight="1">
      <c r="A12" s="8"/>
      <c r="B12" s="8"/>
      <c r="C12" s="9"/>
      <c r="D12" s="9"/>
      <c r="E12" s="9"/>
      <c r="F12" s="9"/>
      <c r="G12" s="9"/>
      <c r="H12" s="9"/>
    </row>
    <row r="13" spans="1:8" s="14" customFormat="1" ht="18.75" customHeight="1">
      <c r="A13" s="11" t="s">
        <v>12</v>
      </c>
      <c r="B13" s="11"/>
      <c r="C13" s="12" t="s">
        <v>13</v>
      </c>
      <c r="D13" s="13"/>
      <c r="E13" s="13"/>
      <c r="F13" s="13"/>
      <c r="G13" s="13"/>
      <c r="H13" s="13"/>
    </row>
    <row r="14" spans="3:8" ht="5.25" customHeight="1">
      <c r="C14" s="16"/>
      <c r="D14" s="16"/>
      <c r="E14" s="16"/>
      <c r="F14" s="16"/>
      <c r="G14" s="16"/>
      <c r="H14" s="16"/>
    </row>
    <row r="15" spans="1:8" s="26" customFormat="1" ht="24" customHeight="1">
      <c r="A15" s="57"/>
      <c r="B15" s="57"/>
      <c r="C15" s="58" t="s">
        <v>14</v>
      </c>
      <c r="D15" s="59">
        <v>1925208551.11</v>
      </c>
      <c r="E15" s="59">
        <f>E165+E161+E157+E61+E57+E52+E17+E153</f>
        <v>32187158</v>
      </c>
      <c r="F15" s="59">
        <f>F165+F161+F157+F61+F57+F52+F17+F153</f>
        <v>22625982.6</v>
      </c>
      <c r="G15" s="59">
        <f>G165+G161+G157+G61+G57+G52+G17+G153</f>
        <v>1296549</v>
      </c>
      <c r="H15" s="59">
        <f>D15+E15-F15</f>
        <v>1934769726.51</v>
      </c>
    </row>
    <row r="16" spans="1:8" s="29" customFormat="1" ht="3.75" customHeight="1">
      <c r="A16" s="31"/>
      <c r="B16" s="31"/>
      <c r="C16" s="25"/>
      <c r="D16" s="25"/>
      <c r="E16" s="25"/>
      <c r="F16" s="25"/>
      <c r="G16" s="25"/>
      <c r="H16" s="25"/>
    </row>
    <row r="17" spans="1:8" s="4" customFormat="1" ht="23.25" customHeight="1">
      <c r="A17" s="42"/>
      <c r="B17" s="42">
        <v>600</v>
      </c>
      <c r="C17" s="43" t="s">
        <v>15</v>
      </c>
      <c r="D17" s="44">
        <v>118415747</v>
      </c>
      <c r="E17" s="44">
        <f>E18+E20</f>
        <v>12744486</v>
      </c>
      <c r="F17" s="44">
        <f>F18+F20</f>
        <v>5254971.6</v>
      </c>
      <c r="G17" s="44">
        <f>G18+G20</f>
        <v>608645</v>
      </c>
      <c r="H17" s="44">
        <f>D17+E17-F17</f>
        <v>125905261.4</v>
      </c>
    </row>
    <row r="18" spans="1:8" s="10" customFormat="1" ht="18.75" customHeight="1">
      <c r="A18" s="8"/>
      <c r="B18" s="8">
        <v>60003</v>
      </c>
      <c r="C18" s="38" t="s">
        <v>121</v>
      </c>
      <c r="D18" s="37">
        <v>43411038</v>
      </c>
      <c r="E18" s="37">
        <v>206456</v>
      </c>
      <c r="F18" s="37">
        <v>0</v>
      </c>
      <c r="G18" s="37">
        <v>0</v>
      </c>
      <c r="H18" s="37">
        <f>D18+E18-F18</f>
        <v>43617494</v>
      </c>
    </row>
    <row r="19" spans="1:8" s="28" customFormat="1" ht="42.75" customHeight="1">
      <c r="A19" s="27"/>
      <c r="B19" s="27"/>
      <c r="C19" s="163" t="s">
        <v>177</v>
      </c>
      <c r="D19" s="163"/>
      <c r="E19" s="163"/>
      <c r="F19" s="163"/>
      <c r="G19" s="163"/>
      <c r="H19" s="163"/>
    </row>
    <row r="20" spans="1:8" s="10" customFormat="1" ht="18" customHeight="1">
      <c r="A20" s="8"/>
      <c r="B20" s="60" t="s">
        <v>125</v>
      </c>
      <c r="C20" s="38" t="s">
        <v>38</v>
      </c>
      <c r="D20" s="37">
        <v>43516119</v>
      </c>
      <c r="E20" s="37">
        <v>12538030</v>
      </c>
      <c r="F20" s="37">
        <v>5254971.6</v>
      </c>
      <c r="G20" s="37">
        <v>608645</v>
      </c>
      <c r="H20" s="37">
        <f>D20+E20-F20</f>
        <v>50799177.4</v>
      </c>
    </row>
    <row r="21" spans="1:8" s="26" customFormat="1" ht="13.5" customHeight="1">
      <c r="A21" s="61"/>
      <c r="B21" s="61"/>
      <c r="C21" s="164" t="s">
        <v>123</v>
      </c>
      <c r="D21" s="164"/>
      <c r="E21" s="164"/>
      <c r="F21" s="164"/>
      <c r="G21" s="164"/>
      <c r="H21" s="164"/>
    </row>
    <row r="22" spans="1:8" s="26" customFormat="1" ht="13.5" customHeight="1">
      <c r="A22" s="61"/>
      <c r="B22" s="61"/>
      <c r="C22" s="163" t="s">
        <v>133</v>
      </c>
      <c r="D22" s="163"/>
      <c r="E22" s="163"/>
      <c r="F22" s="163"/>
      <c r="G22" s="163"/>
      <c r="H22" s="163"/>
    </row>
    <row r="23" spans="1:8" s="26" customFormat="1" ht="28.5" customHeight="1">
      <c r="A23" s="61"/>
      <c r="B23" s="61"/>
      <c r="C23" s="163" t="s">
        <v>366</v>
      </c>
      <c r="D23" s="163"/>
      <c r="E23" s="163"/>
      <c r="F23" s="163"/>
      <c r="G23" s="163"/>
      <c r="H23" s="163"/>
    </row>
    <row r="24" spans="1:8" s="26" customFormat="1" ht="26.25" customHeight="1">
      <c r="A24" s="61"/>
      <c r="B24" s="61"/>
      <c r="C24" s="163" t="s">
        <v>134</v>
      </c>
      <c r="D24" s="163"/>
      <c r="E24" s="163"/>
      <c r="F24" s="163"/>
      <c r="G24" s="163"/>
      <c r="H24" s="163"/>
    </row>
    <row r="25" spans="1:8" s="26" customFormat="1" ht="13.5" customHeight="1">
      <c r="A25" s="61"/>
      <c r="B25" s="61"/>
      <c r="C25" s="163" t="s">
        <v>124</v>
      </c>
      <c r="D25" s="163"/>
      <c r="E25" s="163"/>
      <c r="F25" s="163"/>
      <c r="G25" s="163"/>
      <c r="H25" s="163"/>
    </row>
    <row r="26" spans="1:8" s="4" customFormat="1" ht="12.75" customHeight="1">
      <c r="A26" s="39"/>
      <c r="B26" s="39"/>
      <c r="C26" s="167" t="s">
        <v>135</v>
      </c>
      <c r="D26" s="167"/>
      <c r="E26" s="167"/>
      <c r="F26" s="167"/>
      <c r="G26" s="167"/>
      <c r="H26" s="167"/>
    </row>
    <row r="27" spans="1:8" s="26" customFormat="1" ht="13.5" customHeight="1">
      <c r="A27" s="61"/>
      <c r="B27" s="61"/>
      <c r="C27" s="163" t="s">
        <v>137</v>
      </c>
      <c r="D27" s="163"/>
      <c r="E27" s="163"/>
      <c r="F27" s="163"/>
      <c r="G27" s="163"/>
      <c r="H27" s="163"/>
    </row>
    <row r="28" spans="1:8" s="26" customFormat="1" ht="27" customHeight="1">
      <c r="A28" s="61"/>
      <c r="B28" s="61"/>
      <c r="C28" s="163" t="s">
        <v>136</v>
      </c>
      <c r="D28" s="163"/>
      <c r="E28" s="163"/>
      <c r="F28" s="163"/>
      <c r="G28" s="163"/>
      <c r="H28" s="163"/>
    </row>
    <row r="29" spans="1:8" s="10" customFormat="1" ht="54.75" customHeight="1">
      <c r="A29" s="8"/>
      <c r="B29" s="8"/>
      <c r="C29" s="167" t="s">
        <v>505</v>
      </c>
      <c r="D29" s="167"/>
      <c r="E29" s="167"/>
      <c r="F29" s="167"/>
      <c r="G29" s="167"/>
      <c r="H29" s="167"/>
    </row>
    <row r="30" spans="1:8" s="29" customFormat="1" ht="42" customHeight="1">
      <c r="A30" s="31"/>
      <c r="B30" s="31"/>
      <c r="C30" s="163" t="s">
        <v>265</v>
      </c>
      <c r="D30" s="163"/>
      <c r="E30" s="163"/>
      <c r="F30" s="163"/>
      <c r="G30" s="163"/>
      <c r="H30" s="163"/>
    </row>
    <row r="31" spans="1:8" s="29" customFormat="1" ht="15.75" customHeight="1">
      <c r="A31" s="31"/>
      <c r="B31" s="31"/>
      <c r="C31" s="164" t="s">
        <v>421</v>
      </c>
      <c r="D31" s="164"/>
      <c r="E31" s="164"/>
      <c r="F31" s="164"/>
      <c r="G31" s="164"/>
      <c r="H31" s="164"/>
    </row>
    <row r="32" spans="1:8" s="29" customFormat="1" ht="14.25" customHeight="1">
      <c r="A32" s="31"/>
      <c r="B32" s="31"/>
      <c r="C32" s="163" t="s">
        <v>420</v>
      </c>
      <c r="D32" s="163"/>
      <c r="E32" s="163"/>
      <c r="F32" s="163"/>
      <c r="G32" s="163"/>
      <c r="H32" s="163"/>
    </row>
    <row r="33" spans="1:8" s="29" customFormat="1" ht="27.75" customHeight="1">
      <c r="A33" s="31"/>
      <c r="B33" s="31"/>
      <c r="C33" s="163" t="s">
        <v>422</v>
      </c>
      <c r="D33" s="163"/>
      <c r="E33" s="163"/>
      <c r="F33" s="163"/>
      <c r="G33" s="163"/>
      <c r="H33" s="163"/>
    </row>
    <row r="34" spans="1:8" s="29" customFormat="1" ht="27.75" customHeight="1">
      <c r="A34" s="31"/>
      <c r="B34" s="31"/>
      <c r="C34" s="163" t="s">
        <v>423</v>
      </c>
      <c r="D34" s="163"/>
      <c r="E34" s="163"/>
      <c r="F34" s="163"/>
      <c r="G34" s="163"/>
      <c r="H34" s="163"/>
    </row>
    <row r="35" spans="1:8" s="29" customFormat="1" ht="27.75" customHeight="1">
      <c r="A35" s="31"/>
      <c r="B35" s="31"/>
      <c r="C35" s="163" t="s">
        <v>258</v>
      </c>
      <c r="D35" s="163"/>
      <c r="E35" s="163"/>
      <c r="F35" s="163"/>
      <c r="G35" s="163"/>
      <c r="H35" s="163"/>
    </row>
    <row r="36" spans="1:8" s="29" customFormat="1" ht="13.5" customHeight="1">
      <c r="A36" s="31"/>
      <c r="B36" s="31"/>
      <c r="C36" s="163" t="s">
        <v>429</v>
      </c>
      <c r="D36" s="163"/>
      <c r="E36" s="163"/>
      <c r="F36" s="163"/>
      <c r="G36" s="163"/>
      <c r="H36" s="163"/>
    </row>
    <row r="37" spans="1:8" s="29" customFormat="1" ht="13.5" customHeight="1">
      <c r="A37" s="31"/>
      <c r="B37" s="31"/>
      <c r="C37" s="163" t="s">
        <v>424</v>
      </c>
      <c r="D37" s="163"/>
      <c r="E37" s="163"/>
      <c r="F37" s="163"/>
      <c r="G37" s="163"/>
      <c r="H37" s="163"/>
    </row>
    <row r="38" spans="1:8" s="29" customFormat="1" ht="28.5" customHeight="1">
      <c r="A38" s="31"/>
      <c r="B38" s="31"/>
      <c r="C38" s="163" t="s">
        <v>425</v>
      </c>
      <c r="D38" s="163"/>
      <c r="E38" s="163"/>
      <c r="F38" s="163"/>
      <c r="G38" s="163"/>
      <c r="H38" s="163"/>
    </row>
    <row r="39" spans="1:8" s="29" customFormat="1" ht="14.25" customHeight="1">
      <c r="A39" s="31"/>
      <c r="B39" s="31"/>
      <c r="C39" s="163" t="s">
        <v>426</v>
      </c>
      <c r="D39" s="163"/>
      <c r="E39" s="163"/>
      <c r="F39" s="163"/>
      <c r="G39" s="163"/>
      <c r="H39" s="163"/>
    </row>
    <row r="40" spans="1:8" s="29" customFormat="1" ht="15" customHeight="1">
      <c r="A40" s="31"/>
      <c r="B40" s="31"/>
      <c r="C40" s="163" t="s">
        <v>254</v>
      </c>
      <c r="D40" s="163"/>
      <c r="E40" s="163"/>
      <c r="F40" s="163"/>
      <c r="G40" s="163"/>
      <c r="H40" s="163"/>
    </row>
    <row r="41" spans="1:8" s="29" customFormat="1" ht="26.25" customHeight="1">
      <c r="A41" s="31"/>
      <c r="B41" s="31"/>
      <c r="C41" s="163" t="s">
        <v>255</v>
      </c>
      <c r="D41" s="163"/>
      <c r="E41" s="163"/>
      <c r="F41" s="163"/>
      <c r="G41" s="163"/>
      <c r="H41" s="163"/>
    </row>
    <row r="42" spans="1:8" s="10" customFormat="1" ht="40.5" customHeight="1">
      <c r="A42" s="8"/>
      <c r="B42" s="8"/>
      <c r="C42" s="167" t="s">
        <v>465</v>
      </c>
      <c r="D42" s="167"/>
      <c r="E42" s="167"/>
      <c r="F42" s="167"/>
      <c r="G42" s="167"/>
      <c r="H42" s="167"/>
    </row>
    <row r="43" spans="1:8" s="29" customFormat="1" ht="54.75" customHeight="1">
      <c r="A43" s="31"/>
      <c r="B43" s="31"/>
      <c r="C43" s="163" t="s">
        <v>427</v>
      </c>
      <c r="D43" s="163"/>
      <c r="E43" s="163"/>
      <c r="F43" s="163"/>
      <c r="G43" s="163"/>
      <c r="H43" s="163"/>
    </row>
    <row r="44" spans="1:8" s="29" customFormat="1" ht="14.25" customHeight="1">
      <c r="A44" s="31"/>
      <c r="B44" s="31"/>
      <c r="C44" s="163" t="s">
        <v>428</v>
      </c>
      <c r="D44" s="163"/>
      <c r="E44" s="163"/>
      <c r="F44" s="163"/>
      <c r="G44" s="163"/>
      <c r="H44" s="163"/>
    </row>
    <row r="45" spans="1:8" s="29" customFormat="1" ht="43.5" customHeight="1">
      <c r="A45" s="31"/>
      <c r="B45" s="31"/>
      <c r="C45" s="163" t="s">
        <v>466</v>
      </c>
      <c r="D45" s="163"/>
      <c r="E45" s="163"/>
      <c r="F45" s="163"/>
      <c r="G45" s="163"/>
      <c r="H45" s="163"/>
    </row>
    <row r="46" spans="1:8" s="10" customFormat="1" ht="27.75" customHeight="1">
      <c r="A46" s="8"/>
      <c r="B46" s="8"/>
      <c r="C46" s="167" t="s">
        <v>367</v>
      </c>
      <c r="D46" s="167"/>
      <c r="E46" s="167"/>
      <c r="F46" s="167"/>
      <c r="G46" s="167"/>
      <c r="H46" s="167"/>
    </row>
    <row r="47" spans="1:8" s="29" customFormat="1" ht="13.5" customHeight="1">
      <c r="A47" s="31"/>
      <c r="B47" s="31"/>
      <c r="C47" s="163" t="s">
        <v>429</v>
      </c>
      <c r="D47" s="163"/>
      <c r="E47" s="163"/>
      <c r="F47" s="163"/>
      <c r="G47" s="163"/>
      <c r="H47" s="163"/>
    </row>
    <row r="48" spans="1:8" s="10" customFormat="1" ht="38.25" customHeight="1">
      <c r="A48" s="8"/>
      <c r="B48" s="8"/>
      <c r="C48" s="167" t="s">
        <v>256</v>
      </c>
      <c r="D48" s="167"/>
      <c r="E48" s="167"/>
      <c r="F48" s="167"/>
      <c r="G48" s="167"/>
      <c r="H48" s="167"/>
    </row>
    <row r="49" spans="1:8" s="29" customFormat="1" ht="28.5" customHeight="1">
      <c r="A49" s="31"/>
      <c r="B49" s="31"/>
      <c r="C49" s="163" t="s">
        <v>368</v>
      </c>
      <c r="D49" s="163"/>
      <c r="E49" s="163"/>
      <c r="F49" s="163"/>
      <c r="G49" s="163"/>
      <c r="H49" s="163"/>
    </row>
    <row r="50" spans="1:8" s="10" customFormat="1" ht="42.75" customHeight="1">
      <c r="A50" s="8"/>
      <c r="B50" s="8"/>
      <c r="C50" s="167" t="s">
        <v>259</v>
      </c>
      <c r="D50" s="167"/>
      <c r="E50" s="167"/>
      <c r="F50" s="167"/>
      <c r="G50" s="167"/>
      <c r="H50" s="167"/>
    </row>
    <row r="51" spans="1:8" s="10" customFormat="1" ht="4.5" customHeight="1">
      <c r="A51" s="8"/>
      <c r="B51" s="8"/>
      <c r="C51" s="3"/>
      <c r="D51" s="3"/>
      <c r="E51" s="3"/>
      <c r="F51" s="3"/>
      <c r="G51" s="3"/>
      <c r="H51" s="3"/>
    </row>
    <row r="52" spans="1:8" s="26" customFormat="1" ht="23.25" customHeight="1">
      <c r="A52" s="57"/>
      <c r="B52" s="57">
        <v>750</v>
      </c>
      <c r="C52" s="58" t="s">
        <v>58</v>
      </c>
      <c r="D52" s="84">
        <v>2051670</v>
      </c>
      <c r="E52" s="84">
        <f>E53</f>
        <v>409895</v>
      </c>
      <c r="F52" s="84">
        <f>F53</f>
        <v>0</v>
      </c>
      <c r="G52" s="84">
        <f>G53</f>
        <v>0</v>
      </c>
      <c r="H52" s="84">
        <f>D52+E52-F52</f>
        <v>2461565</v>
      </c>
    </row>
    <row r="53" spans="1:8" s="29" customFormat="1" ht="19.5" customHeight="1">
      <c r="A53" s="31"/>
      <c r="B53" s="31">
        <v>75095</v>
      </c>
      <c r="C53" s="82" t="s">
        <v>45</v>
      </c>
      <c r="D53" s="30">
        <v>1560000</v>
      </c>
      <c r="E53" s="30">
        <v>409895</v>
      </c>
      <c r="F53" s="30">
        <v>0</v>
      </c>
      <c r="G53" s="30">
        <v>0</v>
      </c>
      <c r="H53" s="30">
        <f>D53+E53-F53</f>
        <v>1969895</v>
      </c>
    </row>
    <row r="54" spans="1:8" s="29" customFormat="1" ht="54.75" customHeight="1">
      <c r="A54" s="31"/>
      <c r="B54" s="31"/>
      <c r="C54" s="163" t="s">
        <v>430</v>
      </c>
      <c r="D54" s="163"/>
      <c r="E54" s="163"/>
      <c r="F54" s="163"/>
      <c r="G54" s="163"/>
      <c r="H54" s="163"/>
    </row>
    <row r="55" spans="1:8" s="29" customFormat="1" ht="70.5" customHeight="1">
      <c r="A55" s="31"/>
      <c r="B55" s="31"/>
      <c r="C55" s="163" t="s">
        <v>153</v>
      </c>
      <c r="D55" s="163"/>
      <c r="E55" s="163"/>
      <c r="F55" s="163"/>
      <c r="G55" s="163"/>
      <c r="H55" s="163"/>
    </row>
    <row r="56" spans="1:8" s="26" customFormat="1" ht="6" customHeight="1">
      <c r="A56" s="61"/>
      <c r="B56" s="61"/>
      <c r="C56" s="25"/>
      <c r="D56" s="25"/>
      <c r="E56" s="25"/>
      <c r="F56" s="25"/>
      <c r="G56" s="25"/>
      <c r="H56" s="25"/>
    </row>
    <row r="57" spans="1:8" s="86" customFormat="1" ht="26.25" customHeight="1">
      <c r="A57" s="85"/>
      <c r="B57" s="85">
        <v>754</v>
      </c>
      <c r="C57" s="151" t="s">
        <v>183</v>
      </c>
      <c r="D57" s="152">
        <v>616700</v>
      </c>
      <c r="E57" s="152">
        <f>E58</f>
        <v>173670</v>
      </c>
      <c r="F57" s="152">
        <f>F58</f>
        <v>0</v>
      </c>
      <c r="G57" s="152">
        <f>G58</f>
        <v>0</v>
      </c>
      <c r="H57" s="152">
        <f>D57+E57-F57</f>
        <v>790370</v>
      </c>
    </row>
    <row r="58" spans="1:8" s="71" customFormat="1" ht="18" customHeight="1">
      <c r="A58" s="68"/>
      <c r="B58" s="68">
        <v>75495</v>
      </c>
      <c r="C58" s="69" t="s">
        <v>45</v>
      </c>
      <c r="D58" s="70">
        <v>616700</v>
      </c>
      <c r="E58" s="70">
        <v>173670</v>
      </c>
      <c r="F58" s="70">
        <v>0</v>
      </c>
      <c r="G58" s="70">
        <v>0</v>
      </c>
      <c r="H58" s="70">
        <f>D58+E58-F58</f>
        <v>790370</v>
      </c>
    </row>
    <row r="59" spans="1:8" s="10" customFormat="1" ht="52.5" customHeight="1">
      <c r="A59" s="8"/>
      <c r="B59" s="8"/>
      <c r="C59" s="167" t="s">
        <v>501</v>
      </c>
      <c r="D59" s="167"/>
      <c r="E59" s="167"/>
      <c r="F59" s="167"/>
      <c r="G59" s="167"/>
      <c r="H59" s="167"/>
    </row>
    <row r="60" spans="1:8" s="10" customFormat="1" ht="3.75" customHeight="1">
      <c r="A60" s="8"/>
      <c r="B60" s="8"/>
      <c r="C60" s="3"/>
      <c r="D60" s="3"/>
      <c r="E60" s="3"/>
      <c r="F60" s="3"/>
      <c r="G60" s="3"/>
      <c r="H60" s="3"/>
    </row>
    <row r="61" spans="1:8" s="26" customFormat="1" ht="23.25" customHeight="1">
      <c r="A61" s="57"/>
      <c r="B61" s="57">
        <v>758</v>
      </c>
      <c r="C61" s="58" t="s">
        <v>16</v>
      </c>
      <c r="D61" s="59">
        <v>890874293</v>
      </c>
      <c r="E61" s="59">
        <f>E107+E121+E62+E65+E92+E67</f>
        <v>18346633</v>
      </c>
      <c r="F61" s="59">
        <f>F107+F121+F62+F65+F92+F67</f>
        <v>8406157</v>
      </c>
      <c r="G61" s="59">
        <f>G107+G121+G62+G65+G92+G67</f>
        <v>687904</v>
      </c>
      <c r="H61" s="59">
        <f>D61+E61-F61</f>
        <v>900814769</v>
      </c>
    </row>
    <row r="62" spans="1:8" s="10" customFormat="1" ht="27.75" customHeight="1">
      <c r="A62" s="8"/>
      <c r="B62" s="40">
        <v>75802</v>
      </c>
      <c r="C62" s="38" t="s">
        <v>122</v>
      </c>
      <c r="D62" s="41">
        <v>0</v>
      </c>
      <c r="E62" s="41">
        <v>4276888</v>
      </c>
      <c r="F62" s="41">
        <v>0</v>
      </c>
      <c r="G62" s="41">
        <v>0</v>
      </c>
      <c r="H62" s="41">
        <f>D62+E62-F62</f>
        <v>4276888</v>
      </c>
    </row>
    <row r="63" spans="1:8" s="29" customFormat="1" ht="43.5" customHeight="1">
      <c r="A63" s="31"/>
      <c r="B63" s="31"/>
      <c r="C63" s="163" t="s">
        <v>369</v>
      </c>
      <c r="D63" s="163"/>
      <c r="E63" s="163"/>
      <c r="F63" s="163"/>
      <c r="G63" s="163"/>
      <c r="H63" s="163"/>
    </row>
    <row r="64" spans="1:8" s="29" customFormat="1" ht="22.5" customHeight="1">
      <c r="A64" s="31"/>
      <c r="B64" s="31"/>
      <c r="C64" s="25"/>
      <c r="D64" s="25"/>
      <c r="E64" s="25"/>
      <c r="F64" s="25"/>
      <c r="G64" s="25"/>
      <c r="H64" s="25"/>
    </row>
    <row r="65" spans="1:8" s="10" customFormat="1" ht="21" customHeight="1">
      <c r="A65" s="8"/>
      <c r="B65" s="8">
        <v>75814</v>
      </c>
      <c r="C65" s="38" t="s">
        <v>261</v>
      </c>
      <c r="D65" s="37">
        <v>540292</v>
      </c>
      <c r="E65" s="37">
        <v>5441582</v>
      </c>
      <c r="F65" s="37">
        <v>0</v>
      </c>
      <c r="G65" s="37">
        <v>0</v>
      </c>
      <c r="H65" s="37">
        <f>D65+E65-F65</f>
        <v>5981874</v>
      </c>
    </row>
    <row r="66" spans="1:8" s="29" customFormat="1" ht="41.25" customHeight="1">
      <c r="A66" s="31"/>
      <c r="B66" s="31"/>
      <c r="C66" s="163" t="s">
        <v>467</v>
      </c>
      <c r="D66" s="163"/>
      <c r="E66" s="163"/>
      <c r="F66" s="163"/>
      <c r="G66" s="163"/>
      <c r="H66" s="163"/>
    </row>
    <row r="67" spans="1:8" s="29" customFormat="1" ht="40.5" customHeight="1">
      <c r="A67" s="31"/>
      <c r="B67" s="87">
        <v>75863</v>
      </c>
      <c r="C67" s="88" t="s">
        <v>308</v>
      </c>
      <c r="D67" s="89">
        <v>61096700</v>
      </c>
      <c r="E67" s="89">
        <v>5748034</v>
      </c>
      <c r="F67" s="89">
        <v>245297</v>
      </c>
      <c r="G67" s="89">
        <v>4557</v>
      </c>
      <c r="H67" s="89">
        <f>D67+E67-F67</f>
        <v>66599437</v>
      </c>
    </row>
    <row r="68" spans="1:8" s="29" customFormat="1" ht="43.5" customHeight="1">
      <c r="A68" s="31"/>
      <c r="B68" s="31"/>
      <c r="C68" s="164" t="s">
        <v>309</v>
      </c>
      <c r="D68" s="164"/>
      <c r="E68" s="164"/>
      <c r="F68" s="164"/>
      <c r="G68" s="164"/>
      <c r="H68" s="164"/>
    </row>
    <row r="69" spans="1:8" s="29" customFormat="1" ht="13.5" customHeight="1">
      <c r="A69" s="31"/>
      <c r="B69" s="31"/>
      <c r="C69" s="168" t="s">
        <v>310</v>
      </c>
      <c r="D69" s="168"/>
      <c r="E69" s="168"/>
      <c r="F69" s="168"/>
      <c r="G69" s="127"/>
      <c r="H69" s="128"/>
    </row>
    <row r="70" spans="1:8" s="29" customFormat="1" ht="13.5" customHeight="1">
      <c r="A70" s="31"/>
      <c r="B70" s="31"/>
      <c r="C70" s="163" t="s">
        <v>286</v>
      </c>
      <c r="D70" s="163"/>
      <c r="E70" s="163"/>
      <c r="F70" s="163"/>
      <c r="G70" s="163"/>
      <c r="H70" s="163"/>
    </row>
    <row r="71" spans="1:8" s="10" customFormat="1" ht="52.5" customHeight="1">
      <c r="A71" s="8"/>
      <c r="B71" s="8"/>
      <c r="C71" s="162" t="s">
        <v>370</v>
      </c>
      <c r="D71" s="162"/>
      <c r="E71" s="162"/>
      <c r="F71" s="162"/>
      <c r="G71" s="104" t="s">
        <v>283</v>
      </c>
      <c r="H71" s="105">
        <v>11471</v>
      </c>
    </row>
    <row r="72" spans="1:8" s="10" customFormat="1" ht="26.25" customHeight="1">
      <c r="A72" s="8"/>
      <c r="B72" s="8"/>
      <c r="C72" s="162" t="s">
        <v>354</v>
      </c>
      <c r="D72" s="162"/>
      <c r="E72" s="162"/>
      <c r="F72" s="162"/>
      <c r="G72" s="104" t="s">
        <v>283</v>
      </c>
      <c r="H72" s="105">
        <v>46865</v>
      </c>
    </row>
    <row r="73" spans="1:8" s="10" customFormat="1" ht="15" customHeight="1">
      <c r="A73" s="8"/>
      <c r="B73" s="8"/>
      <c r="C73" s="162" t="s">
        <v>355</v>
      </c>
      <c r="D73" s="162"/>
      <c r="E73" s="162"/>
      <c r="F73" s="162"/>
      <c r="G73" s="104"/>
      <c r="H73" s="105"/>
    </row>
    <row r="74" spans="1:8" s="10" customFormat="1" ht="25.5" customHeight="1">
      <c r="A74" s="8"/>
      <c r="B74" s="8"/>
      <c r="C74" s="162" t="s">
        <v>356</v>
      </c>
      <c r="D74" s="162"/>
      <c r="E74" s="162"/>
      <c r="F74" s="162"/>
      <c r="G74" s="104" t="s">
        <v>283</v>
      </c>
      <c r="H74" s="105">
        <v>2137</v>
      </c>
    </row>
    <row r="75" spans="1:8" s="10" customFormat="1" ht="25.5" customHeight="1">
      <c r="A75" s="8"/>
      <c r="B75" s="8"/>
      <c r="C75" s="162" t="s">
        <v>357</v>
      </c>
      <c r="D75" s="162"/>
      <c r="E75" s="162"/>
      <c r="F75" s="162"/>
      <c r="G75" s="104" t="s">
        <v>283</v>
      </c>
      <c r="H75" s="105">
        <v>12514</v>
      </c>
    </row>
    <row r="76" spans="1:8" s="10" customFormat="1" ht="27" customHeight="1">
      <c r="A76" s="8"/>
      <c r="B76" s="8"/>
      <c r="C76" s="162" t="s">
        <v>358</v>
      </c>
      <c r="D76" s="162"/>
      <c r="E76" s="162"/>
      <c r="F76" s="162"/>
      <c r="G76" s="104" t="s">
        <v>283</v>
      </c>
      <c r="H76" s="105">
        <v>9310</v>
      </c>
    </row>
    <row r="77" spans="1:8" s="29" customFormat="1" ht="12" customHeight="1">
      <c r="A77" s="31"/>
      <c r="B77" s="31"/>
      <c r="C77" s="168" t="s">
        <v>359</v>
      </c>
      <c r="D77" s="168"/>
      <c r="E77" s="168"/>
      <c r="F77" s="168"/>
      <c r="G77" s="127" t="s">
        <v>283</v>
      </c>
      <c r="H77" s="128">
        <v>276</v>
      </c>
    </row>
    <row r="78" spans="1:8" s="29" customFormat="1" ht="13.5" customHeight="1">
      <c r="A78" s="31"/>
      <c r="B78" s="31"/>
      <c r="C78" s="129" t="s">
        <v>311</v>
      </c>
      <c r="D78" s="129"/>
      <c r="E78" s="129"/>
      <c r="F78" s="129"/>
      <c r="G78" s="129"/>
      <c r="H78" s="129"/>
    </row>
    <row r="79" spans="1:8" s="10" customFormat="1" ht="51.75" customHeight="1">
      <c r="A79" s="8"/>
      <c r="B79" s="8"/>
      <c r="C79" s="162" t="s">
        <v>370</v>
      </c>
      <c r="D79" s="162"/>
      <c r="E79" s="162"/>
      <c r="F79" s="162"/>
      <c r="G79" s="104" t="s">
        <v>283</v>
      </c>
      <c r="H79" s="105">
        <v>7400</v>
      </c>
    </row>
    <row r="80" spans="1:8" s="10" customFormat="1" ht="27" customHeight="1">
      <c r="A80" s="8"/>
      <c r="B80" s="8"/>
      <c r="C80" s="162" t="s">
        <v>358</v>
      </c>
      <c r="D80" s="162"/>
      <c r="E80" s="162"/>
      <c r="F80" s="162"/>
      <c r="G80" s="104" t="s">
        <v>283</v>
      </c>
      <c r="H80" s="105">
        <v>2325</v>
      </c>
    </row>
    <row r="81" spans="1:8" s="29" customFormat="1" ht="13.5" customHeight="1">
      <c r="A81" s="31"/>
      <c r="B81" s="31"/>
      <c r="C81" s="168" t="s">
        <v>360</v>
      </c>
      <c r="D81" s="168"/>
      <c r="E81" s="168"/>
      <c r="F81" s="168"/>
      <c r="G81" s="127"/>
      <c r="H81" s="128"/>
    </row>
    <row r="82" spans="1:8" s="29" customFormat="1" ht="13.5" customHeight="1">
      <c r="A82" s="31"/>
      <c r="B82" s="31"/>
      <c r="C82" s="163" t="s">
        <v>286</v>
      </c>
      <c r="D82" s="163"/>
      <c r="E82" s="163"/>
      <c r="F82" s="163"/>
      <c r="G82" s="163"/>
      <c r="H82" s="163"/>
    </row>
    <row r="83" spans="1:186" s="134" customFormat="1" ht="13.5" customHeight="1">
      <c r="A83" s="130"/>
      <c r="B83" s="130"/>
      <c r="C83" s="195" t="s">
        <v>361</v>
      </c>
      <c r="D83" s="195"/>
      <c r="E83" s="195"/>
      <c r="F83" s="195"/>
      <c r="G83" s="131" t="s">
        <v>289</v>
      </c>
      <c r="H83" s="132">
        <v>3333</v>
      </c>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133"/>
      <c r="DQ83" s="133"/>
      <c r="DR83" s="133"/>
      <c r="DS83" s="133"/>
      <c r="DT83" s="133"/>
      <c r="DU83" s="133"/>
      <c r="DV83" s="133"/>
      <c r="DW83" s="133"/>
      <c r="DX83" s="133"/>
      <c r="DY83" s="13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row>
    <row r="84" spans="1:8" s="29" customFormat="1" ht="13.5" customHeight="1">
      <c r="A84" s="31"/>
      <c r="B84" s="31"/>
      <c r="C84" s="168" t="s">
        <v>371</v>
      </c>
      <c r="D84" s="168"/>
      <c r="E84" s="168"/>
      <c r="F84" s="168"/>
      <c r="G84" s="127" t="s">
        <v>289</v>
      </c>
      <c r="H84" s="128">
        <v>948</v>
      </c>
    </row>
    <row r="85" spans="1:8" s="29" customFormat="1" ht="13.5" customHeight="1">
      <c r="A85" s="31"/>
      <c r="B85" s="31"/>
      <c r="C85" s="129" t="s">
        <v>311</v>
      </c>
      <c r="D85" s="129"/>
      <c r="E85" s="129"/>
      <c r="F85" s="129"/>
      <c r="G85" s="129"/>
      <c r="H85" s="129"/>
    </row>
    <row r="86" spans="1:186" s="134" customFormat="1" ht="13.5" customHeight="1">
      <c r="A86" s="130"/>
      <c r="B86" s="130"/>
      <c r="C86" s="195" t="s">
        <v>362</v>
      </c>
      <c r="D86" s="195"/>
      <c r="E86" s="195"/>
      <c r="F86" s="195"/>
      <c r="G86" s="131" t="s">
        <v>289</v>
      </c>
      <c r="H86" s="132">
        <v>4720695</v>
      </c>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row>
    <row r="87" spans="1:186" s="134" customFormat="1" ht="13.5" customHeight="1">
      <c r="A87" s="130"/>
      <c r="B87" s="130"/>
      <c r="C87" s="195" t="s">
        <v>361</v>
      </c>
      <c r="D87" s="195"/>
      <c r="E87" s="195"/>
      <c r="F87" s="195"/>
      <c r="G87" s="131" t="s">
        <v>289</v>
      </c>
      <c r="H87" s="132">
        <v>646609</v>
      </c>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c r="AY87" s="133"/>
      <c r="AZ87" s="133"/>
      <c r="BA87" s="133"/>
      <c r="BB87" s="133"/>
      <c r="BC87" s="133"/>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3"/>
      <c r="CE87" s="133"/>
      <c r="CF87" s="133"/>
      <c r="CG87" s="133"/>
      <c r="CH87" s="133"/>
      <c r="CI87" s="133"/>
      <c r="CJ87" s="133"/>
      <c r="CK87" s="133"/>
      <c r="CL87" s="133"/>
      <c r="CM87" s="133"/>
      <c r="CN87" s="133"/>
      <c r="CO87" s="133"/>
      <c r="CP87" s="133"/>
      <c r="CQ87" s="133"/>
      <c r="CR87" s="133"/>
      <c r="CS87" s="133"/>
      <c r="CT87" s="133"/>
      <c r="CU87" s="133"/>
      <c r="CV87" s="133"/>
      <c r="CW87" s="133"/>
      <c r="CX87" s="133"/>
      <c r="CY87" s="133"/>
      <c r="CZ87" s="133"/>
      <c r="DA87" s="133"/>
      <c r="DB87" s="133"/>
      <c r="DC87" s="133"/>
      <c r="DD87" s="133"/>
      <c r="DE87" s="133"/>
      <c r="DF87" s="133"/>
      <c r="DG87" s="133"/>
      <c r="DH87" s="133"/>
      <c r="DI87" s="133"/>
      <c r="DJ87" s="133"/>
      <c r="DK87" s="133"/>
      <c r="DL87" s="133"/>
      <c r="DM87" s="133"/>
      <c r="DN87" s="133"/>
      <c r="DO87" s="133"/>
      <c r="DP87" s="133"/>
      <c r="DQ87" s="133"/>
      <c r="DR87" s="133"/>
      <c r="DS87" s="133"/>
      <c r="DT87" s="133"/>
      <c r="DU87" s="133"/>
      <c r="DV87" s="133"/>
      <c r="DW87" s="133"/>
      <c r="DX87" s="133"/>
      <c r="DY87" s="133"/>
      <c r="DZ87" s="133"/>
      <c r="EA87" s="133"/>
      <c r="EB87" s="133"/>
      <c r="EC87" s="133"/>
      <c r="ED87" s="133"/>
      <c r="EE87" s="133"/>
      <c r="EF87" s="133"/>
      <c r="EG87" s="133"/>
      <c r="EH87" s="133"/>
      <c r="EI87" s="133"/>
      <c r="EJ87" s="133"/>
      <c r="EK87" s="133"/>
      <c r="EL87" s="133"/>
      <c r="EM87" s="133"/>
      <c r="EN87" s="133"/>
      <c r="EO87" s="133"/>
      <c r="EP87" s="133"/>
      <c r="EQ87" s="133"/>
      <c r="ER87" s="133"/>
      <c r="ES87" s="133"/>
      <c r="ET87" s="133"/>
      <c r="EU87" s="133"/>
      <c r="EV87" s="133"/>
      <c r="EW87" s="133"/>
      <c r="EX87" s="133"/>
      <c r="EY87" s="133"/>
      <c r="EZ87" s="133"/>
      <c r="FA87" s="133"/>
      <c r="FB87" s="133"/>
      <c r="FC87" s="133"/>
      <c r="FD87" s="133"/>
      <c r="FE87" s="133"/>
      <c r="FF87" s="133"/>
      <c r="FG87" s="133"/>
      <c r="FH87" s="133"/>
      <c r="FI87" s="133"/>
      <c r="FJ87" s="133"/>
      <c r="FK87" s="133"/>
      <c r="FL87" s="133"/>
      <c r="FM87" s="133"/>
      <c r="FN87" s="133"/>
      <c r="FO87" s="133"/>
      <c r="FP87" s="133"/>
      <c r="FQ87" s="133"/>
      <c r="FR87" s="133"/>
      <c r="FS87" s="133"/>
      <c r="FT87" s="133"/>
      <c r="FU87" s="133"/>
      <c r="FV87" s="133"/>
      <c r="FW87" s="133"/>
      <c r="FX87" s="133"/>
      <c r="FY87" s="133"/>
      <c r="FZ87" s="133"/>
      <c r="GA87" s="133"/>
      <c r="GB87" s="133"/>
      <c r="GC87" s="133"/>
      <c r="GD87" s="133"/>
    </row>
    <row r="88" spans="1:8" s="29" customFormat="1" ht="13.5" customHeight="1">
      <c r="A88" s="31"/>
      <c r="B88" s="31"/>
      <c r="C88" s="168" t="s">
        <v>363</v>
      </c>
      <c r="D88" s="168"/>
      <c r="E88" s="168"/>
      <c r="F88" s="168"/>
      <c r="G88" s="127" t="s">
        <v>289</v>
      </c>
      <c r="H88" s="128">
        <v>284569</v>
      </c>
    </row>
    <row r="89" spans="1:8" s="29" customFormat="1" ht="13.5" customHeight="1">
      <c r="A89" s="31"/>
      <c r="B89" s="31"/>
      <c r="C89" s="168" t="s">
        <v>359</v>
      </c>
      <c r="D89" s="168"/>
      <c r="E89" s="168"/>
      <c r="F89" s="168"/>
      <c r="G89" s="127" t="s">
        <v>289</v>
      </c>
      <c r="H89" s="128">
        <v>4139</v>
      </c>
    </row>
    <row r="90" spans="1:8" s="29" customFormat="1" ht="13.5" customHeight="1">
      <c r="A90" s="31"/>
      <c r="B90" s="31"/>
      <c r="C90" s="168" t="s">
        <v>364</v>
      </c>
      <c r="D90" s="168"/>
      <c r="E90" s="168"/>
      <c r="F90" s="168"/>
      <c r="G90" s="127" t="s">
        <v>289</v>
      </c>
      <c r="H90" s="128">
        <v>249854</v>
      </c>
    </row>
    <row r="91" spans="1:8" s="29" customFormat="1" ht="26.25" customHeight="1">
      <c r="A91" s="31"/>
      <c r="B91" s="31"/>
      <c r="C91" s="163" t="s">
        <v>313</v>
      </c>
      <c r="D91" s="163"/>
      <c r="E91" s="163"/>
      <c r="F91" s="163"/>
      <c r="G91" s="163"/>
      <c r="H91" s="163"/>
    </row>
    <row r="92" spans="1:8" s="29" customFormat="1" ht="39" customHeight="1">
      <c r="A92" s="31"/>
      <c r="B92" s="87">
        <v>75864</v>
      </c>
      <c r="C92" s="88" t="s">
        <v>314</v>
      </c>
      <c r="D92" s="89">
        <v>2978525</v>
      </c>
      <c r="E92" s="89">
        <v>25533</v>
      </c>
      <c r="F92" s="89">
        <v>1928240</v>
      </c>
      <c r="G92" s="89">
        <v>0</v>
      </c>
      <c r="H92" s="89">
        <f>D92+E92-F92</f>
        <v>1075818</v>
      </c>
    </row>
    <row r="93" spans="1:8" s="10" customFormat="1" ht="43.5" customHeight="1">
      <c r="A93" s="8"/>
      <c r="B93" s="8"/>
      <c r="C93" s="166" t="s">
        <v>342</v>
      </c>
      <c r="D93" s="166"/>
      <c r="E93" s="166"/>
      <c r="F93" s="166"/>
      <c r="G93" s="166"/>
      <c r="H93" s="166"/>
    </row>
    <row r="94" spans="1:8" s="10" customFormat="1" ht="14.25" customHeight="1">
      <c r="A94" s="8"/>
      <c r="B94" s="8"/>
      <c r="C94" s="165" t="s">
        <v>343</v>
      </c>
      <c r="D94" s="165"/>
      <c r="E94" s="165"/>
      <c r="F94" s="165"/>
      <c r="G94" s="106"/>
      <c r="H94" s="107"/>
    </row>
    <row r="95" spans="1:8" s="10" customFormat="1" ht="40.5" customHeight="1">
      <c r="A95" s="8"/>
      <c r="B95" s="8"/>
      <c r="C95" s="165" t="s">
        <v>344</v>
      </c>
      <c r="D95" s="165"/>
      <c r="E95" s="165"/>
      <c r="F95" s="165"/>
      <c r="G95" s="104" t="s">
        <v>283</v>
      </c>
      <c r="H95" s="105">
        <v>24782</v>
      </c>
    </row>
    <row r="96" spans="1:8" s="10" customFormat="1" ht="24" customHeight="1">
      <c r="A96" s="8"/>
      <c r="B96" s="8"/>
      <c r="C96" s="162" t="s">
        <v>346</v>
      </c>
      <c r="D96" s="162"/>
      <c r="E96" s="162"/>
      <c r="F96" s="162"/>
      <c r="G96" s="104" t="s">
        <v>283</v>
      </c>
      <c r="H96" s="105">
        <v>750</v>
      </c>
    </row>
    <row r="97" spans="1:8" s="10" customFormat="1" ht="27" customHeight="1">
      <c r="A97" s="8"/>
      <c r="B97" s="8"/>
      <c r="C97" s="162" t="s">
        <v>345</v>
      </c>
      <c r="D97" s="162"/>
      <c r="E97" s="162"/>
      <c r="F97" s="162"/>
      <c r="G97" s="104" t="s">
        <v>283</v>
      </c>
      <c r="H97" s="105">
        <v>1</v>
      </c>
    </row>
    <row r="98" spans="1:8" s="10" customFormat="1" ht="17.25" customHeight="1">
      <c r="A98" s="8"/>
      <c r="B98" s="8"/>
      <c r="C98" s="16"/>
      <c r="D98" s="16"/>
      <c r="E98" s="16"/>
      <c r="F98" s="16"/>
      <c r="G98" s="104"/>
      <c r="H98" s="105"/>
    </row>
    <row r="99" spans="1:8" s="10" customFormat="1" ht="13.5" customHeight="1">
      <c r="A99" s="8"/>
      <c r="B99" s="8"/>
      <c r="C99" s="165" t="s">
        <v>347</v>
      </c>
      <c r="D99" s="165"/>
      <c r="E99" s="165"/>
      <c r="F99" s="165"/>
      <c r="G99" s="106"/>
      <c r="H99" s="107"/>
    </row>
    <row r="100" spans="1:212" s="126" customFormat="1" ht="13.5" customHeight="1">
      <c r="A100" s="68"/>
      <c r="B100" s="68"/>
      <c r="C100" s="194" t="s">
        <v>350</v>
      </c>
      <c r="D100" s="194"/>
      <c r="E100" s="194"/>
      <c r="F100" s="194"/>
      <c r="G100" s="123" t="s">
        <v>312</v>
      </c>
      <c r="H100" s="124">
        <v>70216</v>
      </c>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5"/>
      <c r="FA100" s="125"/>
      <c r="FB100" s="125"/>
      <c r="FC100" s="125"/>
      <c r="FD100" s="125"/>
      <c r="FE100" s="125"/>
      <c r="FF100" s="125"/>
      <c r="FG100" s="125"/>
      <c r="FH100" s="125"/>
      <c r="FI100" s="125"/>
      <c r="FJ100" s="125"/>
      <c r="FK100" s="125"/>
      <c r="FL100" s="125"/>
      <c r="FM100" s="125"/>
      <c r="FN100" s="125"/>
      <c r="FO100" s="125"/>
      <c r="FP100" s="125"/>
      <c r="FQ100" s="125"/>
      <c r="FR100" s="125"/>
      <c r="FS100" s="125"/>
      <c r="FT100" s="125"/>
      <c r="FU100" s="125"/>
      <c r="FV100" s="125"/>
      <c r="FW100" s="125"/>
      <c r="FX100" s="125"/>
      <c r="FY100" s="125"/>
      <c r="FZ100" s="125"/>
      <c r="GA100" s="125"/>
      <c r="GB100" s="125"/>
      <c r="GC100" s="125"/>
      <c r="GD100" s="125"/>
      <c r="GE100" s="125"/>
      <c r="GF100" s="125"/>
      <c r="GG100" s="125"/>
      <c r="GH100" s="125"/>
      <c r="GI100" s="125"/>
      <c r="GJ100" s="125"/>
      <c r="GK100" s="125"/>
      <c r="GL100" s="125"/>
      <c r="GM100" s="125"/>
      <c r="GN100" s="125"/>
      <c r="GO100" s="125"/>
      <c r="GP100" s="125"/>
      <c r="GQ100" s="125"/>
      <c r="GR100" s="125"/>
      <c r="GS100" s="125"/>
      <c r="GT100" s="125"/>
      <c r="GU100" s="125"/>
      <c r="GV100" s="125"/>
      <c r="GW100" s="125"/>
      <c r="GX100" s="125"/>
      <c r="GY100" s="125"/>
      <c r="GZ100" s="125"/>
      <c r="HA100" s="125"/>
      <c r="HB100" s="125"/>
      <c r="HC100" s="125"/>
      <c r="HD100" s="125"/>
    </row>
    <row r="101" spans="1:212" s="126" customFormat="1" ht="13.5" customHeight="1">
      <c r="A101" s="68"/>
      <c r="B101" s="68"/>
      <c r="C101" s="194" t="s">
        <v>348</v>
      </c>
      <c r="D101" s="194"/>
      <c r="E101" s="194"/>
      <c r="F101" s="194"/>
      <c r="G101" s="123" t="s">
        <v>312</v>
      </c>
      <c r="H101" s="124">
        <v>204491</v>
      </c>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c r="EN101" s="125"/>
      <c r="EO101" s="125"/>
      <c r="EP101" s="125"/>
      <c r="EQ101" s="125"/>
      <c r="ER101" s="125"/>
      <c r="ES101" s="125"/>
      <c r="ET101" s="125"/>
      <c r="EU101" s="125"/>
      <c r="EV101" s="125"/>
      <c r="EW101" s="125"/>
      <c r="EX101" s="125"/>
      <c r="EY101" s="125"/>
      <c r="EZ101" s="125"/>
      <c r="FA101" s="125"/>
      <c r="FB101" s="125"/>
      <c r="FC101" s="125"/>
      <c r="FD101" s="125"/>
      <c r="FE101" s="125"/>
      <c r="FF101" s="125"/>
      <c r="FG101" s="125"/>
      <c r="FH101" s="125"/>
      <c r="FI101" s="125"/>
      <c r="FJ101" s="125"/>
      <c r="FK101" s="125"/>
      <c r="FL101" s="125"/>
      <c r="FM101" s="125"/>
      <c r="FN101" s="125"/>
      <c r="FO101" s="125"/>
      <c r="FP101" s="125"/>
      <c r="FQ101" s="125"/>
      <c r="FR101" s="125"/>
      <c r="FS101" s="125"/>
      <c r="FT101" s="125"/>
      <c r="FU101" s="125"/>
      <c r="FV101" s="125"/>
      <c r="FW101" s="125"/>
      <c r="FX101" s="125"/>
      <c r="FY101" s="125"/>
      <c r="FZ101" s="125"/>
      <c r="GA101" s="125"/>
      <c r="GB101" s="125"/>
      <c r="GC101" s="125"/>
      <c r="GD101" s="125"/>
      <c r="GE101" s="125"/>
      <c r="GF101" s="125"/>
      <c r="GG101" s="125"/>
      <c r="GH101" s="125"/>
      <c r="GI101" s="125"/>
      <c r="GJ101" s="125"/>
      <c r="GK101" s="125"/>
      <c r="GL101" s="125"/>
      <c r="GM101" s="125"/>
      <c r="GN101" s="125"/>
      <c r="GO101" s="125"/>
      <c r="GP101" s="125"/>
      <c r="GQ101" s="125"/>
      <c r="GR101" s="125"/>
      <c r="GS101" s="125"/>
      <c r="GT101" s="125"/>
      <c r="GU101" s="125"/>
      <c r="GV101" s="125"/>
      <c r="GW101" s="125"/>
      <c r="GX101" s="125"/>
      <c r="GY101" s="125"/>
      <c r="GZ101" s="125"/>
      <c r="HA101" s="125"/>
      <c r="HB101" s="125"/>
      <c r="HC101" s="125"/>
      <c r="HD101" s="125"/>
    </row>
    <row r="102" spans="1:212" s="126" customFormat="1" ht="13.5" customHeight="1">
      <c r="A102" s="68"/>
      <c r="B102" s="68"/>
      <c r="C102" s="194" t="s">
        <v>349</v>
      </c>
      <c r="D102" s="194"/>
      <c r="E102" s="194"/>
      <c r="F102" s="194"/>
      <c r="G102" s="123" t="s">
        <v>312</v>
      </c>
      <c r="H102" s="124">
        <v>35984</v>
      </c>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c r="EN102" s="125"/>
      <c r="EO102" s="125"/>
      <c r="EP102" s="125"/>
      <c r="EQ102" s="125"/>
      <c r="ER102" s="125"/>
      <c r="ES102" s="125"/>
      <c r="ET102" s="125"/>
      <c r="EU102" s="125"/>
      <c r="EV102" s="125"/>
      <c r="EW102" s="125"/>
      <c r="EX102" s="125"/>
      <c r="EY102" s="125"/>
      <c r="EZ102" s="125"/>
      <c r="FA102" s="125"/>
      <c r="FB102" s="125"/>
      <c r="FC102" s="125"/>
      <c r="FD102" s="125"/>
      <c r="FE102" s="125"/>
      <c r="FF102" s="125"/>
      <c r="FG102" s="125"/>
      <c r="FH102" s="125"/>
      <c r="FI102" s="125"/>
      <c r="FJ102" s="125"/>
      <c r="FK102" s="125"/>
      <c r="FL102" s="125"/>
      <c r="FM102" s="125"/>
      <c r="FN102" s="125"/>
      <c r="FO102" s="125"/>
      <c r="FP102" s="125"/>
      <c r="FQ102" s="125"/>
      <c r="FR102" s="125"/>
      <c r="FS102" s="125"/>
      <c r="FT102" s="125"/>
      <c r="FU102" s="125"/>
      <c r="FV102" s="125"/>
      <c r="FW102" s="125"/>
      <c r="FX102" s="125"/>
      <c r="FY102" s="125"/>
      <c r="FZ102" s="125"/>
      <c r="GA102" s="125"/>
      <c r="GB102" s="125"/>
      <c r="GC102" s="125"/>
      <c r="GD102" s="125"/>
      <c r="GE102" s="125"/>
      <c r="GF102" s="125"/>
      <c r="GG102" s="125"/>
      <c r="GH102" s="125"/>
      <c r="GI102" s="125"/>
      <c r="GJ102" s="125"/>
      <c r="GK102" s="125"/>
      <c r="GL102" s="125"/>
      <c r="GM102" s="125"/>
      <c r="GN102" s="125"/>
      <c r="GO102" s="125"/>
      <c r="GP102" s="125"/>
      <c r="GQ102" s="125"/>
      <c r="GR102" s="125"/>
      <c r="GS102" s="125"/>
      <c r="GT102" s="125"/>
      <c r="GU102" s="125"/>
      <c r="GV102" s="125"/>
      <c r="GW102" s="125"/>
      <c r="GX102" s="125"/>
      <c r="GY102" s="125"/>
      <c r="GZ102" s="125"/>
      <c r="HA102" s="125"/>
      <c r="HB102" s="125"/>
      <c r="HC102" s="125"/>
      <c r="HD102" s="125"/>
    </row>
    <row r="103" spans="1:212" s="126" customFormat="1" ht="13.5" customHeight="1">
      <c r="A103" s="68"/>
      <c r="B103" s="68"/>
      <c r="C103" s="194" t="s">
        <v>351</v>
      </c>
      <c r="D103" s="194"/>
      <c r="E103" s="194"/>
      <c r="F103" s="194"/>
      <c r="G103" s="123" t="s">
        <v>312</v>
      </c>
      <c r="H103" s="124">
        <v>59768</v>
      </c>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c r="EX103" s="125"/>
      <c r="EY103" s="125"/>
      <c r="EZ103" s="125"/>
      <c r="FA103" s="125"/>
      <c r="FB103" s="125"/>
      <c r="FC103" s="125"/>
      <c r="FD103" s="125"/>
      <c r="FE103" s="125"/>
      <c r="FF103" s="125"/>
      <c r="FG103" s="125"/>
      <c r="FH103" s="125"/>
      <c r="FI103" s="125"/>
      <c r="FJ103" s="125"/>
      <c r="FK103" s="125"/>
      <c r="FL103" s="125"/>
      <c r="FM103" s="125"/>
      <c r="FN103" s="125"/>
      <c r="FO103" s="125"/>
      <c r="FP103" s="125"/>
      <c r="FQ103" s="125"/>
      <c r="FR103" s="125"/>
      <c r="FS103" s="125"/>
      <c r="FT103" s="125"/>
      <c r="FU103" s="125"/>
      <c r="FV103" s="125"/>
      <c r="FW103" s="125"/>
      <c r="FX103" s="125"/>
      <c r="FY103" s="125"/>
      <c r="FZ103" s="125"/>
      <c r="GA103" s="125"/>
      <c r="GB103" s="125"/>
      <c r="GC103" s="125"/>
      <c r="GD103" s="125"/>
      <c r="GE103" s="125"/>
      <c r="GF103" s="125"/>
      <c r="GG103" s="125"/>
      <c r="GH103" s="125"/>
      <c r="GI103" s="125"/>
      <c r="GJ103" s="125"/>
      <c r="GK103" s="125"/>
      <c r="GL103" s="125"/>
      <c r="GM103" s="125"/>
      <c r="GN103" s="125"/>
      <c r="GO103" s="125"/>
      <c r="GP103" s="125"/>
      <c r="GQ103" s="125"/>
      <c r="GR103" s="125"/>
      <c r="GS103" s="125"/>
      <c r="GT103" s="125"/>
      <c r="GU103" s="125"/>
      <c r="GV103" s="125"/>
      <c r="GW103" s="125"/>
      <c r="GX103" s="125"/>
      <c r="GY103" s="125"/>
      <c r="GZ103" s="125"/>
      <c r="HA103" s="125"/>
      <c r="HB103" s="125"/>
      <c r="HC103" s="125"/>
      <c r="HD103" s="125"/>
    </row>
    <row r="104" spans="1:8" s="10" customFormat="1" ht="13.5" customHeight="1">
      <c r="A104" s="8"/>
      <c r="B104" s="8"/>
      <c r="C104" s="165" t="s">
        <v>352</v>
      </c>
      <c r="D104" s="165"/>
      <c r="E104" s="165"/>
      <c r="F104" s="165"/>
      <c r="G104" s="106" t="s">
        <v>312</v>
      </c>
      <c r="H104" s="107">
        <v>1527048</v>
      </c>
    </row>
    <row r="105" spans="1:8" s="10" customFormat="1" ht="13.5" customHeight="1">
      <c r="A105" s="8"/>
      <c r="B105" s="8"/>
      <c r="C105" s="165" t="s">
        <v>353</v>
      </c>
      <c r="D105" s="165"/>
      <c r="E105" s="165"/>
      <c r="F105" s="165"/>
      <c r="G105" s="106" t="s">
        <v>312</v>
      </c>
      <c r="H105" s="107">
        <v>30733</v>
      </c>
    </row>
    <row r="106" spans="1:8" s="29" customFormat="1" ht="26.25" customHeight="1">
      <c r="A106" s="31"/>
      <c r="B106" s="31"/>
      <c r="C106" s="163" t="s">
        <v>313</v>
      </c>
      <c r="D106" s="163"/>
      <c r="E106" s="163"/>
      <c r="F106" s="163"/>
      <c r="G106" s="163"/>
      <c r="H106" s="163"/>
    </row>
    <row r="107" spans="1:8" s="29" customFormat="1" ht="27.75" customHeight="1">
      <c r="A107" s="31"/>
      <c r="B107" s="87">
        <v>75865</v>
      </c>
      <c r="C107" s="88" t="s">
        <v>67</v>
      </c>
      <c r="D107" s="89">
        <v>139731246</v>
      </c>
      <c r="E107" s="89">
        <v>0</v>
      </c>
      <c r="F107" s="89">
        <v>6232620</v>
      </c>
      <c r="G107" s="89">
        <v>222074</v>
      </c>
      <c r="H107" s="89">
        <f>D107+E107-F107</f>
        <v>133498626</v>
      </c>
    </row>
    <row r="108" spans="1:8" s="29" customFormat="1" ht="27" customHeight="1">
      <c r="A108" s="31"/>
      <c r="B108" s="31"/>
      <c r="C108" s="164" t="s">
        <v>318</v>
      </c>
      <c r="D108" s="164"/>
      <c r="E108" s="164"/>
      <c r="F108" s="164"/>
      <c r="G108" s="164"/>
      <c r="H108" s="164"/>
    </row>
    <row r="109" spans="1:8" s="10" customFormat="1" ht="13.5" customHeight="1">
      <c r="A109" s="8"/>
      <c r="B109" s="8"/>
      <c r="C109" s="162" t="s">
        <v>317</v>
      </c>
      <c r="D109" s="162"/>
      <c r="E109" s="162"/>
      <c r="F109" s="162"/>
      <c r="G109" s="104" t="s">
        <v>289</v>
      </c>
      <c r="H109" s="105">
        <v>2232276</v>
      </c>
    </row>
    <row r="110" spans="1:8" s="10" customFormat="1" ht="26.25" customHeight="1">
      <c r="A110" s="8"/>
      <c r="B110" s="8"/>
      <c r="C110" s="162" t="s">
        <v>319</v>
      </c>
      <c r="D110" s="162"/>
      <c r="E110" s="162"/>
      <c r="F110" s="162"/>
      <c r="G110" s="104" t="s">
        <v>289</v>
      </c>
      <c r="H110" s="105">
        <v>500000</v>
      </c>
    </row>
    <row r="111" spans="1:8" s="10" customFormat="1" ht="26.25" customHeight="1">
      <c r="A111" s="8"/>
      <c r="B111" s="8"/>
      <c r="C111" s="162" t="s">
        <v>320</v>
      </c>
      <c r="D111" s="162"/>
      <c r="E111" s="162"/>
      <c r="F111" s="162"/>
      <c r="G111" s="104" t="s">
        <v>289</v>
      </c>
      <c r="H111" s="105">
        <v>2500000</v>
      </c>
    </row>
    <row r="112" spans="1:8" s="10" customFormat="1" ht="26.25" customHeight="1">
      <c r="A112" s="8"/>
      <c r="B112" s="8"/>
      <c r="C112" s="162" t="s">
        <v>322</v>
      </c>
      <c r="D112" s="162"/>
      <c r="E112" s="162"/>
      <c r="F112" s="162"/>
      <c r="G112" s="104" t="s">
        <v>289</v>
      </c>
      <c r="H112" s="105">
        <v>300000</v>
      </c>
    </row>
    <row r="113" spans="1:8" s="10" customFormat="1" ht="26.25" customHeight="1">
      <c r="A113" s="8"/>
      <c r="B113" s="8"/>
      <c r="C113" s="162" t="s">
        <v>321</v>
      </c>
      <c r="D113" s="162"/>
      <c r="E113" s="162"/>
      <c r="F113" s="162"/>
      <c r="G113" s="104" t="s">
        <v>289</v>
      </c>
      <c r="H113" s="105">
        <v>500000</v>
      </c>
    </row>
    <row r="114" spans="1:8" s="29" customFormat="1" ht="43.5" customHeight="1">
      <c r="A114" s="31"/>
      <c r="B114" s="31"/>
      <c r="C114" s="164" t="s">
        <v>339</v>
      </c>
      <c r="D114" s="164"/>
      <c r="E114" s="164"/>
      <c r="F114" s="164"/>
      <c r="G114" s="164"/>
      <c r="H114" s="164"/>
    </row>
    <row r="115" spans="1:8" s="10" customFormat="1" ht="27.75" customHeight="1">
      <c r="A115" s="8"/>
      <c r="B115" s="8"/>
      <c r="C115" s="167" t="s">
        <v>431</v>
      </c>
      <c r="D115" s="167"/>
      <c r="E115" s="167"/>
      <c r="F115" s="167"/>
      <c r="G115" s="167"/>
      <c r="H115" s="167"/>
    </row>
    <row r="116" spans="1:8" s="10" customFormat="1" ht="27" customHeight="1">
      <c r="A116" s="8"/>
      <c r="B116" s="8"/>
      <c r="C116" s="167" t="s">
        <v>338</v>
      </c>
      <c r="D116" s="167"/>
      <c r="E116" s="167"/>
      <c r="F116" s="167"/>
      <c r="G116" s="167"/>
      <c r="H116" s="167"/>
    </row>
    <row r="117" spans="1:8" s="29" customFormat="1" ht="43.5" customHeight="1">
      <c r="A117" s="31"/>
      <c r="B117" s="31"/>
      <c r="C117" s="164" t="s">
        <v>341</v>
      </c>
      <c r="D117" s="164"/>
      <c r="E117" s="164"/>
      <c r="F117" s="164"/>
      <c r="G117" s="164"/>
      <c r="H117" s="164"/>
    </row>
    <row r="118" spans="1:8" s="10" customFormat="1" ht="27.75" customHeight="1">
      <c r="A118" s="8"/>
      <c r="B118" s="8"/>
      <c r="C118" s="167" t="s">
        <v>432</v>
      </c>
      <c r="D118" s="167"/>
      <c r="E118" s="167"/>
      <c r="F118" s="167"/>
      <c r="G118" s="167"/>
      <c r="H118" s="167"/>
    </row>
    <row r="119" spans="1:8" s="10" customFormat="1" ht="27" customHeight="1">
      <c r="A119" s="8"/>
      <c r="B119" s="8"/>
      <c r="C119" s="167" t="s">
        <v>340</v>
      </c>
      <c r="D119" s="167"/>
      <c r="E119" s="167"/>
      <c r="F119" s="167"/>
      <c r="G119" s="167"/>
      <c r="H119" s="167"/>
    </row>
    <row r="120" spans="1:8" s="29" customFormat="1" ht="30.75" customHeight="1">
      <c r="A120" s="31"/>
      <c r="B120" s="31"/>
      <c r="C120" s="163" t="s">
        <v>468</v>
      </c>
      <c r="D120" s="163"/>
      <c r="E120" s="163"/>
      <c r="F120" s="163"/>
      <c r="G120" s="163"/>
      <c r="H120" s="163"/>
    </row>
    <row r="121" spans="1:8" s="29" customFormat="1" ht="25.5" customHeight="1">
      <c r="A121" s="31"/>
      <c r="B121" s="87">
        <v>75866</v>
      </c>
      <c r="C121" s="88" t="s">
        <v>68</v>
      </c>
      <c r="D121" s="89">
        <v>130240790</v>
      </c>
      <c r="E121" s="89">
        <v>2854596</v>
      </c>
      <c r="F121" s="89">
        <v>0</v>
      </c>
      <c r="G121" s="89">
        <v>461273</v>
      </c>
      <c r="H121" s="89">
        <f>D121+E121-F121</f>
        <v>133095386</v>
      </c>
    </row>
    <row r="122" spans="1:8" s="10" customFormat="1" ht="25.5" customHeight="1">
      <c r="A122" s="8"/>
      <c r="B122" s="8"/>
      <c r="C122" s="166" t="s">
        <v>281</v>
      </c>
      <c r="D122" s="166"/>
      <c r="E122" s="166"/>
      <c r="F122" s="166"/>
      <c r="G122" s="166"/>
      <c r="H122" s="166"/>
    </row>
    <row r="123" spans="1:8" s="10" customFormat="1" ht="15" customHeight="1">
      <c r="A123" s="8"/>
      <c r="B123" s="8"/>
      <c r="C123" s="167" t="s">
        <v>282</v>
      </c>
      <c r="D123" s="167"/>
      <c r="E123" s="167"/>
      <c r="F123" s="167"/>
      <c r="G123" s="167"/>
      <c r="H123" s="167"/>
    </row>
    <row r="124" spans="1:8" s="10" customFormat="1" ht="25.5" customHeight="1">
      <c r="A124" s="8"/>
      <c r="B124" s="8"/>
      <c r="C124" s="162" t="s">
        <v>284</v>
      </c>
      <c r="D124" s="162"/>
      <c r="E124" s="162"/>
      <c r="F124" s="162"/>
      <c r="G124" s="104" t="s">
        <v>283</v>
      </c>
      <c r="H124" s="105">
        <v>233004</v>
      </c>
    </row>
    <row r="125" spans="1:8" s="10" customFormat="1" ht="15" customHeight="1">
      <c r="A125" s="8"/>
      <c r="B125" s="8"/>
      <c r="C125" s="169" t="s">
        <v>285</v>
      </c>
      <c r="D125" s="169"/>
      <c r="E125" s="169"/>
      <c r="F125" s="169"/>
      <c r="G125" s="104" t="s">
        <v>283</v>
      </c>
      <c r="H125" s="105">
        <v>33104</v>
      </c>
    </row>
    <row r="126" spans="1:8" s="10" customFormat="1" ht="13.5" customHeight="1">
      <c r="A126" s="8"/>
      <c r="B126" s="8"/>
      <c r="C126" s="165" t="s">
        <v>293</v>
      </c>
      <c r="D126" s="165"/>
      <c r="E126" s="165"/>
      <c r="F126" s="165"/>
      <c r="G126" s="106"/>
      <c r="H126" s="107"/>
    </row>
    <row r="127" spans="1:8" s="10" customFormat="1" ht="26.25" customHeight="1">
      <c r="A127" s="8"/>
      <c r="B127" s="8"/>
      <c r="C127" s="162" t="s">
        <v>290</v>
      </c>
      <c r="D127" s="162"/>
      <c r="E127" s="162"/>
      <c r="F127" s="162"/>
      <c r="G127" s="104" t="s">
        <v>289</v>
      </c>
      <c r="H127" s="105">
        <v>42840</v>
      </c>
    </row>
    <row r="128" spans="1:8" s="10" customFormat="1" ht="26.25" customHeight="1">
      <c r="A128" s="8"/>
      <c r="B128" s="8"/>
      <c r="C128" s="162" t="s">
        <v>288</v>
      </c>
      <c r="D128" s="162"/>
      <c r="E128" s="162"/>
      <c r="F128" s="162"/>
      <c r="G128" s="104" t="s">
        <v>289</v>
      </c>
      <c r="H128" s="105">
        <v>69</v>
      </c>
    </row>
    <row r="129" spans="1:8" s="10" customFormat="1" ht="26.25" customHeight="1">
      <c r="A129" s="8"/>
      <c r="B129" s="8"/>
      <c r="C129" s="162" t="s">
        <v>291</v>
      </c>
      <c r="D129" s="162"/>
      <c r="E129" s="162"/>
      <c r="F129" s="162"/>
      <c r="G129" s="104" t="s">
        <v>289</v>
      </c>
      <c r="H129" s="105">
        <v>106250</v>
      </c>
    </row>
    <row r="130" spans="1:8" s="10" customFormat="1" ht="26.25" customHeight="1">
      <c r="A130" s="8"/>
      <c r="B130" s="8"/>
      <c r="C130" s="162" t="s">
        <v>292</v>
      </c>
      <c r="D130" s="162"/>
      <c r="E130" s="162"/>
      <c r="F130" s="162"/>
      <c r="G130" s="104" t="s">
        <v>289</v>
      </c>
      <c r="H130" s="105">
        <f>164345+35553</f>
        <v>199898</v>
      </c>
    </row>
    <row r="131" spans="1:8" s="10" customFormat="1" ht="13.5" customHeight="1">
      <c r="A131" s="8"/>
      <c r="B131" s="8"/>
      <c r="C131" s="165" t="s">
        <v>294</v>
      </c>
      <c r="D131" s="165"/>
      <c r="E131" s="165"/>
      <c r="F131" s="165"/>
      <c r="G131" s="106"/>
      <c r="H131" s="107"/>
    </row>
    <row r="132" spans="1:8" s="10" customFormat="1" ht="14.25" customHeight="1">
      <c r="A132" s="8"/>
      <c r="B132" s="8"/>
      <c r="C132" s="165" t="s">
        <v>295</v>
      </c>
      <c r="D132" s="165"/>
      <c r="E132" s="165"/>
      <c r="F132" s="165"/>
      <c r="G132" s="106" t="s">
        <v>289</v>
      </c>
      <c r="H132" s="107">
        <v>360055</v>
      </c>
    </row>
    <row r="133" spans="1:8" s="10" customFormat="1" ht="14.25" customHeight="1">
      <c r="A133" s="8"/>
      <c r="B133" s="8"/>
      <c r="C133" s="165" t="s">
        <v>296</v>
      </c>
      <c r="D133" s="165"/>
      <c r="E133" s="165"/>
      <c r="F133" s="165"/>
      <c r="G133" s="106" t="s">
        <v>289</v>
      </c>
      <c r="H133" s="107">
        <v>33104</v>
      </c>
    </row>
    <row r="134" spans="1:8" s="10" customFormat="1" ht="38.25" customHeight="1">
      <c r="A134" s="8"/>
      <c r="B134" s="8"/>
      <c r="C134" s="162" t="s">
        <v>287</v>
      </c>
      <c r="D134" s="162"/>
      <c r="E134" s="162"/>
      <c r="F134" s="162"/>
      <c r="G134" s="104" t="s">
        <v>283</v>
      </c>
      <c r="H134" s="105">
        <v>21485</v>
      </c>
    </row>
    <row r="135" spans="1:8" s="10" customFormat="1" ht="30.75" customHeight="1">
      <c r="A135" s="8"/>
      <c r="B135" s="8"/>
      <c r="C135" s="166" t="s">
        <v>297</v>
      </c>
      <c r="D135" s="166"/>
      <c r="E135" s="166"/>
      <c r="F135" s="166"/>
      <c r="G135" s="166"/>
      <c r="H135" s="166"/>
    </row>
    <row r="136" spans="1:8" s="10" customFormat="1" ht="15" customHeight="1">
      <c r="A136" s="8"/>
      <c r="B136" s="8"/>
      <c r="C136" s="167" t="s">
        <v>282</v>
      </c>
      <c r="D136" s="167"/>
      <c r="E136" s="167"/>
      <c r="F136" s="167"/>
      <c r="G136" s="167"/>
      <c r="H136" s="167"/>
    </row>
    <row r="137" spans="1:8" s="10" customFormat="1" ht="25.5" customHeight="1">
      <c r="A137" s="8"/>
      <c r="B137" s="8"/>
      <c r="C137" s="162" t="s">
        <v>284</v>
      </c>
      <c r="D137" s="162"/>
      <c r="E137" s="162"/>
      <c r="F137" s="162"/>
      <c r="G137" s="104" t="s">
        <v>283</v>
      </c>
      <c r="H137" s="105">
        <v>13707</v>
      </c>
    </row>
    <row r="138" spans="1:8" s="10" customFormat="1" ht="15" customHeight="1">
      <c r="A138" s="8"/>
      <c r="B138" s="8"/>
      <c r="C138" s="169" t="s">
        <v>285</v>
      </c>
      <c r="D138" s="169"/>
      <c r="E138" s="169"/>
      <c r="F138" s="169"/>
      <c r="G138" s="104" t="s">
        <v>283</v>
      </c>
      <c r="H138" s="105">
        <v>3896</v>
      </c>
    </row>
    <row r="139" spans="1:8" s="10" customFormat="1" ht="13.5" customHeight="1">
      <c r="A139" s="8"/>
      <c r="B139" s="8"/>
      <c r="C139" s="165" t="s">
        <v>293</v>
      </c>
      <c r="D139" s="165"/>
      <c r="E139" s="165"/>
      <c r="F139" s="165"/>
      <c r="G139" s="106"/>
      <c r="H139" s="107"/>
    </row>
    <row r="140" spans="1:8" s="10" customFormat="1" ht="26.25" customHeight="1">
      <c r="A140" s="8"/>
      <c r="B140" s="8"/>
      <c r="C140" s="162" t="s">
        <v>290</v>
      </c>
      <c r="D140" s="162"/>
      <c r="E140" s="162"/>
      <c r="F140" s="162"/>
      <c r="G140" s="104" t="s">
        <v>289</v>
      </c>
      <c r="H140" s="105">
        <v>2520</v>
      </c>
    </row>
    <row r="141" spans="1:8" s="10" customFormat="1" ht="26.25" customHeight="1">
      <c r="A141" s="8"/>
      <c r="B141" s="8"/>
      <c r="C141" s="162" t="s">
        <v>291</v>
      </c>
      <c r="D141" s="162"/>
      <c r="E141" s="162"/>
      <c r="F141" s="162"/>
      <c r="G141" s="104" t="s">
        <v>289</v>
      </c>
      <c r="H141" s="105">
        <v>12500</v>
      </c>
    </row>
    <row r="142" spans="1:8" s="10" customFormat="1" ht="26.25" customHeight="1">
      <c r="A142" s="8"/>
      <c r="B142" s="8"/>
      <c r="C142" s="162" t="s">
        <v>292</v>
      </c>
      <c r="D142" s="162"/>
      <c r="E142" s="162"/>
      <c r="F142" s="162"/>
      <c r="G142" s="104" t="s">
        <v>289</v>
      </c>
      <c r="H142" s="105">
        <f>19335+4182</f>
        <v>23517</v>
      </c>
    </row>
    <row r="143" spans="1:8" s="10" customFormat="1" ht="13.5" customHeight="1">
      <c r="A143" s="8"/>
      <c r="B143" s="8"/>
      <c r="C143" s="165" t="s">
        <v>294</v>
      </c>
      <c r="D143" s="165"/>
      <c r="E143" s="165"/>
      <c r="F143" s="165"/>
      <c r="G143" s="106"/>
      <c r="H143" s="107"/>
    </row>
    <row r="144" spans="1:8" s="10" customFormat="1" ht="14.25" customHeight="1">
      <c r="A144" s="8"/>
      <c r="B144" s="8"/>
      <c r="C144" s="165" t="s">
        <v>295</v>
      </c>
      <c r="D144" s="165"/>
      <c r="E144" s="165"/>
      <c r="F144" s="165"/>
      <c r="G144" s="106" t="s">
        <v>289</v>
      </c>
      <c r="H144" s="107">
        <v>21179</v>
      </c>
    </row>
    <row r="145" spans="1:8" s="10" customFormat="1" ht="14.25" customHeight="1">
      <c r="A145" s="8"/>
      <c r="B145" s="8"/>
      <c r="C145" s="165" t="s">
        <v>296</v>
      </c>
      <c r="D145" s="165"/>
      <c r="E145" s="165"/>
      <c r="F145" s="165"/>
      <c r="G145" s="106" t="s">
        <v>289</v>
      </c>
      <c r="H145" s="107">
        <v>3896</v>
      </c>
    </row>
    <row r="146" spans="1:8" s="10" customFormat="1" ht="26.25" customHeight="1">
      <c r="A146" s="8"/>
      <c r="B146" s="8"/>
      <c r="C146" s="162" t="s">
        <v>288</v>
      </c>
      <c r="D146" s="162"/>
      <c r="E146" s="162"/>
      <c r="F146" s="162"/>
      <c r="G146" s="104" t="s">
        <v>289</v>
      </c>
      <c r="H146" s="105">
        <v>69</v>
      </c>
    </row>
    <row r="147" spans="1:8" s="10" customFormat="1" ht="38.25" customHeight="1">
      <c r="A147" s="8"/>
      <c r="B147" s="8"/>
      <c r="C147" s="162" t="s">
        <v>287</v>
      </c>
      <c r="D147" s="162"/>
      <c r="E147" s="162"/>
      <c r="F147" s="162"/>
      <c r="G147" s="104" t="s">
        <v>283</v>
      </c>
      <c r="H147" s="105">
        <v>21485</v>
      </c>
    </row>
    <row r="148" spans="1:8" s="29" customFormat="1" ht="43.5" customHeight="1">
      <c r="A148" s="31"/>
      <c r="B148" s="31"/>
      <c r="C148" s="164" t="s">
        <v>315</v>
      </c>
      <c r="D148" s="164"/>
      <c r="E148" s="164"/>
      <c r="F148" s="164"/>
      <c r="G148" s="164"/>
      <c r="H148" s="164"/>
    </row>
    <row r="149" spans="1:8" s="29" customFormat="1" ht="14.25" customHeight="1">
      <c r="A149" s="31"/>
      <c r="B149" s="31"/>
      <c r="C149" s="163" t="s">
        <v>316</v>
      </c>
      <c r="D149" s="163"/>
      <c r="E149" s="163"/>
      <c r="F149" s="163"/>
      <c r="G149" s="163"/>
      <c r="H149" s="163"/>
    </row>
    <row r="150" spans="1:8" s="29" customFormat="1" ht="14.25" customHeight="1">
      <c r="A150" s="31"/>
      <c r="B150" s="31"/>
      <c r="C150" s="163" t="s">
        <v>469</v>
      </c>
      <c r="D150" s="163"/>
      <c r="E150" s="163"/>
      <c r="F150" s="163"/>
      <c r="G150" s="163"/>
      <c r="H150" s="163"/>
    </row>
    <row r="151" spans="1:8" s="29" customFormat="1" ht="30.75" customHeight="1">
      <c r="A151" s="31"/>
      <c r="B151" s="31"/>
      <c r="C151" s="163" t="s">
        <v>468</v>
      </c>
      <c r="D151" s="163"/>
      <c r="E151" s="163"/>
      <c r="F151" s="163"/>
      <c r="G151" s="163"/>
      <c r="H151" s="163"/>
    </row>
    <row r="152" spans="1:8" s="29" customFormat="1" ht="4.5" customHeight="1">
      <c r="A152" s="31"/>
      <c r="B152" s="31"/>
      <c r="C152" s="25"/>
      <c r="D152" s="25"/>
      <c r="E152" s="25"/>
      <c r="F152" s="25"/>
      <c r="G152" s="25"/>
      <c r="H152" s="25"/>
    </row>
    <row r="153" spans="1:8" s="45" customFormat="1" ht="21.75" customHeight="1">
      <c r="A153" s="42"/>
      <c r="B153" s="42">
        <v>801</v>
      </c>
      <c r="C153" s="43" t="s">
        <v>37</v>
      </c>
      <c r="D153" s="44">
        <v>12016612</v>
      </c>
      <c r="E153" s="44">
        <f>E154</f>
        <v>0</v>
      </c>
      <c r="F153" s="44">
        <f>F154</f>
        <v>8964854</v>
      </c>
      <c r="G153" s="44">
        <f>G154</f>
        <v>0</v>
      </c>
      <c r="H153" s="44">
        <f>D153+E153-F153</f>
        <v>3051758</v>
      </c>
    </row>
    <row r="154" spans="1:8" s="10" customFormat="1" ht="18.75" customHeight="1">
      <c r="A154" s="8"/>
      <c r="B154" s="8">
        <v>80195</v>
      </c>
      <c r="C154" s="38" t="s">
        <v>45</v>
      </c>
      <c r="D154" s="37">
        <v>8964854</v>
      </c>
      <c r="E154" s="37">
        <v>0</v>
      </c>
      <c r="F154" s="37">
        <v>8964854</v>
      </c>
      <c r="G154" s="37">
        <v>0</v>
      </c>
      <c r="H154" s="37">
        <f>D154+E154-F154</f>
        <v>0</v>
      </c>
    </row>
    <row r="155" spans="1:8" s="10" customFormat="1" ht="69" customHeight="1">
      <c r="A155" s="8"/>
      <c r="B155" s="8"/>
      <c r="C155" s="167" t="s">
        <v>433</v>
      </c>
      <c r="D155" s="167"/>
      <c r="E155" s="167"/>
      <c r="F155" s="167"/>
      <c r="G155" s="167"/>
      <c r="H155" s="167"/>
    </row>
    <row r="156" spans="1:8" s="10" customFormat="1" ht="4.5" customHeight="1">
      <c r="A156" s="8"/>
      <c r="B156" s="8"/>
      <c r="C156" s="3"/>
      <c r="D156" s="3"/>
      <c r="E156" s="3"/>
      <c r="F156" s="3"/>
      <c r="G156" s="3"/>
      <c r="H156" s="3"/>
    </row>
    <row r="157" spans="1:8" s="92" customFormat="1" ht="23.25" customHeight="1">
      <c r="A157" s="90"/>
      <c r="B157" s="90">
        <v>852</v>
      </c>
      <c r="C157" s="43" t="s">
        <v>17</v>
      </c>
      <c r="D157" s="91">
        <v>182000</v>
      </c>
      <c r="E157" s="91">
        <f>E158</f>
        <v>100000</v>
      </c>
      <c r="F157" s="91">
        <f>F158</f>
        <v>0</v>
      </c>
      <c r="G157" s="91">
        <f>G158</f>
        <v>0</v>
      </c>
      <c r="H157" s="91">
        <f>D157+E157-F157</f>
        <v>282000</v>
      </c>
    </row>
    <row r="158" spans="1:8" s="10" customFormat="1" ht="18.75" customHeight="1">
      <c r="A158" s="8"/>
      <c r="B158" s="8">
        <v>85205</v>
      </c>
      <c r="C158" s="38" t="s">
        <v>86</v>
      </c>
      <c r="D158" s="37">
        <v>177000</v>
      </c>
      <c r="E158" s="37">
        <v>100000</v>
      </c>
      <c r="F158" s="37">
        <v>0</v>
      </c>
      <c r="G158" s="37">
        <v>0</v>
      </c>
      <c r="H158" s="37">
        <f>D158+E158-F158</f>
        <v>277000</v>
      </c>
    </row>
    <row r="159" spans="1:8" s="10" customFormat="1" ht="42.75" customHeight="1">
      <c r="A159" s="8"/>
      <c r="B159" s="8"/>
      <c r="C159" s="167" t="s">
        <v>263</v>
      </c>
      <c r="D159" s="167"/>
      <c r="E159" s="167"/>
      <c r="F159" s="167"/>
      <c r="G159" s="167"/>
      <c r="H159" s="167"/>
    </row>
    <row r="160" spans="1:8" s="10" customFormat="1" ht="6.75" customHeight="1">
      <c r="A160" s="8"/>
      <c r="B160" s="8"/>
      <c r="C160" s="3"/>
      <c r="D160" s="3"/>
      <c r="E160" s="3"/>
      <c r="F160" s="3"/>
      <c r="G160" s="3"/>
      <c r="H160" s="3"/>
    </row>
    <row r="161" spans="1:8" s="45" customFormat="1" ht="22.5" customHeight="1">
      <c r="A161" s="42"/>
      <c r="B161" s="42">
        <v>853</v>
      </c>
      <c r="C161" s="43" t="s">
        <v>54</v>
      </c>
      <c r="D161" s="44">
        <v>11807340</v>
      </c>
      <c r="E161" s="44">
        <f>E162</f>
        <v>276474</v>
      </c>
      <c r="F161" s="44">
        <f>F162</f>
        <v>0</v>
      </c>
      <c r="G161" s="44">
        <f>G162</f>
        <v>0</v>
      </c>
      <c r="H161" s="44">
        <f>D161+E161-F161</f>
        <v>12083814</v>
      </c>
    </row>
    <row r="162" spans="1:8" s="10" customFormat="1" ht="25.5" customHeight="1">
      <c r="A162" s="8"/>
      <c r="B162" s="40">
        <v>85324</v>
      </c>
      <c r="C162" s="38" t="s">
        <v>119</v>
      </c>
      <c r="D162" s="41">
        <v>440550</v>
      </c>
      <c r="E162" s="41">
        <v>276474</v>
      </c>
      <c r="F162" s="41">
        <v>0</v>
      </c>
      <c r="G162" s="41">
        <v>0</v>
      </c>
      <c r="H162" s="41">
        <f>D162+E162-F162</f>
        <v>717024</v>
      </c>
    </row>
    <row r="163" spans="1:8" s="29" customFormat="1" ht="54.75" customHeight="1">
      <c r="A163" s="31"/>
      <c r="B163" s="31"/>
      <c r="C163" s="163" t="s">
        <v>126</v>
      </c>
      <c r="D163" s="163"/>
      <c r="E163" s="163"/>
      <c r="F163" s="163"/>
      <c r="G163" s="163"/>
      <c r="H163" s="163"/>
    </row>
    <row r="164" spans="1:8" s="83" customFormat="1" ht="6.75" customHeight="1">
      <c r="A164" s="93"/>
      <c r="B164" s="93"/>
      <c r="C164" s="94"/>
      <c r="D164" s="94"/>
      <c r="E164" s="94"/>
      <c r="F164" s="94"/>
      <c r="G164" s="94"/>
      <c r="H164" s="94"/>
    </row>
    <row r="165" spans="1:8" s="83" customFormat="1" ht="29.25" customHeight="1">
      <c r="A165" s="57"/>
      <c r="B165" s="95">
        <v>925</v>
      </c>
      <c r="C165" s="96" t="s">
        <v>46</v>
      </c>
      <c r="D165" s="97">
        <v>2610621</v>
      </c>
      <c r="E165" s="97">
        <f>E166</f>
        <v>136000</v>
      </c>
      <c r="F165" s="97">
        <f>F166</f>
        <v>0</v>
      </c>
      <c r="G165" s="97">
        <f>G166</f>
        <v>0</v>
      </c>
      <c r="H165" s="97">
        <f>D165+E165-F165</f>
        <v>2746621</v>
      </c>
    </row>
    <row r="166" spans="1:8" s="29" customFormat="1" ht="16.5" customHeight="1">
      <c r="A166" s="31"/>
      <c r="B166" s="31">
        <v>92502</v>
      </c>
      <c r="C166" s="98" t="s">
        <v>47</v>
      </c>
      <c r="D166" s="30">
        <v>2610621</v>
      </c>
      <c r="E166" s="30">
        <v>136000</v>
      </c>
      <c r="F166" s="30">
        <v>0</v>
      </c>
      <c r="G166" s="30">
        <v>0</v>
      </c>
      <c r="H166" s="30">
        <f>D166+E166-F166</f>
        <v>2746621</v>
      </c>
    </row>
    <row r="167" spans="1:8" s="28" customFormat="1" ht="39.75" customHeight="1">
      <c r="A167" s="27"/>
      <c r="B167" s="27"/>
      <c r="C167" s="163" t="s">
        <v>234</v>
      </c>
      <c r="D167" s="163"/>
      <c r="E167" s="163"/>
      <c r="F167" s="163"/>
      <c r="G167" s="163"/>
      <c r="H167" s="163"/>
    </row>
    <row r="168" spans="1:8" s="28" customFormat="1" ht="30.75" customHeight="1">
      <c r="A168" s="27"/>
      <c r="B168" s="27"/>
      <c r="C168" s="25"/>
      <c r="D168" s="25"/>
      <c r="E168" s="25"/>
      <c r="F168" s="25"/>
      <c r="G168" s="25"/>
      <c r="H168" s="25"/>
    </row>
    <row r="169" spans="1:8" s="10" customFormat="1" ht="5.25" customHeight="1">
      <c r="A169" s="8"/>
      <c r="B169" s="8"/>
      <c r="C169" s="3"/>
      <c r="D169" s="3"/>
      <c r="E169" s="3"/>
      <c r="F169" s="3"/>
      <c r="G169" s="3"/>
      <c r="H169" s="3"/>
    </row>
    <row r="170" spans="1:8" s="14" customFormat="1" ht="16.5" customHeight="1">
      <c r="A170" s="11" t="s">
        <v>18</v>
      </c>
      <c r="B170" s="11"/>
      <c r="C170" s="12" t="s">
        <v>19</v>
      </c>
      <c r="D170" s="13"/>
      <c r="E170" s="13"/>
      <c r="F170" s="13"/>
      <c r="G170" s="13"/>
      <c r="H170" s="13"/>
    </row>
    <row r="171" spans="1:8" s="33" customFormat="1" ht="4.5" customHeight="1">
      <c r="A171" s="32"/>
      <c r="B171" s="32"/>
      <c r="C171" s="34"/>
      <c r="D171" s="34"/>
      <c r="E171" s="34"/>
      <c r="F171" s="34"/>
      <c r="G171" s="34"/>
      <c r="H171" s="34"/>
    </row>
    <row r="172" spans="1:8" s="26" customFormat="1" ht="22.5" customHeight="1">
      <c r="A172" s="57"/>
      <c r="B172" s="57"/>
      <c r="C172" s="58" t="s">
        <v>14</v>
      </c>
      <c r="D172" s="59">
        <v>2031778458.11</v>
      </c>
      <c r="E172" s="59">
        <f>E182+E287+E353+E255+E323+E378+E401+E410+E429+E469+E251+E478+E174+E178+E241+E247+E279</f>
        <v>89225313.8</v>
      </c>
      <c r="F172" s="59">
        <f>F182+F287+F353+F255+F323+F378+F401+F410+F429+F469+F251+F478+F174+F178+F241+F247+F279</f>
        <v>35060932</v>
      </c>
      <c r="G172" s="59">
        <f>G182+G287+G353+G255+G323+G378+G401+G410+G429+G469+G251+G478+G174+G178+G241+G247+G279</f>
        <v>29731240</v>
      </c>
      <c r="H172" s="59">
        <f>D172+E172-F172</f>
        <v>2085942839.9099998</v>
      </c>
    </row>
    <row r="173" spans="1:14" s="29" customFormat="1" ht="6" customHeight="1">
      <c r="A173" s="31"/>
      <c r="B173" s="31"/>
      <c r="C173" s="25"/>
      <c r="D173" s="25"/>
      <c r="E173" s="25"/>
      <c r="F173" s="25"/>
      <c r="G173" s="25"/>
      <c r="H173" s="25"/>
      <c r="I173" s="63"/>
      <c r="M173" s="63"/>
      <c r="N173" s="63"/>
    </row>
    <row r="174" spans="1:8" s="26" customFormat="1" ht="22.5" customHeight="1">
      <c r="A174" s="57"/>
      <c r="B174" s="153" t="s">
        <v>222</v>
      </c>
      <c r="C174" s="58" t="s">
        <v>223</v>
      </c>
      <c r="D174" s="84">
        <v>155000</v>
      </c>
      <c r="E174" s="84">
        <f>E175</f>
        <v>75000</v>
      </c>
      <c r="F174" s="84">
        <f>F175</f>
        <v>0</v>
      </c>
      <c r="G174" s="84">
        <f>G175</f>
        <v>0</v>
      </c>
      <c r="H174" s="84">
        <f>D174+E174-F174</f>
        <v>230000</v>
      </c>
    </row>
    <row r="175" spans="1:8" s="10" customFormat="1" ht="51" customHeight="1">
      <c r="A175" s="8"/>
      <c r="B175" s="79" t="s">
        <v>224</v>
      </c>
      <c r="C175" s="80" t="s">
        <v>470</v>
      </c>
      <c r="D175" s="41">
        <v>60000</v>
      </c>
      <c r="E175" s="41">
        <v>75000</v>
      </c>
      <c r="F175" s="41">
        <v>0</v>
      </c>
      <c r="G175" s="41">
        <v>0</v>
      </c>
      <c r="H175" s="41">
        <f>D175+E175-F175</f>
        <v>135000</v>
      </c>
    </row>
    <row r="176" spans="1:8" s="10" customFormat="1" ht="39.75" customHeight="1">
      <c r="A176" s="8"/>
      <c r="B176" s="8"/>
      <c r="C176" s="167" t="s">
        <v>434</v>
      </c>
      <c r="D176" s="167"/>
      <c r="E176" s="167"/>
      <c r="F176" s="167"/>
      <c r="G176" s="167"/>
      <c r="H176" s="167"/>
    </row>
    <row r="177" spans="1:8" s="10" customFormat="1" ht="6.75" customHeight="1">
      <c r="A177" s="8"/>
      <c r="B177" s="8"/>
      <c r="C177" s="3"/>
      <c r="D177" s="3"/>
      <c r="E177" s="3"/>
      <c r="F177" s="3"/>
      <c r="G177" s="3"/>
      <c r="H177" s="3"/>
    </row>
    <row r="178" spans="1:8" s="4" customFormat="1" ht="22.5" customHeight="1">
      <c r="A178" s="42"/>
      <c r="B178" s="42">
        <v>150</v>
      </c>
      <c r="C178" s="43" t="s">
        <v>237</v>
      </c>
      <c r="D178" s="44">
        <v>18424154</v>
      </c>
      <c r="E178" s="44">
        <f>E179</f>
        <v>37000</v>
      </c>
      <c r="F178" s="44">
        <f>F179</f>
        <v>37000</v>
      </c>
      <c r="G178" s="44">
        <f>G179</f>
        <v>0</v>
      </c>
      <c r="H178" s="44">
        <f>D178+E178-F178</f>
        <v>18424154</v>
      </c>
    </row>
    <row r="179" spans="1:8" s="10" customFormat="1" ht="18" customHeight="1">
      <c r="A179" s="8"/>
      <c r="B179" s="8">
        <v>15013</v>
      </c>
      <c r="C179" s="38" t="s">
        <v>238</v>
      </c>
      <c r="D179" s="37">
        <v>17644212</v>
      </c>
      <c r="E179" s="37">
        <v>37000</v>
      </c>
      <c r="F179" s="37">
        <v>37000</v>
      </c>
      <c r="G179" s="37">
        <v>0</v>
      </c>
      <c r="H179" s="37">
        <f>D179+E179-F179</f>
        <v>17644212</v>
      </c>
    </row>
    <row r="180" spans="1:8" s="10" customFormat="1" ht="60" customHeight="1">
      <c r="A180" s="8"/>
      <c r="B180" s="81"/>
      <c r="C180" s="167" t="s">
        <v>504</v>
      </c>
      <c r="D180" s="167"/>
      <c r="E180" s="167"/>
      <c r="F180" s="167"/>
      <c r="G180" s="167"/>
      <c r="H180" s="167"/>
    </row>
    <row r="181" spans="1:8" s="10" customFormat="1" ht="5.25" customHeight="1">
      <c r="A181" s="8"/>
      <c r="B181" s="79"/>
      <c r="C181" s="3"/>
      <c r="D181" s="3"/>
      <c r="E181" s="3"/>
      <c r="F181" s="3"/>
      <c r="G181" s="3"/>
      <c r="H181" s="3"/>
    </row>
    <row r="182" spans="1:8" s="26" customFormat="1" ht="23.25" customHeight="1">
      <c r="A182" s="57"/>
      <c r="B182" s="57">
        <v>600</v>
      </c>
      <c r="C182" s="58" t="s">
        <v>15</v>
      </c>
      <c r="D182" s="84">
        <v>817607698</v>
      </c>
      <c r="E182" s="84">
        <f>E196+E183+E194+E236+E238</f>
        <v>20421764</v>
      </c>
      <c r="F182" s="84">
        <f>F196+F183+F194+F236+F238</f>
        <v>6924410</v>
      </c>
      <c r="G182" s="84">
        <f>G196+G183+G194+G236+G238</f>
        <v>25360631</v>
      </c>
      <c r="H182" s="84">
        <f>D182+E182-F182</f>
        <v>831105052</v>
      </c>
    </row>
    <row r="183" spans="1:8" s="10" customFormat="1" ht="17.25" customHeight="1">
      <c r="A183" s="8"/>
      <c r="B183" s="8">
        <v>60001</v>
      </c>
      <c r="C183" s="38" t="s">
        <v>194</v>
      </c>
      <c r="D183" s="37">
        <v>227035753</v>
      </c>
      <c r="E183" s="37">
        <v>0</v>
      </c>
      <c r="F183" s="37">
        <v>0</v>
      </c>
      <c r="G183" s="37">
        <v>1000000</v>
      </c>
      <c r="H183" s="37">
        <f>D183+E183-F183</f>
        <v>227035753</v>
      </c>
    </row>
    <row r="184" spans="1:8" s="4" customFormat="1" ht="43.5" customHeight="1">
      <c r="A184" s="39"/>
      <c r="B184" s="8"/>
      <c r="C184" s="166" t="s">
        <v>195</v>
      </c>
      <c r="D184" s="166"/>
      <c r="E184" s="166"/>
      <c r="F184" s="166"/>
      <c r="G184" s="166"/>
      <c r="H184" s="166"/>
    </row>
    <row r="185" spans="1:8" s="4" customFormat="1" ht="13.5" customHeight="1">
      <c r="A185" s="39"/>
      <c r="B185" s="8"/>
      <c r="C185" s="167" t="s">
        <v>196</v>
      </c>
      <c r="D185" s="167"/>
      <c r="E185" s="167"/>
      <c r="F185" s="167"/>
      <c r="G185" s="167"/>
      <c r="H185" s="167"/>
    </row>
    <row r="186" spans="1:8" s="4" customFormat="1" ht="26.25" customHeight="1">
      <c r="A186" s="39"/>
      <c r="B186" s="8"/>
      <c r="C186" s="167" t="s">
        <v>188</v>
      </c>
      <c r="D186" s="167"/>
      <c r="E186" s="167"/>
      <c r="F186" s="167"/>
      <c r="G186" s="167"/>
      <c r="H186" s="167"/>
    </row>
    <row r="187" spans="1:8" s="4" customFormat="1" ht="26.25" customHeight="1">
      <c r="A187" s="39"/>
      <c r="B187" s="8"/>
      <c r="C187" s="167" t="s">
        <v>189</v>
      </c>
      <c r="D187" s="167"/>
      <c r="E187" s="167"/>
      <c r="F187" s="167"/>
      <c r="G187" s="167"/>
      <c r="H187" s="167"/>
    </row>
    <row r="188" spans="1:8" s="4" customFormat="1" ht="12.75" customHeight="1">
      <c r="A188" s="39"/>
      <c r="B188" s="8"/>
      <c r="C188" s="167" t="s">
        <v>190</v>
      </c>
      <c r="D188" s="167"/>
      <c r="E188" s="167"/>
      <c r="F188" s="167"/>
      <c r="G188" s="167"/>
      <c r="H188" s="167"/>
    </row>
    <row r="189" spans="1:8" s="4" customFormat="1" ht="13.5" customHeight="1">
      <c r="A189" s="39"/>
      <c r="B189" s="8"/>
      <c r="C189" s="167" t="s">
        <v>197</v>
      </c>
      <c r="D189" s="167"/>
      <c r="E189" s="167"/>
      <c r="F189" s="167"/>
      <c r="G189" s="167"/>
      <c r="H189" s="167"/>
    </row>
    <row r="190" spans="1:8" s="4" customFormat="1" ht="41.25" customHeight="1">
      <c r="A190" s="39"/>
      <c r="B190" s="8"/>
      <c r="C190" s="167" t="s">
        <v>191</v>
      </c>
      <c r="D190" s="167"/>
      <c r="E190" s="167"/>
      <c r="F190" s="167"/>
      <c r="G190" s="167"/>
      <c r="H190" s="167"/>
    </row>
    <row r="191" spans="1:8" s="4" customFormat="1" ht="27" customHeight="1">
      <c r="A191" s="39"/>
      <c r="B191" s="8"/>
      <c r="C191" s="167" t="s">
        <v>192</v>
      </c>
      <c r="D191" s="167"/>
      <c r="E191" s="167"/>
      <c r="F191" s="167"/>
      <c r="G191" s="167"/>
      <c r="H191" s="167"/>
    </row>
    <row r="192" spans="1:8" s="4" customFormat="1" ht="26.25" customHeight="1">
      <c r="A192" s="39"/>
      <c r="B192" s="8"/>
      <c r="C192" s="167" t="s">
        <v>193</v>
      </c>
      <c r="D192" s="167"/>
      <c r="E192" s="167"/>
      <c r="F192" s="167"/>
      <c r="G192" s="167"/>
      <c r="H192" s="167"/>
    </row>
    <row r="193" spans="1:8" s="4" customFormat="1" ht="40.5" customHeight="1">
      <c r="A193" s="39"/>
      <c r="B193" s="8"/>
      <c r="C193" s="167" t="s">
        <v>198</v>
      </c>
      <c r="D193" s="167"/>
      <c r="E193" s="167"/>
      <c r="F193" s="167"/>
      <c r="G193" s="167"/>
      <c r="H193" s="167"/>
    </row>
    <row r="194" spans="1:8" s="10" customFormat="1" ht="18" customHeight="1">
      <c r="A194" s="8"/>
      <c r="B194" s="8">
        <v>60003</v>
      </c>
      <c r="C194" s="38" t="s">
        <v>121</v>
      </c>
      <c r="D194" s="37">
        <v>43421900</v>
      </c>
      <c r="E194" s="37">
        <v>206440</v>
      </c>
      <c r="F194" s="37">
        <v>0</v>
      </c>
      <c r="G194" s="37">
        <v>0</v>
      </c>
      <c r="H194" s="37">
        <f>D194+E194-F194</f>
        <v>43628340</v>
      </c>
    </row>
    <row r="195" spans="1:8" s="28" customFormat="1" ht="42" customHeight="1">
      <c r="A195" s="27"/>
      <c r="B195" s="27"/>
      <c r="C195" s="163" t="s">
        <v>176</v>
      </c>
      <c r="D195" s="163"/>
      <c r="E195" s="163"/>
      <c r="F195" s="163"/>
      <c r="G195" s="163"/>
      <c r="H195" s="163"/>
    </row>
    <row r="196" spans="1:8" s="29" customFormat="1" ht="18" customHeight="1">
      <c r="A196" s="31"/>
      <c r="B196" s="31">
        <v>60013</v>
      </c>
      <c r="C196" s="82" t="s">
        <v>38</v>
      </c>
      <c r="D196" s="30">
        <v>475270380</v>
      </c>
      <c r="E196" s="30">
        <v>19715324</v>
      </c>
      <c r="F196" s="30">
        <v>6848087</v>
      </c>
      <c r="G196" s="30">
        <v>24360631</v>
      </c>
      <c r="H196" s="30">
        <f>D196+E196-F196</f>
        <v>488137617</v>
      </c>
    </row>
    <row r="197" spans="1:8" s="29" customFormat="1" ht="13.5" customHeight="1">
      <c r="A197" s="31"/>
      <c r="B197" s="31"/>
      <c r="C197" s="164" t="s">
        <v>159</v>
      </c>
      <c r="D197" s="164"/>
      <c r="E197" s="164"/>
      <c r="F197" s="164"/>
      <c r="G197" s="164"/>
      <c r="H197" s="164"/>
    </row>
    <row r="198" spans="1:8" s="29" customFormat="1" ht="14.25" customHeight="1">
      <c r="A198" s="31"/>
      <c r="B198" s="31"/>
      <c r="C198" s="163" t="s">
        <v>164</v>
      </c>
      <c r="D198" s="163"/>
      <c r="E198" s="163"/>
      <c r="F198" s="163"/>
      <c r="G198" s="163"/>
      <c r="H198" s="163"/>
    </row>
    <row r="199" spans="1:8" s="29" customFormat="1" ht="41.25" customHeight="1">
      <c r="A199" s="31"/>
      <c r="B199" s="31"/>
      <c r="C199" s="163" t="s">
        <v>170</v>
      </c>
      <c r="D199" s="163"/>
      <c r="E199" s="163"/>
      <c r="F199" s="163"/>
      <c r="G199" s="163"/>
      <c r="H199" s="163"/>
    </row>
    <row r="200" spans="1:8" s="29" customFormat="1" ht="51" customHeight="1">
      <c r="A200" s="31"/>
      <c r="B200" s="31"/>
      <c r="C200" s="163" t="s">
        <v>169</v>
      </c>
      <c r="D200" s="163"/>
      <c r="E200" s="163"/>
      <c r="F200" s="163"/>
      <c r="G200" s="163"/>
      <c r="H200" s="163"/>
    </row>
    <row r="201" spans="1:8" s="29" customFormat="1" ht="14.25" customHeight="1">
      <c r="A201" s="31"/>
      <c r="B201" s="31"/>
      <c r="C201" s="163" t="s">
        <v>165</v>
      </c>
      <c r="D201" s="163"/>
      <c r="E201" s="163"/>
      <c r="F201" s="163"/>
      <c r="G201" s="163"/>
      <c r="H201" s="163"/>
    </row>
    <row r="202" spans="1:8" s="29" customFormat="1" ht="39.75" customHeight="1">
      <c r="A202" s="31"/>
      <c r="B202" s="31"/>
      <c r="C202" s="163" t="s">
        <v>168</v>
      </c>
      <c r="D202" s="163"/>
      <c r="E202" s="163"/>
      <c r="F202" s="163"/>
      <c r="G202" s="163"/>
      <c r="H202" s="163"/>
    </row>
    <row r="203" spans="1:8" s="29" customFormat="1" ht="39.75" customHeight="1">
      <c r="A203" s="31"/>
      <c r="B203" s="31"/>
      <c r="C203" s="163" t="s">
        <v>372</v>
      </c>
      <c r="D203" s="163"/>
      <c r="E203" s="163"/>
      <c r="F203" s="163"/>
      <c r="G203" s="163"/>
      <c r="H203" s="163"/>
    </row>
    <row r="204" spans="1:8" s="29" customFormat="1" ht="30" customHeight="1">
      <c r="A204" s="31"/>
      <c r="B204" s="31"/>
      <c r="C204" s="163" t="s">
        <v>167</v>
      </c>
      <c r="D204" s="163"/>
      <c r="E204" s="163"/>
      <c r="F204" s="163"/>
      <c r="G204" s="163"/>
      <c r="H204" s="163"/>
    </row>
    <row r="205" spans="1:8" s="29" customFormat="1" ht="38.25" customHeight="1">
      <c r="A205" s="31"/>
      <c r="B205" s="31"/>
      <c r="C205" s="163" t="s">
        <v>373</v>
      </c>
      <c r="D205" s="163"/>
      <c r="E205" s="163"/>
      <c r="F205" s="163"/>
      <c r="G205" s="163"/>
      <c r="H205" s="163"/>
    </row>
    <row r="206" spans="1:8" s="29" customFormat="1" ht="66.75" customHeight="1">
      <c r="A206" s="31"/>
      <c r="B206" s="31"/>
      <c r="C206" s="163" t="s">
        <v>166</v>
      </c>
      <c r="D206" s="163"/>
      <c r="E206" s="163"/>
      <c r="F206" s="163"/>
      <c r="G206" s="163"/>
      <c r="H206" s="163"/>
    </row>
    <row r="207" spans="1:8" s="29" customFormat="1" ht="13.5" customHeight="1">
      <c r="A207" s="31"/>
      <c r="B207" s="31"/>
      <c r="C207" s="164" t="s">
        <v>160</v>
      </c>
      <c r="D207" s="164"/>
      <c r="E207" s="164"/>
      <c r="F207" s="164"/>
      <c r="G207" s="164"/>
      <c r="H207" s="164"/>
    </row>
    <row r="208" spans="1:8" s="29" customFormat="1" ht="14.25" customHeight="1">
      <c r="A208" s="31"/>
      <c r="B208" s="31"/>
      <c r="C208" s="163" t="s">
        <v>161</v>
      </c>
      <c r="D208" s="163"/>
      <c r="E208" s="163"/>
      <c r="F208" s="163"/>
      <c r="G208" s="163"/>
      <c r="H208" s="163"/>
    </row>
    <row r="209" spans="1:8" s="10" customFormat="1" ht="105.75" customHeight="1">
      <c r="A209" s="8"/>
      <c r="B209" s="8"/>
      <c r="C209" s="167" t="s">
        <v>374</v>
      </c>
      <c r="D209" s="167"/>
      <c r="E209" s="167"/>
      <c r="F209" s="167"/>
      <c r="G209" s="167"/>
      <c r="H209" s="167"/>
    </row>
    <row r="210" spans="1:8" s="10" customFormat="1" ht="54" customHeight="1">
      <c r="A210" s="8"/>
      <c r="B210" s="8"/>
      <c r="C210" s="167" t="s">
        <v>171</v>
      </c>
      <c r="D210" s="167"/>
      <c r="E210" s="167"/>
      <c r="F210" s="167"/>
      <c r="G210" s="167"/>
      <c r="H210" s="167"/>
    </row>
    <row r="211" spans="1:8" s="10" customFormat="1" ht="67.5" customHeight="1">
      <c r="A211" s="8"/>
      <c r="B211" s="8"/>
      <c r="C211" s="167" t="s">
        <v>375</v>
      </c>
      <c r="D211" s="167"/>
      <c r="E211" s="167"/>
      <c r="F211" s="167"/>
      <c r="G211" s="167"/>
      <c r="H211" s="167"/>
    </row>
    <row r="212" spans="1:8" s="10" customFormat="1" ht="66.75" customHeight="1">
      <c r="A212" s="8"/>
      <c r="B212" s="8"/>
      <c r="C212" s="167" t="s">
        <v>376</v>
      </c>
      <c r="D212" s="167"/>
      <c r="E212" s="167"/>
      <c r="F212" s="167"/>
      <c r="G212" s="167"/>
      <c r="H212" s="167"/>
    </row>
    <row r="213" spans="1:8" s="10" customFormat="1" ht="80.25" customHeight="1">
      <c r="A213" s="8"/>
      <c r="B213" s="8"/>
      <c r="C213" s="167" t="s">
        <v>471</v>
      </c>
      <c r="D213" s="167"/>
      <c r="E213" s="167"/>
      <c r="F213" s="167"/>
      <c r="G213" s="167"/>
      <c r="H213" s="167"/>
    </row>
    <row r="214" spans="1:8" s="29" customFormat="1" ht="14.25" customHeight="1">
      <c r="A214" s="31"/>
      <c r="B214" s="31"/>
      <c r="C214" s="163" t="s">
        <v>162</v>
      </c>
      <c r="D214" s="163"/>
      <c r="E214" s="163"/>
      <c r="F214" s="163"/>
      <c r="G214" s="163"/>
      <c r="H214" s="163"/>
    </row>
    <row r="215" spans="1:8" s="29" customFormat="1" ht="95.25" customHeight="1">
      <c r="A215" s="31"/>
      <c r="B215" s="31"/>
      <c r="C215" s="163" t="s">
        <v>377</v>
      </c>
      <c r="D215" s="163"/>
      <c r="E215" s="163"/>
      <c r="F215" s="163"/>
      <c r="G215" s="163"/>
      <c r="H215" s="163"/>
    </row>
    <row r="216" spans="1:8" s="29" customFormat="1" ht="41.25" customHeight="1">
      <c r="A216" s="31"/>
      <c r="B216" s="31"/>
      <c r="C216" s="163" t="s">
        <v>172</v>
      </c>
      <c r="D216" s="163"/>
      <c r="E216" s="163"/>
      <c r="F216" s="163"/>
      <c r="G216" s="163"/>
      <c r="H216" s="163"/>
    </row>
    <row r="217" spans="1:8" s="29" customFormat="1" ht="51.75" customHeight="1">
      <c r="A217" s="31"/>
      <c r="B217" s="31"/>
      <c r="C217" s="163" t="s">
        <v>257</v>
      </c>
      <c r="D217" s="163"/>
      <c r="E217" s="163"/>
      <c r="F217" s="163"/>
      <c r="G217" s="163"/>
      <c r="H217" s="163"/>
    </row>
    <row r="218" spans="1:8" s="29" customFormat="1" ht="81" customHeight="1">
      <c r="A218" s="31"/>
      <c r="B218" s="31"/>
      <c r="C218" s="163" t="s">
        <v>435</v>
      </c>
      <c r="D218" s="163"/>
      <c r="E218" s="163"/>
      <c r="F218" s="163"/>
      <c r="G218" s="163"/>
      <c r="H218" s="163"/>
    </row>
    <row r="219" spans="1:8" s="29" customFormat="1" ht="56.25" customHeight="1">
      <c r="A219" s="31"/>
      <c r="B219" s="31"/>
      <c r="C219" s="163" t="s">
        <v>266</v>
      </c>
      <c r="D219" s="163"/>
      <c r="E219" s="163"/>
      <c r="F219" s="163"/>
      <c r="G219" s="163"/>
      <c r="H219" s="163"/>
    </row>
    <row r="220" spans="1:8" s="29" customFormat="1" ht="13.5" customHeight="1">
      <c r="A220" s="31"/>
      <c r="B220" s="31"/>
      <c r="C220" s="164" t="s">
        <v>163</v>
      </c>
      <c r="D220" s="164"/>
      <c r="E220" s="164"/>
      <c r="F220" s="164"/>
      <c r="G220" s="164"/>
      <c r="H220" s="164"/>
    </row>
    <row r="221" spans="1:8" s="10" customFormat="1" ht="40.5" customHeight="1">
      <c r="A221" s="8"/>
      <c r="B221" s="8"/>
      <c r="C221" s="174" t="s">
        <v>173</v>
      </c>
      <c r="D221" s="174"/>
      <c r="E221" s="174"/>
      <c r="F221" s="174"/>
      <c r="G221" s="174"/>
      <c r="H221" s="174"/>
    </row>
    <row r="222" spans="1:8" s="29" customFormat="1" ht="14.25" customHeight="1">
      <c r="A222" s="31"/>
      <c r="B222" s="31"/>
      <c r="C222" s="163" t="s">
        <v>162</v>
      </c>
      <c r="D222" s="163"/>
      <c r="E222" s="163"/>
      <c r="F222" s="163"/>
      <c r="G222" s="163"/>
      <c r="H222" s="163"/>
    </row>
    <row r="223" spans="1:8" s="29" customFormat="1" ht="53.25" customHeight="1">
      <c r="A223" s="31"/>
      <c r="B223" s="31"/>
      <c r="C223" s="163" t="s">
        <v>436</v>
      </c>
      <c r="D223" s="163"/>
      <c r="E223" s="163"/>
      <c r="F223" s="163"/>
      <c r="G223" s="163"/>
      <c r="H223" s="163"/>
    </row>
    <row r="224" spans="1:8" s="10" customFormat="1" ht="90" customHeight="1">
      <c r="A224" s="8"/>
      <c r="B224" s="8"/>
      <c r="C224" s="167" t="s">
        <v>472</v>
      </c>
      <c r="D224" s="167"/>
      <c r="E224" s="167"/>
      <c r="F224" s="167"/>
      <c r="G224" s="167"/>
      <c r="H224" s="167"/>
    </row>
    <row r="225" spans="1:8" s="29" customFormat="1" ht="39.75" customHeight="1">
      <c r="A225" s="31"/>
      <c r="B225" s="31"/>
      <c r="C225" s="163" t="s">
        <v>175</v>
      </c>
      <c r="D225" s="163"/>
      <c r="E225" s="163"/>
      <c r="F225" s="163"/>
      <c r="G225" s="163"/>
      <c r="H225" s="163"/>
    </row>
    <row r="226" spans="1:8" s="10" customFormat="1" ht="54.75" customHeight="1">
      <c r="A226" s="8"/>
      <c r="B226" s="8"/>
      <c r="C226" s="167" t="s">
        <v>437</v>
      </c>
      <c r="D226" s="167"/>
      <c r="E226" s="167"/>
      <c r="F226" s="167"/>
      <c r="G226" s="167"/>
      <c r="H226" s="167"/>
    </row>
    <row r="227" spans="1:8" s="10" customFormat="1" ht="41.25" customHeight="1">
      <c r="A227" s="8"/>
      <c r="B227" s="8"/>
      <c r="C227" s="167" t="s">
        <v>174</v>
      </c>
      <c r="D227" s="167"/>
      <c r="E227" s="167"/>
      <c r="F227" s="167"/>
      <c r="G227" s="167"/>
      <c r="H227" s="167"/>
    </row>
    <row r="228" spans="1:8" s="10" customFormat="1" ht="41.25" customHeight="1">
      <c r="A228" s="8"/>
      <c r="B228" s="8"/>
      <c r="C228" s="167" t="s">
        <v>473</v>
      </c>
      <c r="D228" s="167"/>
      <c r="E228" s="167"/>
      <c r="F228" s="167"/>
      <c r="G228" s="167"/>
      <c r="H228" s="167"/>
    </row>
    <row r="229" spans="1:8" s="29" customFormat="1" ht="64.5" customHeight="1">
      <c r="A229" s="31"/>
      <c r="B229" s="31"/>
      <c r="C229" s="163" t="s">
        <v>378</v>
      </c>
      <c r="D229" s="163"/>
      <c r="E229" s="163"/>
      <c r="F229" s="163"/>
      <c r="G229" s="163"/>
      <c r="H229" s="163"/>
    </row>
    <row r="230" spans="1:8" s="10" customFormat="1" ht="68.25" customHeight="1">
      <c r="A230" s="8"/>
      <c r="B230" s="8"/>
      <c r="C230" s="167" t="s">
        <v>474</v>
      </c>
      <c r="D230" s="167"/>
      <c r="E230" s="167"/>
      <c r="F230" s="167"/>
      <c r="G230" s="167"/>
      <c r="H230" s="167"/>
    </row>
    <row r="231" spans="1:8" s="29" customFormat="1" ht="79.5" customHeight="1">
      <c r="A231" s="31"/>
      <c r="B231" s="31"/>
      <c r="C231" s="163" t="s">
        <v>379</v>
      </c>
      <c r="D231" s="163"/>
      <c r="E231" s="163"/>
      <c r="F231" s="163"/>
      <c r="G231" s="163"/>
      <c r="H231" s="163"/>
    </row>
    <row r="232" spans="1:8" s="29" customFormat="1" ht="39" customHeight="1">
      <c r="A232" s="31"/>
      <c r="B232" s="31"/>
      <c r="C232" s="163" t="s">
        <v>178</v>
      </c>
      <c r="D232" s="163"/>
      <c r="E232" s="163"/>
      <c r="F232" s="163"/>
      <c r="G232" s="163"/>
      <c r="H232" s="163"/>
    </row>
    <row r="233" spans="1:8" s="29" customFormat="1" ht="83.25" customHeight="1">
      <c r="A233" s="31"/>
      <c r="B233" s="31"/>
      <c r="C233" s="163" t="s">
        <v>475</v>
      </c>
      <c r="D233" s="163"/>
      <c r="E233" s="163"/>
      <c r="F233" s="163"/>
      <c r="G233" s="163"/>
      <c r="H233" s="163"/>
    </row>
    <row r="234" spans="1:8" s="10" customFormat="1" ht="68.25" customHeight="1">
      <c r="A234" s="8"/>
      <c r="B234" s="8"/>
      <c r="C234" s="167" t="s">
        <v>438</v>
      </c>
      <c r="D234" s="167"/>
      <c r="E234" s="167"/>
      <c r="F234" s="167"/>
      <c r="G234" s="167"/>
      <c r="H234" s="167"/>
    </row>
    <row r="235" spans="1:8" s="29" customFormat="1" ht="53.25" customHeight="1">
      <c r="A235" s="31"/>
      <c r="B235" s="31"/>
      <c r="C235" s="163" t="s">
        <v>380</v>
      </c>
      <c r="D235" s="163"/>
      <c r="E235" s="163"/>
      <c r="F235" s="163"/>
      <c r="G235" s="163"/>
      <c r="H235" s="163"/>
    </row>
    <row r="236" spans="1:8" s="10" customFormat="1" ht="21" customHeight="1">
      <c r="A236" s="8"/>
      <c r="B236" s="8">
        <v>60014</v>
      </c>
      <c r="C236" s="38" t="s">
        <v>157</v>
      </c>
      <c r="D236" s="37">
        <v>3864000</v>
      </c>
      <c r="E236" s="37">
        <v>500000</v>
      </c>
      <c r="F236" s="37">
        <v>0</v>
      </c>
      <c r="G236" s="37">
        <v>0</v>
      </c>
      <c r="H236" s="37">
        <f>D236+E236-F236</f>
        <v>4364000</v>
      </c>
    </row>
    <row r="237" spans="1:8" s="10" customFormat="1" ht="66" customHeight="1">
      <c r="A237" s="8"/>
      <c r="B237" s="8"/>
      <c r="C237" s="167" t="s">
        <v>158</v>
      </c>
      <c r="D237" s="167"/>
      <c r="E237" s="167"/>
      <c r="F237" s="167"/>
      <c r="G237" s="167"/>
      <c r="H237" s="167"/>
    </row>
    <row r="238" spans="1:8" s="10" customFormat="1" ht="18" customHeight="1">
      <c r="A238" s="8"/>
      <c r="B238" s="8">
        <v>60016</v>
      </c>
      <c r="C238" s="38" t="s">
        <v>156</v>
      </c>
      <c r="D238" s="37">
        <v>150000</v>
      </c>
      <c r="E238" s="37">
        <v>0</v>
      </c>
      <c r="F238" s="37">
        <v>76323</v>
      </c>
      <c r="G238" s="37">
        <v>0</v>
      </c>
      <c r="H238" s="37">
        <f>D238+E238-F238</f>
        <v>73677</v>
      </c>
    </row>
    <row r="239" spans="1:8" s="10" customFormat="1" ht="57.75" customHeight="1">
      <c r="A239" s="8"/>
      <c r="B239" s="60"/>
      <c r="C239" s="167" t="s">
        <v>476</v>
      </c>
      <c r="D239" s="167"/>
      <c r="E239" s="167"/>
      <c r="F239" s="167"/>
      <c r="G239" s="167"/>
      <c r="H239" s="167"/>
    </row>
    <row r="240" spans="1:8" s="28" customFormat="1" ht="4.5" customHeight="1">
      <c r="A240" s="27"/>
      <c r="B240" s="27"/>
      <c r="C240" s="25"/>
      <c r="D240" s="25"/>
      <c r="E240" s="25"/>
      <c r="F240" s="25"/>
      <c r="G240" s="25"/>
      <c r="H240" s="25"/>
    </row>
    <row r="241" spans="1:8" s="4" customFormat="1" ht="23.25" customHeight="1">
      <c r="A241" s="42"/>
      <c r="B241" s="42">
        <v>630</v>
      </c>
      <c r="C241" s="102" t="s">
        <v>278</v>
      </c>
      <c r="D241" s="44">
        <v>2146900</v>
      </c>
      <c r="E241" s="44">
        <f>E242</f>
        <v>450000</v>
      </c>
      <c r="F241" s="44">
        <f>F242</f>
        <v>0</v>
      </c>
      <c r="G241" s="44">
        <f>G242</f>
        <v>0</v>
      </c>
      <c r="H241" s="44">
        <f>D241+E241-F241</f>
        <v>2596900</v>
      </c>
    </row>
    <row r="242" spans="1:8" s="10" customFormat="1" ht="20.25" customHeight="1">
      <c r="A242" s="8"/>
      <c r="B242" s="8">
        <v>63095</v>
      </c>
      <c r="C242" s="103" t="s">
        <v>45</v>
      </c>
      <c r="D242" s="37">
        <v>2146900</v>
      </c>
      <c r="E242" s="37">
        <v>450000</v>
      </c>
      <c r="F242" s="37">
        <v>0</v>
      </c>
      <c r="G242" s="37">
        <v>0</v>
      </c>
      <c r="H242" s="37">
        <f>D242+E242-F242</f>
        <v>2596900</v>
      </c>
    </row>
    <row r="243" spans="1:8" s="10" customFormat="1" ht="15.75" customHeight="1">
      <c r="A243" s="8"/>
      <c r="B243" s="8"/>
      <c r="C243" s="182" t="s">
        <v>50</v>
      </c>
      <c r="D243" s="182"/>
      <c r="E243" s="182"/>
      <c r="F243" s="182"/>
      <c r="G243" s="182"/>
      <c r="H243" s="182"/>
    </row>
    <row r="244" spans="1:8" s="10" customFormat="1" ht="28.5" customHeight="1">
      <c r="A244" s="8"/>
      <c r="B244" s="8"/>
      <c r="C244" s="173" t="s">
        <v>280</v>
      </c>
      <c r="D244" s="173"/>
      <c r="E244" s="173"/>
      <c r="F244" s="173"/>
      <c r="G244" s="173"/>
      <c r="H244" s="173"/>
    </row>
    <row r="245" spans="1:8" s="45" customFormat="1" ht="28.5" customHeight="1">
      <c r="A245" s="39"/>
      <c r="B245" s="39"/>
      <c r="C245" s="173" t="s">
        <v>279</v>
      </c>
      <c r="D245" s="173"/>
      <c r="E245" s="173"/>
      <c r="F245" s="173"/>
      <c r="G245" s="173"/>
      <c r="H245" s="173"/>
    </row>
    <row r="246" spans="1:8" s="10" customFormat="1" ht="3.75" customHeight="1">
      <c r="A246" s="8"/>
      <c r="B246" s="60"/>
      <c r="C246" s="3"/>
      <c r="D246" s="3"/>
      <c r="E246" s="3"/>
      <c r="F246" s="3"/>
      <c r="G246" s="3"/>
      <c r="H246" s="3"/>
    </row>
    <row r="247" spans="1:8" s="4" customFormat="1" ht="23.25" customHeight="1">
      <c r="A247" s="42"/>
      <c r="B247" s="42">
        <v>700</v>
      </c>
      <c r="C247" s="43" t="s">
        <v>154</v>
      </c>
      <c r="D247" s="44">
        <v>1472099</v>
      </c>
      <c r="E247" s="44">
        <f>E248</f>
        <v>17000</v>
      </c>
      <c r="F247" s="44">
        <f>F248</f>
        <v>0</v>
      </c>
      <c r="G247" s="44">
        <f>G248</f>
        <v>0</v>
      </c>
      <c r="H247" s="44">
        <f>D247+E247-F247</f>
        <v>1489099</v>
      </c>
    </row>
    <row r="248" spans="1:8" s="10" customFormat="1" ht="18" customHeight="1">
      <c r="A248" s="8"/>
      <c r="B248" s="8">
        <v>70005</v>
      </c>
      <c r="C248" s="38" t="s">
        <v>155</v>
      </c>
      <c r="D248" s="37">
        <v>1472099</v>
      </c>
      <c r="E248" s="37">
        <v>17000</v>
      </c>
      <c r="F248" s="37">
        <v>0</v>
      </c>
      <c r="G248" s="37">
        <v>0</v>
      </c>
      <c r="H248" s="37">
        <f>D248+E248-F248</f>
        <v>1489099</v>
      </c>
    </row>
    <row r="249" spans="1:8" s="10" customFormat="1" ht="83.25" customHeight="1">
      <c r="A249" s="8"/>
      <c r="B249" s="60"/>
      <c r="C249" s="167" t="s">
        <v>477</v>
      </c>
      <c r="D249" s="167"/>
      <c r="E249" s="167"/>
      <c r="F249" s="167"/>
      <c r="G249" s="167"/>
      <c r="H249" s="167"/>
    </row>
    <row r="250" spans="1:8" s="10" customFormat="1" ht="7.5" customHeight="1">
      <c r="A250" s="8"/>
      <c r="B250" s="60"/>
      <c r="C250" s="3"/>
      <c r="D250" s="3"/>
      <c r="E250" s="3"/>
      <c r="F250" s="3"/>
      <c r="G250" s="3"/>
      <c r="H250" s="3"/>
    </row>
    <row r="251" spans="1:8" s="26" customFormat="1" ht="23.25" customHeight="1">
      <c r="A251" s="57"/>
      <c r="B251" s="57">
        <v>710</v>
      </c>
      <c r="C251" s="58" t="s">
        <v>69</v>
      </c>
      <c r="D251" s="84">
        <v>9273499</v>
      </c>
      <c r="E251" s="84">
        <f>E252</f>
        <v>2250000</v>
      </c>
      <c r="F251" s="84">
        <f>F252</f>
        <v>0</v>
      </c>
      <c r="G251" s="84">
        <f>G252</f>
        <v>0</v>
      </c>
      <c r="H251" s="84">
        <f>D251+E251-F251</f>
        <v>11523499</v>
      </c>
    </row>
    <row r="252" spans="1:8" s="29" customFormat="1" ht="18.75" customHeight="1">
      <c r="A252" s="31"/>
      <c r="B252" s="31">
        <v>71095</v>
      </c>
      <c r="C252" s="82" t="s">
        <v>45</v>
      </c>
      <c r="D252" s="30">
        <v>2298000</v>
      </c>
      <c r="E252" s="30">
        <v>2250000</v>
      </c>
      <c r="F252" s="30">
        <v>0</v>
      </c>
      <c r="G252" s="30">
        <v>0</v>
      </c>
      <c r="H252" s="30">
        <f>D252+E252-F252</f>
        <v>4548000</v>
      </c>
    </row>
    <row r="253" spans="1:8" s="26" customFormat="1" ht="68.25" customHeight="1">
      <c r="A253" s="61"/>
      <c r="B253" s="31"/>
      <c r="C253" s="163" t="s">
        <v>478</v>
      </c>
      <c r="D253" s="163"/>
      <c r="E253" s="163"/>
      <c r="F253" s="163"/>
      <c r="G253" s="163"/>
      <c r="H253" s="163"/>
    </row>
    <row r="254" spans="1:8" s="29" customFormat="1" ht="3.75" customHeight="1">
      <c r="A254" s="31"/>
      <c r="B254" s="31"/>
      <c r="C254" s="25"/>
      <c r="D254" s="25"/>
      <c r="E254" s="25"/>
      <c r="F254" s="25"/>
      <c r="G254" s="25"/>
      <c r="H254" s="25"/>
    </row>
    <row r="255" spans="1:8" s="86" customFormat="1" ht="23.25" customHeight="1">
      <c r="A255" s="85"/>
      <c r="B255" s="85">
        <v>750</v>
      </c>
      <c r="C255" s="151" t="s">
        <v>58</v>
      </c>
      <c r="D255" s="152">
        <v>238871808</v>
      </c>
      <c r="E255" s="152">
        <f>E268+E265+E256</f>
        <v>10625869</v>
      </c>
      <c r="F255" s="152">
        <f>F268+F265+F256</f>
        <v>29906</v>
      </c>
      <c r="G255" s="152">
        <f>G268+G265+G256</f>
        <v>20000</v>
      </c>
      <c r="H255" s="152">
        <f>D255+E255-F255</f>
        <v>249467771</v>
      </c>
    </row>
    <row r="256" spans="1:8" s="10" customFormat="1" ht="18.75" customHeight="1">
      <c r="A256" s="8"/>
      <c r="B256" s="8">
        <v>75018</v>
      </c>
      <c r="C256" s="38" t="s">
        <v>140</v>
      </c>
      <c r="D256" s="37">
        <v>172295311</v>
      </c>
      <c r="E256" s="37">
        <v>2407818</v>
      </c>
      <c r="F256" s="37">
        <v>0</v>
      </c>
      <c r="G256" s="37">
        <v>0</v>
      </c>
      <c r="H256" s="37">
        <f>D256+E256-F256</f>
        <v>174703129</v>
      </c>
    </row>
    <row r="257" spans="1:8" s="10" customFormat="1" ht="16.5" customHeight="1">
      <c r="A257" s="8"/>
      <c r="B257" s="8"/>
      <c r="C257" s="193" t="s">
        <v>179</v>
      </c>
      <c r="D257" s="193"/>
      <c r="E257" s="193"/>
      <c r="F257" s="193"/>
      <c r="G257" s="193"/>
      <c r="H257" s="193"/>
    </row>
    <row r="258" spans="1:8" s="29" customFormat="1" ht="29.25" customHeight="1">
      <c r="A258" s="31"/>
      <c r="B258" s="31"/>
      <c r="C258" s="177" t="s">
        <v>180</v>
      </c>
      <c r="D258" s="177"/>
      <c r="E258" s="177"/>
      <c r="F258" s="177"/>
      <c r="G258" s="177"/>
      <c r="H258" s="177"/>
    </row>
    <row r="259" spans="1:8" s="29" customFormat="1" ht="14.25" customHeight="1">
      <c r="A259" s="31"/>
      <c r="B259" s="31"/>
      <c r="C259" s="177" t="s">
        <v>181</v>
      </c>
      <c r="D259" s="177"/>
      <c r="E259" s="177"/>
      <c r="F259" s="177"/>
      <c r="G259" s="177"/>
      <c r="H259" s="177"/>
    </row>
    <row r="260" spans="1:8" s="10" customFormat="1" ht="40.5" customHeight="1">
      <c r="A260" s="8"/>
      <c r="B260" s="8"/>
      <c r="C260" s="174" t="s">
        <v>439</v>
      </c>
      <c r="D260" s="174"/>
      <c r="E260" s="174"/>
      <c r="F260" s="174"/>
      <c r="G260" s="174"/>
      <c r="H260" s="174"/>
    </row>
    <row r="261" spans="1:8" s="10" customFormat="1" ht="27.75" customHeight="1">
      <c r="A261" s="8"/>
      <c r="B261" s="8"/>
      <c r="C261" s="167" t="s">
        <v>260</v>
      </c>
      <c r="D261" s="167"/>
      <c r="E261" s="167"/>
      <c r="F261" s="167"/>
      <c r="G261" s="167"/>
      <c r="H261" s="167"/>
    </row>
    <row r="262" spans="1:8" s="10" customFormat="1" ht="27.75" customHeight="1">
      <c r="A262" s="8"/>
      <c r="B262" s="8"/>
      <c r="C262" s="167" t="s">
        <v>381</v>
      </c>
      <c r="D262" s="167"/>
      <c r="E262" s="167"/>
      <c r="F262" s="167"/>
      <c r="G262" s="167"/>
      <c r="H262" s="167"/>
    </row>
    <row r="263" spans="1:8" s="10" customFormat="1" ht="42.75" customHeight="1">
      <c r="A263" s="8"/>
      <c r="B263" s="60"/>
      <c r="C263" s="167" t="s">
        <v>440</v>
      </c>
      <c r="D263" s="167"/>
      <c r="E263" s="167"/>
      <c r="F263" s="167"/>
      <c r="G263" s="167"/>
      <c r="H263" s="167"/>
    </row>
    <row r="264" spans="1:8" s="10" customFormat="1" ht="43.5" customHeight="1">
      <c r="A264" s="8"/>
      <c r="B264" s="8"/>
      <c r="C264" s="167" t="s">
        <v>303</v>
      </c>
      <c r="D264" s="167"/>
      <c r="E264" s="167"/>
      <c r="F264" s="167"/>
      <c r="G264" s="167"/>
      <c r="H264" s="167"/>
    </row>
    <row r="265" spans="1:8" s="10" customFormat="1" ht="18.75" customHeight="1">
      <c r="A265" s="8"/>
      <c r="B265" s="8">
        <v>75075</v>
      </c>
      <c r="C265" s="38" t="s">
        <v>138</v>
      </c>
      <c r="D265" s="37">
        <v>49925028</v>
      </c>
      <c r="E265" s="37">
        <v>3240000</v>
      </c>
      <c r="F265" s="37">
        <v>0</v>
      </c>
      <c r="G265" s="37">
        <v>0</v>
      </c>
      <c r="H265" s="37">
        <f>D265+E265-F265</f>
        <v>53165028</v>
      </c>
    </row>
    <row r="266" spans="1:8" s="10" customFormat="1" ht="33" customHeight="1">
      <c r="A266" s="8"/>
      <c r="B266" s="8"/>
      <c r="C266" s="167" t="s">
        <v>139</v>
      </c>
      <c r="D266" s="167"/>
      <c r="E266" s="167"/>
      <c r="F266" s="167"/>
      <c r="G266" s="167"/>
      <c r="H266" s="167"/>
    </row>
    <row r="267" spans="1:8" s="10" customFormat="1" ht="31.5" customHeight="1">
      <c r="A267" s="8"/>
      <c r="B267" s="8"/>
      <c r="C267" s="174" t="s">
        <v>441</v>
      </c>
      <c r="D267" s="174"/>
      <c r="E267" s="174"/>
      <c r="F267" s="174"/>
      <c r="G267" s="174"/>
      <c r="H267" s="174"/>
    </row>
    <row r="268" spans="1:8" s="29" customFormat="1" ht="18" customHeight="1">
      <c r="A268" s="31"/>
      <c r="B268" s="31">
        <v>75095</v>
      </c>
      <c r="C268" s="82" t="s">
        <v>45</v>
      </c>
      <c r="D268" s="30">
        <v>13307469</v>
      </c>
      <c r="E268" s="30">
        <v>4978051</v>
      </c>
      <c r="F268" s="30">
        <v>29906</v>
      </c>
      <c r="G268" s="30">
        <v>20000</v>
      </c>
      <c r="H268" s="30">
        <f>D268+E268-F268</f>
        <v>18255614</v>
      </c>
    </row>
    <row r="269" spans="1:8" s="10" customFormat="1" ht="82.5" customHeight="1">
      <c r="A269" s="8"/>
      <c r="B269" s="8"/>
      <c r="C269" s="167" t="s">
        <v>442</v>
      </c>
      <c r="D269" s="167"/>
      <c r="E269" s="167"/>
      <c r="F269" s="167"/>
      <c r="G269" s="167"/>
      <c r="H269" s="167"/>
    </row>
    <row r="270" spans="1:8" s="10" customFormat="1" ht="29.25" customHeight="1">
      <c r="A270" s="8"/>
      <c r="B270" s="8"/>
      <c r="C270" s="167" t="s">
        <v>443</v>
      </c>
      <c r="D270" s="167"/>
      <c r="E270" s="167"/>
      <c r="F270" s="167"/>
      <c r="G270" s="167"/>
      <c r="H270" s="167"/>
    </row>
    <row r="271" spans="1:8" s="10" customFormat="1" ht="27.75" customHeight="1">
      <c r="A271" s="8"/>
      <c r="B271" s="8"/>
      <c r="C271" s="174" t="s">
        <v>230</v>
      </c>
      <c r="D271" s="174"/>
      <c r="E271" s="174"/>
      <c r="F271" s="174"/>
      <c r="G271" s="174"/>
      <c r="H271" s="174"/>
    </row>
    <row r="272" spans="1:8" s="10" customFormat="1" ht="27.75" customHeight="1">
      <c r="A272" s="8"/>
      <c r="B272" s="8"/>
      <c r="C272" s="174" t="s">
        <v>229</v>
      </c>
      <c r="D272" s="174"/>
      <c r="E272" s="174"/>
      <c r="F272" s="174"/>
      <c r="G272" s="174"/>
      <c r="H272" s="174"/>
    </row>
    <row r="273" spans="1:8" s="10" customFormat="1" ht="18.75" customHeight="1">
      <c r="A273" s="8"/>
      <c r="B273" s="8"/>
      <c r="C273" s="166" t="s">
        <v>50</v>
      </c>
      <c r="D273" s="166"/>
      <c r="E273" s="166"/>
      <c r="F273" s="166"/>
      <c r="G273" s="166"/>
      <c r="H273" s="166"/>
    </row>
    <row r="274" spans="1:8" s="10" customFormat="1" ht="27" customHeight="1">
      <c r="A274" s="8"/>
      <c r="B274" s="8"/>
      <c r="C274" s="167" t="s">
        <v>304</v>
      </c>
      <c r="D274" s="167"/>
      <c r="E274" s="167"/>
      <c r="F274" s="167"/>
      <c r="G274" s="167"/>
      <c r="H274" s="167"/>
    </row>
    <row r="275" spans="1:8" s="10" customFormat="1" ht="27" customHeight="1">
      <c r="A275" s="8"/>
      <c r="B275" s="8"/>
      <c r="C275" s="167" t="s">
        <v>444</v>
      </c>
      <c r="D275" s="167"/>
      <c r="E275" s="167"/>
      <c r="F275" s="167"/>
      <c r="G275" s="167"/>
      <c r="H275" s="167"/>
    </row>
    <row r="276" spans="1:8" s="29" customFormat="1" ht="27" customHeight="1">
      <c r="A276" s="31"/>
      <c r="B276" s="31"/>
      <c r="C276" s="163" t="s">
        <v>305</v>
      </c>
      <c r="D276" s="163"/>
      <c r="E276" s="163"/>
      <c r="F276" s="163"/>
      <c r="G276" s="163"/>
      <c r="H276" s="163"/>
    </row>
    <row r="277" spans="1:8" s="10" customFormat="1" ht="27" customHeight="1">
      <c r="A277" s="8"/>
      <c r="B277" s="8"/>
      <c r="C277" s="167" t="s">
        <v>445</v>
      </c>
      <c r="D277" s="167"/>
      <c r="E277" s="167"/>
      <c r="F277" s="167"/>
      <c r="G277" s="167"/>
      <c r="H277" s="167"/>
    </row>
    <row r="278" spans="1:8" s="110" customFormat="1" ht="6.75" customHeight="1">
      <c r="A278" s="108"/>
      <c r="B278" s="109"/>
      <c r="C278" s="25"/>
      <c r="D278" s="25"/>
      <c r="E278" s="25"/>
      <c r="F278" s="25"/>
      <c r="G278" s="25"/>
      <c r="H278" s="25"/>
    </row>
    <row r="279" spans="1:8" s="67" customFormat="1" ht="23.25" customHeight="1">
      <c r="A279" s="66"/>
      <c r="B279" s="66">
        <v>754</v>
      </c>
      <c r="C279" s="154" t="s">
        <v>183</v>
      </c>
      <c r="D279" s="155">
        <v>879581</v>
      </c>
      <c r="E279" s="155">
        <f>E280</f>
        <v>293670</v>
      </c>
      <c r="F279" s="155">
        <f>F280</f>
        <v>0</v>
      </c>
      <c r="G279" s="155">
        <f>G280</f>
        <v>0</v>
      </c>
      <c r="H279" s="155">
        <f>D279+E279-F279</f>
        <v>1173251</v>
      </c>
    </row>
    <row r="280" spans="1:8" s="71" customFormat="1" ht="18.75" customHeight="1">
      <c r="A280" s="68"/>
      <c r="B280" s="68">
        <v>75495</v>
      </c>
      <c r="C280" s="69" t="s">
        <v>45</v>
      </c>
      <c r="D280" s="70">
        <v>856700</v>
      </c>
      <c r="E280" s="70">
        <v>293670</v>
      </c>
      <c r="F280" s="70">
        <v>0</v>
      </c>
      <c r="G280" s="70">
        <v>0</v>
      </c>
      <c r="H280" s="70">
        <f>D280+E280-F280</f>
        <v>1150370</v>
      </c>
    </row>
    <row r="281" spans="1:8" s="10" customFormat="1" ht="39.75" customHeight="1">
      <c r="A281" s="8"/>
      <c r="B281" s="8"/>
      <c r="C281" s="166" t="s">
        <v>184</v>
      </c>
      <c r="D281" s="166"/>
      <c r="E281" s="166"/>
      <c r="F281" s="166"/>
      <c r="G281" s="166"/>
      <c r="H281" s="166"/>
    </row>
    <row r="282" spans="1:8" s="10" customFormat="1" ht="15" customHeight="1">
      <c r="A282" s="8"/>
      <c r="B282" s="8"/>
      <c r="C282" s="167" t="s">
        <v>186</v>
      </c>
      <c r="D282" s="167"/>
      <c r="E282" s="167"/>
      <c r="F282" s="167"/>
      <c r="G282" s="167"/>
      <c r="H282" s="167"/>
    </row>
    <row r="283" spans="1:8" s="10" customFormat="1" ht="13.5" customHeight="1">
      <c r="A283" s="8"/>
      <c r="B283" s="8"/>
      <c r="C283" s="167" t="s">
        <v>185</v>
      </c>
      <c r="D283" s="167"/>
      <c r="E283" s="167"/>
      <c r="F283" s="167"/>
      <c r="G283" s="167"/>
      <c r="H283" s="167"/>
    </row>
    <row r="284" spans="1:8" s="47" customFormat="1" ht="45.75" customHeight="1">
      <c r="A284" s="18"/>
      <c r="B284" s="18"/>
      <c r="C284" s="167" t="s">
        <v>187</v>
      </c>
      <c r="D284" s="167"/>
      <c r="E284" s="167"/>
      <c r="F284" s="167"/>
      <c r="G284" s="167"/>
      <c r="H284" s="167"/>
    </row>
    <row r="285" spans="1:8" s="47" customFormat="1" ht="69.75" customHeight="1">
      <c r="A285" s="18"/>
      <c r="B285" s="18"/>
      <c r="C285" s="3"/>
      <c r="D285" s="3"/>
      <c r="E285" s="3"/>
      <c r="F285" s="3"/>
      <c r="G285" s="3"/>
      <c r="H285" s="3"/>
    </row>
    <row r="286" spans="1:8" s="10" customFormat="1" ht="4.5" customHeight="1">
      <c r="A286" s="8"/>
      <c r="B286" s="8"/>
      <c r="C286" s="3"/>
      <c r="D286" s="3"/>
      <c r="E286" s="3"/>
      <c r="F286" s="3"/>
      <c r="G286" s="3"/>
      <c r="H286" s="3"/>
    </row>
    <row r="287" spans="1:8" s="144" customFormat="1" ht="23.25" customHeight="1">
      <c r="A287" s="142"/>
      <c r="B287" s="142">
        <v>801</v>
      </c>
      <c r="C287" s="150" t="s">
        <v>37</v>
      </c>
      <c r="D287" s="143">
        <v>145010503</v>
      </c>
      <c r="E287" s="143">
        <f>E288+E290+E292+E296+E304+E306</f>
        <v>4272396</v>
      </c>
      <c r="F287" s="143">
        <f>F288+F290+F292+F296+F304+F306</f>
        <v>6896504</v>
      </c>
      <c r="G287" s="143">
        <f>G288+G290+G292+G296+G304+G306</f>
        <v>388225</v>
      </c>
      <c r="H287" s="143">
        <f aca="true" t="shared" si="0" ref="H287:H292">D287+E287-F287</f>
        <v>142386395</v>
      </c>
    </row>
    <row r="288" spans="1:8" s="10" customFormat="1" ht="17.25" customHeight="1">
      <c r="A288" s="8"/>
      <c r="B288" s="8">
        <v>80104</v>
      </c>
      <c r="C288" s="38" t="s">
        <v>416</v>
      </c>
      <c r="D288" s="37">
        <v>4078456</v>
      </c>
      <c r="E288" s="37">
        <v>0</v>
      </c>
      <c r="F288" s="37">
        <v>52074</v>
      </c>
      <c r="G288" s="37">
        <v>0</v>
      </c>
      <c r="H288" s="37">
        <f>D288+E288-F288</f>
        <v>4026382</v>
      </c>
    </row>
    <row r="289" spans="1:8" s="29" customFormat="1" ht="54" customHeight="1">
      <c r="A289" s="31"/>
      <c r="B289" s="31"/>
      <c r="C289" s="163" t="s">
        <v>417</v>
      </c>
      <c r="D289" s="163"/>
      <c r="E289" s="163"/>
      <c r="F289" s="163"/>
      <c r="G289" s="163"/>
      <c r="H289" s="163"/>
    </row>
    <row r="290" spans="1:8" s="29" customFormat="1" ht="16.5" customHeight="1">
      <c r="A290" s="31"/>
      <c r="B290" s="31">
        <v>80116</v>
      </c>
      <c r="C290" s="82" t="s">
        <v>70</v>
      </c>
      <c r="D290" s="30">
        <v>11172089</v>
      </c>
      <c r="E290" s="30">
        <v>8627</v>
      </c>
      <c r="F290" s="30">
        <v>0</v>
      </c>
      <c r="G290" s="30">
        <v>0</v>
      </c>
      <c r="H290" s="30">
        <f t="shared" si="0"/>
        <v>11180716</v>
      </c>
    </row>
    <row r="291" spans="1:8" s="10" customFormat="1" ht="39.75" customHeight="1">
      <c r="A291" s="8"/>
      <c r="B291" s="81"/>
      <c r="C291" s="167" t="s">
        <v>446</v>
      </c>
      <c r="D291" s="167"/>
      <c r="E291" s="167"/>
      <c r="F291" s="167"/>
      <c r="G291" s="167"/>
      <c r="H291" s="167"/>
    </row>
    <row r="292" spans="1:8" s="29" customFormat="1" ht="16.5" customHeight="1">
      <c r="A292" s="31"/>
      <c r="B292" s="31">
        <v>80134</v>
      </c>
      <c r="C292" s="82" t="s">
        <v>71</v>
      </c>
      <c r="D292" s="30">
        <v>27660164</v>
      </c>
      <c r="E292" s="30">
        <v>225445</v>
      </c>
      <c r="F292" s="30">
        <v>0</v>
      </c>
      <c r="G292" s="30">
        <v>0</v>
      </c>
      <c r="H292" s="30">
        <f t="shared" si="0"/>
        <v>27885609</v>
      </c>
    </row>
    <row r="293" spans="1:8" s="10" customFormat="1" ht="14.25" customHeight="1">
      <c r="A293" s="8"/>
      <c r="B293" s="81"/>
      <c r="C293" s="166" t="s">
        <v>225</v>
      </c>
      <c r="D293" s="166"/>
      <c r="E293" s="166"/>
      <c r="F293" s="166"/>
      <c r="G293" s="166"/>
      <c r="H293" s="166"/>
    </row>
    <row r="294" spans="1:8" s="10" customFormat="1" ht="44.25" customHeight="1">
      <c r="A294" s="8"/>
      <c r="B294" s="81"/>
      <c r="C294" s="167" t="s">
        <v>447</v>
      </c>
      <c r="D294" s="167"/>
      <c r="E294" s="167"/>
      <c r="F294" s="167"/>
      <c r="G294" s="167"/>
      <c r="H294" s="167"/>
    </row>
    <row r="295" spans="1:8" s="10" customFormat="1" ht="50.25" customHeight="1">
      <c r="A295" s="8"/>
      <c r="B295" s="60"/>
      <c r="C295" s="167" t="s">
        <v>415</v>
      </c>
      <c r="D295" s="167"/>
      <c r="E295" s="167"/>
      <c r="F295" s="167"/>
      <c r="G295" s="167"/>
      <c r="H295" s="167"/>
    </row>
    <row r="296" spans="1:8" s="29" customFormat="1" ht="18.75" customHeight="1">
      <c r="A296" s="31"/>
      <c r="B296" s="31">
        <v>80146</v>
      </c>
      <c r="C296" s="82" t="s">
        <v>84</v>
      </c>
      <c r="D296" s="30">
        <v>17235665</v>
      </c>
      <c r="E296" s="30">
        <v>122046</v>
      </c>
      <c r="F296" s="30">
        <v>0</v>
      </c>
      <c r="G296" s="30">
        <v>0</v>
      </c>
      <c r="H296" s="30">
        <f>D296+E296-F296</f>
        <v>17357711</v>
      </c>
    </row>
    <row r="297" spans="1:8" s="10" customFormat="1" ht="26.25" customHeight="1">
      <c r="A297" s="8"/>
      <c r="B297" s="8"/>
      <c r="C297" s="162" t="s">
        <v>130</v>
      </c>
      <c r="D297" s="162"/>
      <c r="E297" s="162"/>
      <c r="F297" s="162"/>
      <c r="G297" s="162"/>
      <c r="H297" s="162"/>
    </row>
    <row r="298" spans="1:8" s="10" customFormat="1" ht="13.5" customHeight="1">
      <c r="A298" s="8"/>
      <c r="B298" s="8"/>
      <c r="C298" s="165" t="s">
        <v>132</v>
      </c>
      <c r="D298" s="165"/>
      <c r="E298" s="165"/>
      <c r="F298" s="165"/>
      <c r="G298" s="165"/>
      <c r="H298" s="165"/>
    </row>
    <row r="299" spans="1:8" s="10" customFormat="1" ht="13.5" customHeight="1">
      <c r="A299" s="8"/>
      <c r="B299" s="8"/>
      <c r="C299" s="165" t="s">
        <v>131</v>
      </c>
      <c r="D299" s="165"/>
      <c r="E299" s="165"/>
      <c r="F299" s="165"/>
      <c r="G299" s="165"/>
      <c r="H299" s="165"/>
    </row>
    <row r="300" spans="1:8" s="10" customFormat="1" ht="16.5" customHeight="1">
      <c r="A300" s="8"/>
      <c r="B300" s="8"/>
      <c r="C300" s="167" t="s">
        <v>129</v>
      </c>
      <c r="D300" s="167"/>
      <c r="E300" s="167"/>
      <c r="F300" s="167"/>
      <c r="G300" s="167"/>
      <c r="H300" s="167"/>
    </row>
    <row r="301" spans="1:8" s="10" customFormat="1" ht="16.5" customHeight="1">
      <c r="A301" s="8"/>
      <c r="B301" s="8"/>
      <c r="C301" s="166" t="s">
        <v>225</v>
      </c>
      <c r="D301" s="166"/>
      <c r="E301" s="166"/>
      <c r="F301" s="166"/>
      <c r="G301" s="166"/>
      <c r="H301" s="166"/>
    </row>
    <row r="302" spans="1:8" s="10" customFormat="1" ht="54" customHeight="1">
      <c r="A302" s="8"/>
      <c r="B302" s="8"/>
      <c r="C302" s="167" t="s">
        <v>479</v>
      </c>
      <c r="D302" s="167"/>
      <c r="E302" s="167"/>
      <c r="F302" s="167"/>
      <c r="G302" s="167"/>
      <c r="H302" s="167"/>
    </row>
    <row r="303" spans="1:8" s="10" customFormat="1" ht="29.25" customHeight="1">
      <c r="A303" s="8"/>
      <c r="B303" s="8"/>
      <c r="C303" s="167" t="s">
        <v>244</v>
      </c>
      <c r="D303" s="167"/>
      <c r="E303" s="167"/>
      <c r="F303" s="167"/>
      <c r="G303" s="167"/>
      <c r="H303" s="167"/>
    </row>
    <row r="304" spans="1:8" s="149" customFormat="1" ht="64.5" customHeight="1">
      <c r="A304" s="87"/>
      <c r="B304" s="87">
        <v>80149</v>
      </c>
      <c r="C304" s="88" t="s">
        <v>85</v>
      </c>
      <c r="D304" s="89">
        <v>4678305</v>
      </c>
      <c r="E304" s="89">
        <v>30000</v>
      </c>
      <c r="F304" s="89">
        <v>0</v>
      </c>
      <c r="G304" s="89">
        <v>0</v>
      </c>
      <c r="H304" s="89">
        <f>D304+E304-F304</f>
        <v>4708305</v>
      </c>
    </row>
    <row r="305" spans="1:8" s="10" customFormat="1" ht="41.25" customHeight="1">
      <c r="A305" s="8"/>
      <c r="B305" s="8"/>
      <c r="C305" s="167" t="s">
        <v>250</v>
      </c>
      <c r="D305" s="167"/>
      <c r="E305" s="167"/>
      <c r="F305" s="167"/>
      <c r="G305" s="167"/>
      <c r="H305" s="167"/>
    </row>
    <row r="306" spans="1:8" s="10" customFormat="1" ht="18.75" customHeight="1">
      <c r="A306" s="8"/>
      <c r="B306" s="8">
        <v>80195</v>
      </c>
      <c r="C306" s="64" t="s">
        <v>45</v>
      </c>
      <c r="D306" s="37">
        <v>13655491</v>
      </c>
      <c r="E306" s="37">
        <v>3886278</v>
      </c>
      <c r="F306" s="37">
        <v>6844430</v>
      </c>
      <c r="G306" s="37">
        <v>388225</v>
      </c>
      <c r="H306" s="37">
        <f>D306+E306-F306</f>
        <v>10697339</v>
      </c>
    </row>
    <row r="307" spans="1:8" s="10" customFormat="1" ht="42.75" customHeight="1">
      <c r="A307" s="8"/>
      <c r="B307" s="8"/>
      <c r="C307" s="167" t="s">
        <v>502</v>
      </c>
      <c r="D307" s="167"/>
      <c r="E307" s="167"/>
      <c r="F307" s="167"/>
      <c r="G307" s="167"/>
      <c r="H307" s="167"/>
    </row>
    <row r="308" spans="1:8" s="29" customFormat="1" ht="45.75" customHeight="1">
      <c r="A308" s="31"/>
      <c r="B308" s="31"/>
      <c r="C308" s="164" t="s">
        <v>273</v>
      </c>
      <c r="D308" s="164"/>
      <c r="E308" s="164"/>
      <c r="F308" s="164"/>
      <c r="G308" s="164"/>
      <c r="H308" s="164"/>
    </row>
    <row r="309" spans="1:8" s="29" customFormat="1" ht="15" customHeight="1">
      <c r="A309" s="31"/>
      <c r="B309" s="31"/>
      <c r="C309" s="163" t="s">
        <v>448</v>
      </c>
      <c r="D309" s="163"/>
      <c r="E309" s="163"/>
      <c r="F309" s="163"/>
      <c r="G309" s="163"/>
      <c r="H309" s="163"/>
    </row>
    <row r="310" spans="1:8" s="29" customFormat="1" ht="15" customHeight="1">
      <c r="A310" s="31"/>
      <c r="B310" s="31"/>
      <c r="C310" s="163" t="s">
        <v>274</v>
      </c>
      <c r="D310" s="163"/>
      <c r="E310" s="163"/>
      <c r="F310" s="163"/>
      <c r="G310" s="163"/>
      <c r="H310" s="163"/>
    </row>
    <row r="311" spans="1:8" s="29" customFormat="1" ht="15" customHeight="1">
      <c r="A311" s="31"/>
      <c r="B311" s="31"/>
      <c r="C311" s="163" t="s">
        <v>275</v>
      </c>
      <c r="D311" s="163"/>
      <c r="E311" s="163"/>
      <c r="F311" s="163"/>
      <c r="G311" s="163"/>
      <c r="H311" s="163"/>
    </row>
    <row r="312" spans="1:8" s="29" customFormat="1" ht="40.5" customHeight="1">
      <c r="A312" s="31"/>
      <c r="B312" s="31"/>
      <c r="C312" s="163" t="s">
        <v>480</v>
      </c>
      <c r="D312" s="163"/>
      <c r="E312" s="163"/>
      <c r="F312" s="163"/>
      <c r="G312" s="163"/>
      <c r="H312" s="163"/>
    </row>
    <row r="313" spans="1:8" s="29" customFormat="1" ht="66.75" customHeight="1">
      <c r="A313" s="31"/>
      <c r="B313" s="31"/>
      <c r="C313" s="163" t="s">
        <v>481</v>
      </c>
      <c r="D313" s="163"/>
      <c r="E313" s="163"/>
      <c r="F313" s="163"/>
      <c r="G313" s="163"/>
      <c r="H313" s="163"/>
    </row>
    <row r="314" spans="1:8" s="29" customFormat="1" ht="40.5" customHeight="1">
      <c r="A314" s="31"/>
      <c r="B314" s="31"/>
      <c r="C314" s="163" t="s">
        <v>482</v>
      </c>
      <c r="D314" s="163"/>
      <c r="E314" s="163"/>
      <c r="F314" s="163"/>
      <c r="G314" s="163"/>
      <c r="H314" s="163"/>
    </row>
    <row r="315" spans="1:8" s="29" customFormat="1" ht="27" customHeight="1">
      <c r="A315" s="31"/>
      <c r="B315" s="31"/>
      <c r="C315" s="163" t="s">
        <v>449</v>
      </c>
      <c r="D315" s="163"/>
      <c r="E315" s="163"/>
      <c r="F315" s="163"/>
      <c r="G315" s="163"/>
      <c r="H315" s="163"/>
    </row>
    <row r="316" spans="1:8" s="10" customFormat="1" ht="33" customHeight="1">
      <c r="A316" s="8"/>
      <c r="B316" s="8"/>
      <c r="C316" s="166" t="s">
        <v>483</v>
      </c>
      <c r="D316" s="166"/>
      <c r="E316" s="166"/>
      <c r="F316" s="166"/>
      <c r="G316" s="166"/>
      <c r="H316" s="166"/>
    </row>
    <row r="317" spans="1:8" s="10" customFormat="1" ht="27" customHeight="1">
      <c r="A317" s="8"/>
      <c r="B317" s="8"/>
      <c r="C317" s="166" t="s">
        <v>484</v>
      </c>
      <c r="D317" s="166"/>
      <c r="E317" s="166"/>
      <c r="F317" s="166"/>
      <c r="G317" s="166"/>
      <c r="H317" s="166"/>
    </row>
    <row r="318" spans="1:8" s="10" customFormat="1" ht="14.25" customHeight="1">
      <c r="A318" s="8"/>
      <c r="B318" s="8"/>
      <c r="C318" s="166" t="s">
        <v>411</v>
      </c>
      <c r="D318" s="166"/>
      <c r="E318" s="166"/>
      <c r="F318" s="166"/>
      <c r="G318" s="166"/>
      <c r="H318" s="166"/>
    </row>
    <row r="319" spans="1:8" s="10" customFormat="1" ht="26.25" customHeight="1">
      <c r="A319" s="8"/>
      <c r="B319" s="8"/>
      <c r="C319" s="166" t="s">
        <v>412</v>
      </c>
      <c r="D319" s="166"/>
      <c r="E319" s="166"/>
      <c r="F319" s="166"/>
      <c r="G319" s="166"/>
      <c r="H319" s="166"/>
    </row>
    <row r="320" spans="1:8" s="10" customFormat="1" ht="26.25" customHeight="1">
      <c r="A320" s="8"/>
      <c r="B320" s="8"/>
      <c r="C320" s="167" t="s">
        <v>413</v>
      </c>
      <c r="D320" s="167"/>
      <c r="E320" s="167"/>
      <c r="F320" s="167"/>
      <c r="G320" s="167"/>
      <c r="H320" s="167"/>
    </row>
    <row r="321" spans="1:8" s="4" customFormat="1" ht="32.25" customHeight="1">
      <c r="A321" s="39"/>
      <c r="B321" s="8"/>
      <c r="C321" s="167" t="s">
        <v>414</v>
      </c>
      <c r="D321" s="167"/>
      <c r="E321" s="167"/>
      <c r="F321" s="167"/>
      <c r="G321" s="167"/>
      <c r="H321" s="167"/>
    </row>
    <row r="322" spans="1:8" s="29" customFormat="1" ht="4.5" customHeight="1">
      <c r="A322" s="31"/>
      <c r="B322" s="31"/>
      <c r="C322" s="25"/>
      <c r="D322" s="25"/>
      <c r="E322" s="25"/>
      <c r="F322" s="25"/>
      <c r="G322" s="25"/>
      <c r="H322" s="25"/>
    </row>
    <row r="323" spans="1:8" s="148" customFormat="1" ht="21" customHeight="1">
      <c r="A323" s="145"/>
      <c r="B323" s="145">
        <v>851</v>
      </c>
      <c r="C323" s="146" t="s">
        <v>48</v>
      </c>
      <c r="D323" s="147">
        <v>109779919</v>
      </c>
      <c r="E323" s="147">
        <f>E324+E342+E328+E330+E336+E340</f>
        <v>12739345</v>
      </c>
      <c r="F323" s="147">
        <f>F324+F342+F328+F330+F336+F340</f>
        <v>4978586</v>
      </c>
      <c r="G323" s="147">
        <f>G324+G342+G328+G330+G336+G340</f>
        <v>63729</v>
      </c>
      <c r="H323" s="147">
        <f>D323+E323-F323</f>
        <v>117540678</v>
      </c>
    </row>
    <row r="324" spans="1:8" s="29" customFormat="1" ht="18" customHeight="1">
      <c r="A324" s="31"/>
      <c r="B324" s="31">
        <v>85111</v>
      </c>
      <c r="C324" s="98" t="s">
        <v>49</v>
      </c>
      <c r="D324" s="30">
        <v>33201856</v>
      </c>
      <c r="E324" s="30">
        <v>5171695</v>
      </c>
      <c r="F324" s="30">
        <v>4249854</v>
      </c>
      <c r="G324" s="30">
        <v>0</v>
      </c>
      <c r="H324" s="30">
        <f>D324+E324-F324</f>
        <v>34123697</v>
      </c>
    </row>
    <row r="325" spans="1:8" s="29" customFormat="1" ht="38.25" customHeight="1">
      <c r="A325" s="31"/>
      <c r="B325" s="31"/>
      <c r="C325" s="163" t="s">
        <v>506</v>
      </c>
      <c r="D325" s="163"/>
      <c r="E325" s="163"/>
      <c r="F325" s="163"/>
      <c r="G325" s="163"/>
      <c r="H325" s="163"/>
    </row>
    <row r="326" spans="1:8" s="29" customFormat="1" ht="42.75" customHeight="1">
      <c r="A326" s="31"/>
      <c r="B326" s="31"/>
      <c r="C326" s="163" t="s">
        <v>382</v>
      </c>
      <c r="D326" s="163"/>
      <c r="E326" s="163"/>
      <c r="F326" s="163"/>
      <c r="G326" s="163"/>
      <c r="H326" s="163"/>
    </row>
    <row r="327" spans="1:8" s="4" customFormat="1" ht="44.25" customHeight="1">
      <c r="A327" s="39"/>
      <c r="B327" s="8"/>
      <c r="C327" s="167" t="s">
        <v>450</v>
      </c>
      <c r="D327" s="167"/>
      <c r="E327" s="167"/>
      <c r="F327" s="167"/>
      <c r="G327" s="167"/>
      <c r="H327" s="167"/>
    </row>
    <row r="328" spans="1:8" s="10" customFormat="1" ht="18" customHeight="1">
      <c r="A328" s="8"/>
      <c r="B328" s="8">
        <v>85120</v>
      </c>
      <c r="C328" s="64" t="s">
        <v>152</v>
      </c>
      <c r="D328" s="37">
        <v>0</v>
      </c>
      <c r="E328" s="37">
        <v>542000</v>
      </c>
      <c r="F328" s="37">
        <v>0</v>
      </c>
      <c r="G328" s="37">
        <v>0</v>
      </c>
      <c r="H328" s="37">
        <f>D328+E328-F328</f>
        <v>542000</v>
      </c>
    </row>
    <row r="329" spans="1:8" s="10" customFormat="1" ht="69" customHeight="1">
      <c r="A329" s="8"/>
      <c r="B329" s="8"/>
      <c r="C329" s="167" t="s">
        <v>200</v>
      </c>
      <c r="D329" s="167"/>
      <c r="E329" s="167"/>
      <c r="F329" s="167"/>
      <c r="G329" s="167"/>
      <c r="H329" s="167"/>
    </row>
    <row r="330" spans="1:8" s="10" customFormat="1" ht="16.5" customHeight="1">
      <c r="A330" s="8"/>
      <c r="B330" s="8">
        <v>85149</v>
      </c>
      <c r="C330" s="38" t="s">
        <v>248</v>
      </c>
      <c r="D330" s="37">
        <v>2457066</v>
      </c>
      <c r="E330" s="37">
        <v>175400</v>
      </c>
      <c r="F330" s="37">
        <v>204491</v>
      </c>
      <c r="G330" s="37">
        <v>0</v>
      </c>
      <c r="H330" s="37">
        <f>D330+E330-F330</f>
        <v>2427975</v>
      </c>
    </row>
    <row r="331" spans="1:8" s="10" customFormat="1" ht="15.75" customHeight="1">
      <c r="A331" s="8"/>
      <c r="B331" s="40"/>
      <c r="C331" s="166" t="s">
        <v>503</v>
      </c>
      <c r="D331" s="166"/>
      <c r="E331" s="166"/>
      <c r="F331" s="166"/>
      <c r="G331" s="166"/>
      <c r="H331" s="166"/>
    </row>
    <row r="332" spans="1:8" s="10" customFormat="1" ht="27" customHeight="1">
      <c r="A332" s="8"/>
      <c r="B332" s="81"/>
      <c r="C332" s="167" t="s">
        <v>451</v>
      </c>
      <c r="D332" s="167"/>
      <c r="E332" s="167"/>
      <c r="F332" s="167"/>
      <c r="G332" s="167"/>
      <c r="H332" s="167"/>
    </row>
    <row r="333" spans="1:8" s="10" customFormat="1" ht="27" customHeight="1">
      <c r="A333" s="8"/>
      <c r="B333" s="81"/>
      <c r="C333" s="167" t="s">
        <v>452</v>
      </c>
      <c r="D333" s="167"/>
      <c r="E333" s="167"/>
      <c r="F333" s="167"/>
      <c r="G333" s="167"/>
      <c r="H333" s="167"/>
    </row>
    <row r="334" spans="1:8" s="10" customFormat="1" ht="16.5" customHeight="1">
      <c r="A334" s="8"/>
      <c r="B334" s="81"/>
      <c r="C334" s="167" t="s">
        <v>249</v>
      </c>
      <c r="D334" s="167"/>
      <c r="E334" s="167"/>
      <c r="F334" s="167"/>
      <c r="G334" s="167"/>
      <c r="H334" s="167"/>
    </row>
    <row r="335" spans="1:8" s="4" customFormat="1" ht="42.75" customHeight="1">
      <c r="A335" s="39"/>
      <c r="B335" s="8"/>
      <c r="C335" s="167" t="s">
        <v>409</v>
      </c>
      <c r="D335" s="167"/>
      <c r="E335" s="167"/>
      <c r="F335" s="167"/>
      <c r="G335" s="167"/>
      <c r="H335" s="167"/>
    </row>
    <row r="336" spans="1:8" s="10" customFormat="1" ht="17.25" customHeight="1">
      <c r="A336" s="8"/>
      <c r="B336" s="8">
        <v>85154</v>
      </c>
      <c r="C336" s="38" t="s">
        <v>199</v>
      </c>
      <c r="D336" s="37">
        <v>2225000</v>
      </c>
      <c r="E336" s="37">
        <v>320000</v>
      </c>
      <c r="F336" s="37">
        <v>0</v>
      </c>
      <c r="G336" s="37">
        <v>0</v>
      </c>
      <c r="H336" s="37">
        <f>D336+E336-F336</f>
        <v>2545000</v>
      </c>
    </row>
    <row r="337" spans="1:8" s="10" customFormat="1" ht="15.75" customHeight="1">
      <c r="A337" s="8"/>
      <c r="B337" s="8"/>
      <c r="C337" s="166" t="s">
        <v>302</v>
      </c>
      <c r="D337" s="166"/>
      <c r="E337" s="166"/>
      <c r="F337" s="166"/>
      <c r="G337" s="166"/>
      <c r="H337" s="166"/>
    </row>
    <row r="338" spans="1:8" s="10" customFormat="1" ht="55.5" customHeight="1">
      <c r="A338" s="8"/>
      <c r="B338" s="8"/>
      <c r="C338" s="167" t="s">
        <v>453</v>
      </c>
      <c r="D338" s="167"/>
      <c r="E338" s="167"/>
      <c r="F338" s="167"/>
      <c r="G338" s="167"/>
      <c r="H338" s="167"/>
    </row>
    <row r="339" spans="1:8" s="10" customFormat="1" ht="42.75" customHeight="1">
      <c r="A339" s="8"/>
      <c r="B339" s="8"/>
      <c r="C339" s="167" t="s">
        <v>383</v>
      </c>
      <c r="D339" s="167"/>
      <c r="E339" s="167"/>
      <c r="F339" s="167"/>
      <c r="G339" s="167"/>
      <c r="H339" s="167"/>
    </row>
    <row r="340" spans="1:8" s="10" customFormat="1" ht="19.5" customHeight="1">
      <c r="A340" s="8"/>
      <c r="B340" s="8">
        <v>85157</v>
      </c>
      <c r="C340" s="64" t="s">
        <v>242</v>
      </c>
      <c r="D340" s="37">
        <v>24591000</v>
      </c>
      <c r="E340" s="37">
        <v>27060</v>
      </c>
      <c r="F340" s="37">
        <v>0</v>
      </c>
      <c r="G340" s="37">
        <v>0</v>
      </c>
      <c r="H340" s="37">
        <f>D340+E340-F340</f>
        <v>24618060</v>
      </c>
    </row>
    <row r="341" spans="1:8" s="47" customFormat="1" ht="46.5" customHeight="1">
      <c r="A341" s="18"/>
      <c r="B341" s="18"/>
      <c r="C341" s="167" t="s">
        <v>507</v>
      </c>
      <c r="D341" s="167"/>
      <c r="E341" s="167"/>
      <c r="F341" s="167"/>
      <c r="G341" s="167"/>
      <c r="H341" s="167"/>
    </row>
    <row r="342" spans="1:8" s="29" customFormat="1" ht="18" customHeight="1">
      <c r="A342" s="31"/>
      <c r="B342" s="31">
        <v>85195</v>
      </c>
      <c r="C342" s="98" t="s">
        <v>45</v>
      </c>
      <c r="D342" s="30">
        <v>36806589</v>
      </c>
      <c r="E342" s="30">
        <v>6503190</v>
      </c>
      <c r="F342" s="30">
        <v>524241</v>
      </c>
      <c r="G342" s="30">
        <v>63729</v>
      </c>
      <c r="H342" s="30">
        <f>D342+E342-F342</f>
        <v>42785538</v>
      </c>
    </row>
    <row r="343" spans="1:8" s="29" customFormat="1" ht="29.25" customHeight="1">
      <c r="A343" s="31"/>
      <c r="B343" s="31"/>
      <c r="C343" s="164" t="s">
        <v>239</v>
      </c>
      <c r="D343" s="164"/>
      <c r="E343" s="164"/>
      <c r="F343" s="164"/>
      <c r="G343" s="164"/>
      <c r="H343" s="164"/>
    </row>
    <row r="344" spans="1:8" s="29" customFormat="1" ht="40.5" customHeight="1">
      <c r="A344" s="31"/>
      <c r="B344" s="65"/>
      <c r="C344" s="163" t="s">
        <v>454</v>
      </c>
      <c r="D344" s="163"/>
      <c r="E344" s="163"/>
      <c r="F344" s="163"/>
      <c r="G344" s="163"/>
      <c r="H344" s="163"/>
    </row>
    <row r="345" spans="1:8" s="29" customFormat="1" ht="27" customHeight="1">
      <c r="A345" s="31"/>
      <c r="B345" s="65"/>
      <c r="C345" s="163" t="s">
        <v>455</v>
      </c>
      <c r="D345" s="163"/>
      <c r="E345" s="163"/>
      <c r="F345" s="163"/>
      <c r="G345" s="163"/>
      <c r="H345" s="163"/>
    </row>
    <row r="346" spans="1:8" s="47" customFormat="1" ht="30.75" customHeight="1">
      <c r="A346" s="18"/>
      <c r="B346" s="18"/>
      <c r="C346" s="167" t="s">
        <v>251</v>
      </c>
      <c r="D346" s="167"/>
      <c r="E346" s="167"/>
      <c r="F346" s="167"/>
      <c r="G346" s="167"/>
      <c r="H346" s="167"/>
    </row>
    <row r="347" spans="1:8" s="10" customFormat="1" ht="62.25" customHeight="1">
      <c r="A347" s="18"/>
      <c r="B347" s="8"/>
      <c r="C347" s="167" t="s">
        <v>456</v>
      </c>
      <c r="D347" s="167"/>
      <c r="E347" s="167"/>
      <c r="F347" s="167"/>
      <c r="G347" s="167"/>
      <c r="H347" s="167"/>
    </row>
    <row r="348" spans="1:8" s="29" customFormat="1" ht="54" customHeight="1">
      <c r="A348" s="31"/>
      <c r="B348" s="31"/>
      <c r="C348" s="163" t="s">
        <v>405</v>
      </c>
      <c r="D348" s="163"/>
      <c r="E348" s="163"/>
      <c r="F348" s="163"/>
      <c r="G348" s="163"/>
      <c r="H348" s="163"/>
    </row>
    <row r="349" spans="1:8" s="4" customFormat="1" ht="30" customHeight="1">
      <c r="A349" s="39"/>
      <c r="B349" s="8"/>
      <c r="C349" s="166" t="s">
        <v>406</v>
      </c>
      <c r="D349" s="166"/>
      <c r="E349" s="166"/>
      <c r="F349" s="166"/>
      <c r="G349" s="166"/>
      <c r="H349" s="166"/>
    </row>
    <row r="350" spans="1:8" s="10" customFormat="1" ht="14.25" customHeight="1">
      <c r="A350" s="8"/>
      <c r="B350" s="8"/>
      <c r="C350" s="167" t="s">
        <v>407</v>
      </c>
      <c r="D350" s="167"/>
      <c r="E350" s="167"/>
      <c r="F350" s="167"/>
      <c r="G350" s="167"/>
      <c r="H350" s="167"/>
    </row>
    <row r="351" spans="1:8" s="10" customFormat="1" ht="14.25" customHeight="1">
      <c r="A351" s="8"/>
      <c r="B351" s="8"/>
      <c r="C351" s="167" t="s">
        <v>408</v>
      </c>
      <c r="D351" s="167"/>
      <c r="E351" s="167"/>
      <c r="F351" s="167"/>
      <c r="G351" s="167"/>
      <c r="H351" s="167"/>
    </row>
    <row r="352" spans="1:8" s="29" customFormat="1" ht="4.5" customHeight="1">
      <c r="A352" s="31"/>
      <c r="B352" s="138"/>
      <c r="C352" s="25"/>
      <c r="D352" s="25"/>
      <c r="E352" s="25"/>
      <c r="F352" s="25"/>
      <c r="G352" s="25"/>
      <c r="H352" s="25"/>
    </row>
    <row r="353" spans="1:8" s="144" customFormat="1" ht="21.75" customHeight="1">
      <c r="A353" s="142"/>
      <c r="B353" s="142">
        <v>852</v>
      </c>
      <c r="C353" s="58" t="s">
        <v>17</v>
      </c>
      <c r="D353" s="143">
        <v>55692181</v>
      </c>
      <c r="E353" s="143">
        <f>E365+E354+E356+E360+E362+E358</f>
        <v>4042178</v>
      </c>
      <c r="F353" s="143">
        <f>F365+F354+F356+F360+F362+F358</f>
        <v>1563976</v>
      </c>
      <c r="G353" s="143">
        <f>G365+G354+G356+G360+G362+G358</f>
        <v>140202</v>
      </c>
      <c r="H353" s="143">
        <f>D353+E353-F353</f>
        <v>58170383</v>
      </c>
    </row>
    <row r="354" spans="2:8" s="31" customFormat="1" ht="16.5" customHeight="1">
      <c r="B354" s="31">
        <v>85203</v>
      </c>
      <c r="C354" s="140" t="s">
        <v>72</v>
      </c>
      <c r="D354" s="141">
        <v>1888479</v>
      </c>
      <c r="E354" s="141">
        <v>425000</v>
      </c>
      <c r="F354" s="141">
        <v>0</v>
      </c>
      <c r="G354" s="141">
        <v>0</v>
      </c>
      <c r="H354" s="141">
        <f>D354+E354-F354</f>
        <v>2313479</v>
      </c>
    </row>
    <row r="355" spans="1:8" s="29" customFormat="1" ht="54" customHeight="1">
      <c r="A355" s="31"/>
      <c r="B355" s="31"/>
      <c r="C355" s="163" t="s">
        <v>403</v>
      </c>
      <c r="D355" s="163"/>
      <c r="E355" s="163"/>
      <c r="F355" s="163"/>
      <c r="G355" s="163"/>
      <c r="H355" s="163"/>
    </row>
    <row r="356" spans="1:8" s="29" customFormat="1" ht="18.75" customHeight="1">
      <c r="A356" s="31"/>
      <c r="B356" s="31">
        <v>85205</v>
      </c>
      <c r="C356" s="82" t="s">
        <v>86</v>
      </c>
      <c r="D356" s="30">
        <v>745000</v>
      </c>
      <c r="E356" s="30">
        <v>100000</v>
      </c>
      <c r="F356" s="30">
        <v>0</v>
      </c>
      <c r="G356" s="30">
        <v>0</v>
      </c>
      <c r="H356" s="30">
        <f>D356+E356-F356</f>
        <v>845000</v>
      </c>
    </row>
    <row r="357" spans="1:8" s="29" customFormat="1" ht="54.75" customHeight="1">
      <c r="A357" s="31"/>
      <c r="B357" s="31"/>
      <c r="C357" s="163" t="s">
        <v>264</v>
      </c>
      <c r="D357" s="163"/>
      <c r="E357" s="163"/>
      <c r="F357" s="163"/>
      <c r="G357" s="163"/>
      <c r="H357" s="163"/>
    </row>
    <row r="358" spans="1:8" s="10" customFormat="1" ht="18" customHeight="1">
      <c r="A358" s="8"/>
      <c r="B358" s="8">
        <v>85217</v>
      </c>
      <c r="C358" s="38" t="s">
        <v>307</v>
      </c>
      <c r="D358" s="37">
        <v>6671496</v>
      </c>
      <c r="E358" s="37">
        <v>246711</v>
      </c>
      <c r="F358" s="37">
        <v>0</v>
      </c>
      <c r="G358" s="37">
        <v>0</v>
      </c>
      <c r="H358" s="37">
        <f>D358+E358-F358</f>
        <v>6918207</v>
      </c>
    </row>
    <row r="359" spans="1:8" s="10" customFormat="1" ht="78" customHeight="1">
      <c r="A359" s="8"/>
      <c r="B359" s="81"/>
      <c r="C359" s="167" t="s">
        <v>485</v>
      </c>
      <c r="D359" s="167"/>
      <c r="E359" s="167"/>
      <c r="F359" s="167"/>
      <c r="G359" s="167"/>
      <c r="H359" s="167"/>
    </row>
    <row r="360" spans="1:8" s="10" customFormat="1" ht="18" customHeight="1">
      <c r="A360" s="8"/>
      <c r="B360" s="8">
        <v>85219</v>
      </c>
      <c r="C360" s="38" t="s">
        <v>404</v>
      </c>
      <c r="D360" s="37">
        <v>0</v>
      </c>
      <c r="E360" s="37">
        <v>406350</v>
      </c>
      <c r="F360" s="37">
        <v>0</v>
      </c>
      <c r="G360" s="37">
        <v>0</v>
      </c>
      <c r="H360" s="37">
        <f>D360+E360-F360</f>
        <v>406350</v>
      </c>
    </row>
    <row r="361" spans="1:8" s="29" customFormat="1" ht="54" customHeight="1">
      <c r="A361" s="31"/>
      <c r="B361" s="31"/>
      <c r="C361" s="163" t="s">
        <v>457</v>
      </c>
      <c r="D361" s="163"/>
      <c r="E361" s="163"/>
      <c r="F361" s="163"/>
      <c r="G361" s="163"/>
      <c r="H361" s="163"/>
    </row>
    <row r="362" spans="1:8" s="10" customFormat="1" ht="18" customHeight="1">
      <c r="A362" s="8"/>
      <c r="B362" s="8">
        <v>85231</v>
      </c>
      <c r="C362" s="38" t="s">
        <v>301</v>
      </c>
      <c r="D362" s="37">
        <v>800000</v>
      </c>
      <c r="E362" s="37">
        <v>700000</v>
      </c>
      <c r="F362" s="37">
        <v>0</v>
      </c>
      <c r="G362" s="37">
        <v>0</v>
      </c>
      <c r="H362" s="37">
        <f>D362+E362-F362</f>
        <v>1500000</v>
      </c>
    </row>
    <row r="363" spans="1:8" s="10" customFormat="1" ht="45" customHeight="1">
      <c r="A363" s="8"/>
      <c r="B363" s="8"/>
      <c r="C363" s="167" t="s">
        <v>458</v>
      </c>
      <c r="D363" s="167"/>
      <c r="E363" s="167"/>
      <c r="F363" s="167"/>
      <c r="G363" s="167"/>
      <c r="H363" s="167"/>
    </row>
    <row r="364" spans="1:8" s="10" customFormat="1" ht="29.25" customHeight="1">
      <c r="A364" s="8"/>
      <c r="B364" s="8"/>
      <c r="C364" s="3"/>
      <c r="D364" s="3"/>
      <c r="E364" s="3"/>
      <c r="F364" s="3"/>
      <c r="G364" s="3"/>
      <c r="H364" s="3"/>
    </row>
    <row r="365" spans="1:8" s="29" customFormat="1" ht="16.5" customHeight="1">
      <c r="A365" s="31"/>
      <c r="B365" s="31">
        <v>85295</v>
      </c>
      <c r="C365" s="82" t="s">
        <v>45</v>
      </c>
      <c r="D365" s="30">
        <v>45587206</v>
      </c>
      <c r="E365" s="30">
        <v>2164117</v>
      </c>
      <c r="F365" s="30">
        <v>1563976</v>
      </c>
      <c r="G365" s="30">
        <v>140202</v>
      </c>
      <c r="H365" s="30">
        <f>D365+E365-F365</f>
        <v>46187347</v>
      </c>
    </row>
    <row r="366" spans="1:8" s="29" customFormat="1" ht="26.25" customHeight="1">
      <c r="A366" s="31"/>
      <c r="B366" s="65"/>
      <c r="C366" s="164" t="s">
        <v>486</v>
      </c>
      <c r="D366" s="164"/>
      <c r="E366" s="164"/>
      <c r="F366" s="164"/>
      <c r="G366" s="164"/>
      <c r="H366" s="164"/>
    </row>
    <row r="367" spans="1:8" s="29" customFormat="1" ht="55.5" customHeight="1">
      <c r="A367" s="31"/>
      <c r="B367" s="65"/>
      <c r="C367" s="163" t="s">
        <v>459</v>
      </c>
      <c r="D367" s="163"/>
      <c r="E367" s="163"/>
      <c r="F367" s="163"/>
      <c r="G367" s="163"/>
      <c r="H367" s="163"/>
    </row>
    <row r="368" spans="1:8" s="29" customFormat="1" ht="29.25" customHeight="1">
      <c r="A368" s="31"/>
      <c r="B368" s="65"/>
      <c r="C368" s="163" t="s">
        <v>460</v>
      </c>
      <c r="D368" s="163"/>
      <c r="E368" s="163"/>
      <c r="F368" s="163"/>
      <c r="G368" s="163"/>
      <c r="H368" s="163"/>
    </row>
    <row r="369" spans="1:8" s="4" customFormat="1" ht="29.25" customHeight="1">
      <c r="A369" s="39"/>
      <c r="B369" s="8"/>
      <c r="C369" s="166" t="s">
        <v>393</v>
      </c>
      <c r="D369" s="166"/>
      <c r="E369" s="166"/>
      <c r="F369" s="166"/>
      <c r="G369" s="166"/>
      <c r="H369" s="166"/>
    </row>
    <row r="370" spans="1:8" s="10" customFormat="1" ht="27" customHeight="1">
      <c r="A370" s="8"/>
      <c r="B370" s="8"/>
      <c r="C370" s="167" t="s">
        <v>418</v>
      </c>
      <c r="D370" s="167"/>
      <c r="E370" s="167"/>
      <c r="F370" s="167"/>
      <c r="G370" s="167"/>
      <c r="H370" s="167"/>
    </row>
    <row r="371" spans="1:8" s="10" customFormat="1" ht="12.75" customHeight="1">
      <c r="A371" s="8"/>
      <c r="B371" s="8"/>
      <c r="C371" s="167" t="s">
        <v>401</v>
      </c>
      <c r="D371" s="167"/>
      <c r="E371" s="167"/>
      <c r="F371" s="167"/>
      <c r="G371" s="167"/>
      <c r="H371" s="167"/>
    </row>
    <row r="372" spans="1:8" s="10" customFormat="1" ht="13.5" customHeight="1">
      <c r="A372" s="8"/>
      <c r="B372" s="8"/>
      <c r="C372" s="167" t="s">
        <v>402</v>
      </c>
      <c r="D372" s="167"/>
      <c r="E372" s="167"/>
      <c r="F372" s="167"/>
      <c r="G372" s="167"/>
      <c r="H372" s="167"/>
    </row>
    <row r="373" spans="1:8" s="10" customFormat="1" ht="13.5" customHeight="1">
      <c r="A373" s="8"/>
      <c r="B373" s="8"/>
      <c r="C373" s="167" t="s">
        <v>488</v>
      </c>
      <c r="D373" s="167"/>
      <c r="E373" s="167"/>
      <c r="F373" s="167"/>
      <c r="G373" s="167"/>
      <c r="H373" s="167"/>
    </row>
    <row r="374" spans="1:8" s="10" customFormat="1" ht="42.75" customHeight="1">
      <c r="A374" s="8"/>
      <c r="B374" s="8"/>
      <c r="C374" s="166" t="s">
        <v>461</v>
      </c>
      <c r="D374" s="166"/>
      <c r="E374" s="166"/>
      <c r="F374" s="166"/>
      <c r="G374" s="166"/>
      <c r="H374" s="166"/>
    </row>
    <row r="375" spans="1:8" s="10" customFormat="1" ht="26.25" customHeight="1">
      <c r="A375" s="8"/>
      <c r="B375" s="8"/>
      <c r="C375" s="167" t="s">
        <v>487</v>
      </c>
      <c r="D375" s="167"/>
      <c r="E375" s="167"/>
      <c r="F375" s="167"/>
      <c r="G375" s="167"/>
      <c r="H375" s="167"/>
    </row>
    <row r="376" spans="1:8" s="10" customFormat="1" ht="24.75" customHeight="1">
      <c r="A376" s="8"/>
      <c r="B376" s="8"/>
      <c r="C376" s="167" t="s">
        <v>462</v>
      </c>
      <c r="D376" s="167"/>
      <c r="E376" s="167"/>
      <c r="F376" s="167"/>
      <c r="G376" s="167"/>
      <c r="H376" s="167"/>
    </row>
    <row r="377" spans="1:8" s="28" customFormat="1" ht="3.75" customHeight="1">
      <c r="A377" s="27"/>
      <c r="B377" s="27"/>
      <c r="C377" s="94"/>
      <c r="D377" s="94"/>
      <c r="E377" s="94"/>
      <c r="F377" s="94"/>
      <c r="G377" s="94"/>
      <c r="H377" s="94"/>
    </row>
    <row r="378" spans="1:8" s="83" customFormat="1" ht="21.75" customHeight="1">
      <c r="A378" s="57"/>
      <c r="B378" s="57">
        <v>853</v>
      </c>
      <c r="C378" s="58" t="s">
        <v>54</v>
      </c>
      <c r="D378" s="84">
        <v>37175874</v>
      </c>
      <c r="E378" s="84">
        <f>E386+E381+E379+E383</f>
        <v>3752313</v>
      </c>
      <c r="F378" s="84">
        <f>F386+F381+F379+F383</f>
        <v>107309</v>
      </c>
      <c r="G378" s="84">
        <f>G386+G381+G379+G383</f>
        <v>0</v>
      </c>
      <c r="H378" s="84">
        <f>D378+E378-F378</f>
        <v>40820878</v>
      </c>
    </row>
    <row r="379" spans="1:8" s="29" customFormat="1" ht="26.25" customHeight="1">
      <c r="A379" s="31"/>
      <c r="B379" s="87">
        <v>85311</v>
      </c>
      <c r="C379" s="139" t="s">
        <v>240</v>
      </c>
      <c r="D379" s="89">
        <v>600000</v>
      </c>
      <c r="E379" s="89">
        <v>180000</v>
      </c>
      <c r="F379" s="89">
        <v>0</v>
      </c>
      <c r="G379" s="89">
        <v>0</v>
      </c>
      <c r="H379" s="89">
        <f>D379+E379-F379</f>
        <v>780000</v>
      </c>
    </row>
    <row r="380" spans="1:8" s="45" customFormat="1" ht="42.75" customHeight="1">
      <c r="A380" s="39"/>
      <c r="B380" s="39"/>
      <c r="C380" s="167" t="s">
        <v>241</v>
      </c>
      <c r="D380" s="167"/>
      <c r="E380" s="167"/>
      <c r="F380" s="167"/>
      <c r="G380" s="167"/>
      <c r="H380" s="167"/>
    </row>
    <row r="381" spans="1:8" s="10" customFormat="1" ht="25.5" customHeight="1">
      <c r="A381" s="8"/>
      <c r="B381" s="40">
        <v>85324</v>
      </c>
      <c r="C381" s="38" t="s">
        <v>119</v>
      </c>
      <c r="D381" s="41">
        <v>440550</v>
      </c>
      <c r="E381" s="41">
        <v>321474</v>
      </c>
      <c r="F381" s="41">
        <v>45000</v>
      </c>
      <c r="G381" s="41">
        <v>0</v>
      </c>
      <c r="H381" s="41">
        <f>D381+E381-F381</f>
        <v>717024</v>
      </c>
    </row>
    <row r="382" spans="1:8" s="10" customFormat="1" ht="72" customHeight="1">
      <c r="A382" s="8"/>
      <c r="B382" s="8"/>
      <c r="C382" s="167" t="s">
        <v>127</v>
      </c>
      <c r="D382" s="167"/>
      <c r="E382" s="167"/>
      <c r="F382" s="167"/>
      <c r="G382" s="167"/>
      <c r="H382" s="167"/>
    </row>
    <row r="383" spans="1:8" s="10" customFormat="1" ht="16.5" customHeight="1">
      <c r="A383" s="8"/>
      <c r="B383" s="8">
        <v>85332</v>
      </c>
      <c r="C383" s="38" t="s">
        <v>221</v>
      </c>
      <c r="D383" s="37">
        <v>18139137</v>
      </c>
      <c r="E383" s="37">
        <v>153500</v>
      </c>
      <c r="F383" s="37">
        <v>23500</v>
      </c>
      <c r="G383" s="37">
        <v>0</v>
      </c>
      <c r="H383" s="37">
        <f>D383+E383-F383</f>
        <v>18269137</v>
      </c>
    </row>
    <row r="384" spans="1:8" s="10" customFormat="1" ht="34.5" customHeight="1">
      <c r="A384" s="8"/>
      <c r="B384" s="8"/>
      <c r="C384" s="167" t="s">
        <v>384</v>
      </c>
      <c r="D384" s="167"/>
      <c r="E384" s="167"/>
      <c r="F384" s="167"/>
      <c r="G384" s="167"/>
      <c r="H384" s="167"/>
    </row>
    <row r="385" spans="1:8" s="10" customFormat="1" ht="39.75" customHeight="1">
      <c r="A385" s="8"/>
      <c r="B385" s="8"/>
      <c r="C385" s="167" t="s">
        <v>489</v>
      </c>
      <c r="D385" s="167"/>
      <c r="E385" s="167"/>
      <c r="F385" s="167"/>
      <c r="G385" s="167"/>
      <c r="H385" s="167"/>
    </row>
    <row r="386" spans="1:8" s="29" customFormat="1" ht="15.75" customHeight="1">
      <c r="A386" s="31"/>
      <c r="B386" s="31">
        <v>85395</v>
      </c>
      <c r="C386" s="82" t="s">
        <v>45</v>
      </c>
      <c r="D386" s="30">
        <v>16376187</v>
      </c>
      <c r="E386" s="30">
        <v>3097339</v>
      </c>
      <c r="F386" s="30">
        <v>38809</v>
      </c>
      <c r="G386" s="30">
        <v>0</v>
      </c>
      <c r="H386" s="30">
        <f>D386+E386-F386</f>
        <v>19434717</v>
      </c>
    </row>
    <row r="387" spans="1:8" s="29" customFormat="1" ht="13.5" customHeight="1">
      <c r="A387" s="31"/>
      <c r="B387" s="31"/>
      <c r="C387" s="164" t="s">
        <v>225</v>
      </c>
      <c r="D387" s="164"/>
      <c r="E387" s="164"/>
      <c r="F387" s="164"/>
      <c r="G387" s="164"/>
      <c r="H387" s="164"/>
    </row>
    <row r="388" spans="1:8" s="29" customFormat="1" ht="54.75" customHeight="1">
      <c r="A388" s="31"/>
      <c r="B388" s="31"/>
      <c r="C388" s="163" t="s">
        <v>385</v>
      </c>
      <c r="D388" s="163"/>
      <c r="E388" s="163"/>
      <c r="F388" s="163"/>
      <c r="G388" s="163"/>
      <c r="H388" s="163"/>
    </row>
    <row r="389" spans="1:8" s="29" customFormat="1" ht="15.75" customHeight="1">
      <c r="A389" s="31"/>
      <c r="B389" s="31"/>
      <c r="C389" s="163" t="s">
        <v>226</v>
      </c>
      <c r="D389" s="163"/>
      <c r="E389" s="163"/>
      <c r="F389" s="163"/>
      <c r="G389" s="163"/>
      <c r="H389" s="163"/>
    </row>
    <row r="390" spans="1:8" s="26" customFormat="1" ht="27.75" customHeight="1">
      <c r="A390" s="61"/>
      <c r="B390" s="31"/>
      <c r="C390" s="163" t="s">
        <v>227</v>
      </c>
      <c r="D390" s="163"/>
      <c r="E390" s="163"/>
      <c r="F390" s="163"/>
      <c r="G390" s="163"/>
      <c r="H390" s="163"/>
    </row>
    <row r="391" spans="1:8" s="26" customFormat="1" ht="27.75" customHeight="1">
      <c r="A391" s="61"/>
      <c r="B391" s="31"/>
      <c r="C391" s="163" t="s">
        <v>490</v>
      </c>
      <c r="D391" s="163"/>
      <c r="E391" s="163"/>
      <c r="F391" s="163"/>
      <c r="G391" s="163"/>
      <c r="H391" s="163"/>
    </row>
    <row r="392" spans="1:8" s="26" customFormat="1" ht="40.5" customHeight="1">
      <c r="A392" s="61"/>
      <c r="B392" s="31"/>
      <c r="C392" s="163" t="s">
        <v>491</v>
      </c>
      <c r="D392" s="163"/>
      <c r="E392" s="163"/>
      <c r="F392" s="163"/>
      <c r="G392" s="163"/>
      <c r="H392" s="163"/>
    </row>
    <row r="393" spans="1:8" s="26" customFormat="1" ht="40.5" customHeight="1">
      <c r="A393" s="61"/>
      <c r="B393" s="31"/>
      <c r="C393" s="163" t="s">
        <v>228</v>
      </c>
      <c r="D393" s="163"/>
      <c r="E393" s="163"/>
      <c r="F393" s="163"/>
      <c r="G393" s="163"/>
      <c r="H393" s="163"/>
    </row>
    <row r="394" spans="1:8" s="47" customFormat="1" ht="70.5" customHeight="1">
      <c r="A394" s="18"/>
      <c r="B394" s="18"/>
      <c r="C394" s="167" t="s">
        <v>392</v>
      </c>
      <c r="D394" s="167"/>
      <c r="E394" s="167"/>
      <c r="F394" s="167"/>
      <c r="G394" s="167"/>
      <c r="H394" s="167"/>
    </row>
    <row r="395" spans="1:8" s="10" customFormat="1" ht="29.25" customHeight="1">
      <c r="A395" s="8"/>
      <c r="B395" s="8"/>
      <c r="C395" s="166" t="s">
        <v>267</v>
      </c>
      <c r="D395" s="166"/>
      <c r="E395" s="166"/>
      <c r="F395" s="166"/>
      <c r="G395" s="166"/>
      <c r="H395" s="166"/>
    </row>
    <row r="396" spans="1:8" s="29" customFormat="1" ht="15.75" customHeight="1">
      <c r="A396" s="31"/>
      <c r="B396" s="31"/>
      <c r="C396" s="163" t="s">
        <v>463</v>
      </c>
      <c r="D396" s="163"/>
      <c r="E396" s="163"/>
      <c r="F396" s="163"/>
      <c r="G396" s="163"/>
      <c r="H396" s="163"/>
    </row>
    <row r="397" spans="1:8" s="29" customFormat="1" ht="27" customHeight="1">
      <c r="A397" s="31"/>
      <c r="B397" s="31"/>
      <c r="C397" s="163" t="s">
        <v>464</v>
      </c>
      <c r="D397" s="163"/>
      <c r="E397" s="163"/>
      <c r="F397" s="163"/>
      <c r="G397" s="163"/>
      <c r="H397" s="163"/>
    </row>
    <row r="398" spans="1:8" s="29" customFormat="1" ht="13.5" customHeight="1">
      <c r="A398" s="31"/>
      <c r="B398" s="31"/>
      <c r="C398" s="163" t="s">
        <v>268</v>
      </c>
      <c r="D398" s="163"/>
      <c r="E398" s="163"/>
      <c r="F398" s="163"/>
      <c r="G398" s="163"/>
      <c r="H398" s="163"/>
    </row>
    <row r="399" spans="1:8" s="10" customFormat="1" ht="57.75" customHeight="1">
      <c r="A399" s="8"/>
      <c r="B399" s="8"/>
      <c r="C399" s="167" t="s">
        <v>410</v>
      </c>
      <c r="D399" s="167"/>
      <c r="E399" s="167"/>
      <c r="F399" s="167"/>
      <c r="G399" s="167"/>
      <c r="H399" s="167"/>
    </row>
    <row r="400" spans="1:8" s="29" customFormat="1" ht="3" customHeight="1">
      <c r="A400" s="31"/>
      <c r="B400" s="31"/>
      <c r="C400" s="94"/>
      <c r="D400" s="94"/>
      <c r="E400" s="94"/>
      <c r="F400" s="94"/>
      <c r="G400" s="94"/>
      <c r="H400" s="94"/>
    </row>
    <row r="401" spans="1:8" s="26" customFormat="1" ht="21.75" customHeight="1">
      <c r="A401" s="57"/>
      <c r="B401" s="57">
        <v>854</v>
      </c>
      <c r="C401" s="58" t="s">
        <v>55</v>
      </c>
      <c r="D401" s="84">
        <v>50742655</v>
      </c>
      <c r="E401" s="84">
        <f>E402+E407</f>
        <v>156899</v>
      </c>
      <c r="F401" s="84">
        <f>F402+F407</f>
        <v>2112606</v>
      </c>
      <c r="G401" s="84">
        <f>G402+G407</f>
        <v>3333741</v>
      </c>
      <c r="H401" s="84">
        <f>D401+E401-F401</f>
        <v>48786948</v>
      </c>
    </row>
    <row r="402" spans="1:8" s="29" customFormat="1" ht="16.5" customHeight="1">
      <c r="A402" s="31"/>
      <c r="B402" s="31">
        <v>85403</v>
      </c>
      <c r="C402" s="82" t="s">
        <v>59</v>
      </c>
      <c r="D402" s="30">
        <v>36400286</v>
      </c>
      <c r="E402" s="30">
        <v>156899</v>
      </c>
      <c r="F402" s="30">
        <v>2053684</v>
      </c>
      <c r="G402" s="30">
        <v>3333741</v>
      </c>
      <c r="H402" s="30">
        <f>D402+E402-F402</f>
        <v>34503501</v>
      </c>
    </row>
    <row r="403" spans="1:8" s="29" customFormat="1" ht="16.5" customHeight="1">
      <c r="A403" s="31"/>
      <c r="B403" s="31"/>
      <c r="C403" s="164" t="s">
        <v>225</v>
      </c>
      <c r="D403" s="164"/>
      <c r="E403" s="164"/>
      <c r="F403" s="164"/>
      <c r="G403" s="164"/>
      <c r="H403" s="164"/>
    </row>
    <row r="404" spans="1:8" s="10" customFormat="1" ht="41.25" customHeight="1">
      <c r="A404" s="8"/>
      <c r="B404" s="8"/>
      <c r="C404" s="167" t="s">
        <v>269</v>
      </c>
      <c r="D404" s="167"/>
      <c r="E404" s="167"/>
      <c r="F404" s="167"/>
      <c r="G404" s="167"/>
      <c r="H404" s="167"/>
    </row>
    <row r="405" spans="1:8" s="10" customFormat="1" ht="40.5" customHeight="1">
      <c r="A405" s="8"/>
      <c r="B405" s="60"/>
      <c r="C405" s="167" t="s">
        <v>492</v>
      </c>
      <c r="D405" s="167"/>
      <c r="E405" s="167"/>
      <c r="F405" s="167"/>
      <c r="G405" s="167"/>
      <c r="H405" s="167"/>
    </row>
    <row r="406" spans="1:8" s="10" customFormat="1" ht="52.5" customHeight="1">
      <c r="A406" s="8"/>
      <c r="B406" s="8"/>
      <c r="C406" s="167" t="s">
        <v>262</v>
      </c>
      <c r="D406" s="167"/>
      <c r="E406" s="167"/>
      <c r="F406" s="167"/>
      <c r="G406" s="167"/>
      <c r="H406" s="167"/>
    </row>
    <row r="407" spans="1:8" s="10" customFormat="1" ht="18.75" customHeight="1">
      <c r="A407" s="8"/>
      <c r="B407" s="8">
        <v>85446</v>
      </c>
      <c r="C407" s="38" t="s">
        <v>84</v>
      </c>
      <c r="D407" s="37">
        <v>200000</v>
      </c>
      <c r="E407" s="37">
        <v>0</v>
      </c>
      <c r="F407" s="37">
        <v>58922</v>
      </c>
      <c r="G407" s="37">
        <v>0</v>
      </c>
      <c r="H407" s="37">
        <f>D407+E407-F407</f>
        <v>141078</v>
      </c>
    </row>
    <row r="408" spans="1:8" s="29" customFormat="1" ht="31.5" customHeight="1">
      <c r="A408" s="31"/>
      <c r="B408" s="31"/>
      <c r="C408" s="163" t="s">
        <v>128</v>
      </c>
      <c r="D408" s="163"/>
      <c r="E408" s="163"/>
      <c r="F408" s="163"/>
      <c r="G408" s="163"/>
      <c r="H408" s="163"/>
    </row>
    <row r="409" spans="1:8" s="29" customFormat="1" ht="5.25" customHeight="1">
      <c r="A409" s="31"/>
      <c r="B409" s="31"/>
      <c r="C409" s="25"/>
      <c r="D409" s="25"/>
      <c r="E409" s="25"/>
      <c r="F409" s="25"/>
      <c r="G409" s="25"/>
      <c r="H409" s="25"/>
    </row>
    <row r="410" spans="1:8" s="83" customFormat="1" ht="21.75" customHeight="1">
      <c r="A410" s="57"/>
      <c r="B410" s="57">
        <v>900</v>
      </c>
      <c r="C410" s="58" t="s">
        <v>53</v>
      </c>
      <c r="D410" s="84">
        <v>21607809</v>
      </c>
      <c r="E410" s="84">
        <f>E418+E415+E413+E411</f>
        <v>576415.8</v>
      </c>
      <c r="F410" s="84">
        <f>F418+F415+F413+F411</f>
        <v>12208924</v>
      </c>
      <c r="G410" s="84">
        <f>G418+G415+G413+G411</f>
        <v>74712</v>
      </c>
      <c r="H410" s="84">
        <f>D410+E410-F410</f>
        <v>9975300.8</v>
      </c>
    </row>
    <row r="411" spans="1:8" s="10" customFormat="1" ht="26.25" customHeight="1">
      <c r="A411" s="8"/>
      <c r="B411" s="40">
        <v>90020</v>
      </c>
      <c r="C411" s="72" t="s">
        <v>201</v>
      </c>
      <c r="D411" s="41">
        <v>47500</v>
      </c>
      <c r="E411" s="41">
        <v>70.02</v>
      </c>
      <c r="F411" s="41">
        <v>0</v>
      </c>
      <c r="G411" s="41">
        <v>0</v>
      </c>
      <c r="H411" s="41">
        <f>D411+E411-F411</f>
        <v>47570.02</v>
      </c>
    </row>
    <row r="412" spans="1:8" s="10" customFormat="1" ht="68.25" customHeight="1">
      <c r="A412" s="8"/>
      <c r="B412" s="8"/>
      <c r="C412" s="167" t="s">
        <v>508</v>
      </c>
      <c r="D412" s="167"/>
      <c r="E412" s="167"/>
      <c r="F412" s="167"/>
      <c r="G412" s="167"/>
      <c r="H412" s="167"/>
    </row>
    <row r="413" spans="1:8" s="10" customFormat="1" ht="27" customHeight="1">
      <c r="A413" s="8"/>
      <c r="B413" s="40">
        <v>90024</v>
      </c>
      <c r="C413" s="72" t="s">
        <v>210</v>
      </c>
      <c r="D413" s="41">
        <v>1770</v>
      </c>
      <c r="E413" s="41">
        <v>183.79</v>
      </c>
      <c r="F413" s="41">
        <v>0</v>
      </c>
      <c r="G413" s="41">
        <v>0</v>
      </c>
      <c r="H413" s="41">
        <f>D413+E413-F413</f>
        <v>1953.79</v>
      </c>
    </row>
    <row r="414" spans="1:8" s="47" customFormat="1" ht="57" customHeight="1">
      <c r="A414" s="18"/>
      <c r="B414" s="18"/>
      <c r="C414" s="167" t="s">
        <v>509</v>
      </c>
      <c r="D414" s="167"/>
      <c r="E414" s="167"/>
      <c r="F414" s="167"/>
      <c r="G414" s="167"/>
      <c r="H414" s="167"/>
    </row>
    <row r="415" spans="1:8" s="10" customFormat="1" ht="18" customHeight="1">
      <c r="A415" s="8"/>
      <c r="B415" s="60" t="s">
        <v>204</v>
      </c>
      <c r="C415" s="38" t="s">
        <v>205</v>
      </c>
      <c r="D415" s="37">
        <v>101010</v>
      </c>
      <c r="E415" s="37">
        <v>213759.99</v>
      </c>
      <c r="F415" s="37">
        <v>0</v>
      </c>
      <c r="G415" s="37">
        <v>0</v>
      </c>
      <c r="H415" s="37">
        <f>D415+E415-F415</f>
        <v>314769.99</v>
      </c>
    </row>
    <row r="416" spans="1:8" s="47" customFormat="1" ht="67.5" customHeight="1">
      <c r="A416" s="18"/>
      <c r="B416" s="18"/>
      <c r="C416" s="167" t="s">
        <v>510</v>
      </c>
      <c r="D416" s="167"/>
      <c r="E416" s="167"/>
      <c r="F416" s="167"/>
      <c r="G416" s="167"/>
      <c r="H416" s="167"/>
    </row>
    <row r="417" spans="1:8" s="10" customFormat="1" ht="57.75" customHeight="1">
      <c r="A417" s="8"/>
      <c r="B417" s="8"/>
      <c r="C417" s="167" t="s">
        <v>419</v>
      </c>
      <c r="D417" s="167"/>
      <c r="E417" s="167"/>
      <c r="F417" s="167"/>
      <c r="G417" s="167"/>
      <c r="H417" s="167"/>
    </row>
    <row r="418" spans="1:8" s="29" customFormat="1" ht="18" customHeight="1">
      <c r="A418" s="31"/>
      <c r="B418" s="138" t="s">
        <v>66</v>
      </c>
      <c r="C418" s="82" t="s">
        <v>45</v>
      </c>
      <c r="D418" s="30">
        <v>19893777</v>
      </c>
      <c r="E418" s="30">
        <v>362402</v>
      </c>
      <c r="F418" s="30">
        <v>12208924</v>
      </c>
      <c r="G418" s="30">
        <v>74712</v>
      </c>
      <c r="H418" s="30">
        <f>D418+E418-F418</f>
        <v>8047255</v>
      </c>
    </row>
    <row r="419" spans="1:8" s="10" customFormat="1" ht="84" customHeight="1">
      <c r="A419" s="8"/>
      <c r="B419" s="8"/>
      <c r="C419" s="167" t="s">
        <v>386</v>
      </c>
      <c r="D419" s="167"/>
      <c r="E419" s="167"/>
      <c r="F419" s="167"/>
      <c r="G419" s="167"/>
      <c r="H419" s="167"/>
    </row>
    <row r="420" spans="1:8" s="10" customFormat="1" ht="30" customHeight="1">
      <c r="A420" s="8"/>
      <c r="B420" s="8"/>
      <c r="C420" s="167" t="s">
        <v>387</v>
      </c>
      <c r="D420" s="167"/>
      <c r="E420" s="167"/>
      <c r="F420" s="167"/>
      <c r="G420" s="167"/>
      <c r="H420" s="167"/>
    </row>
    <row r="421" spans="1:8" s="4" customFormat="1" ht="27.75" customHeight="1">
      <c r="A421" s="39"/>
      <c r="B421" s="8"/>
      <c r="C421" s="166" t="s">
        <v>394</v>
      </c>
      <c r="D421" s="166"/>
      <c r="E421" s="166"/>
      <c r="F421" s="166"/>
      <c r="G421" s="166"/>
      <c r="H421" s="166"/>
    </row>
    <row r="422" spans="1:8" s="10" customFormat="1" ht="16.5" customHeight="1">
      <c r="A422" s="8"/>
      <c r="B422" s="8"/>
      <c r="C422" s="167" t="s">
        <v>395</v>
      </c>
      <c r="D422" s="167"/>
      <c r="E422" s="167"/>
      <c r="F422" s="167"/>
      <c r="G422" s="167"/>
      <c r="H422" s="167"/>
    </row>
    <row r="423" spans="1:8" s="10" customFormat="1" ht="27" customHeight="1">
      <c r="A423" s="8"/>
      <c r="B423" s="8"/>
      <c r="C423" s="167" t="s">
        <v>396</v>
      </c>
      <c r="D423" s="167"/>
      <c r="E423" s="167"/>
      <c r="F423" s="167"/>
      <c r="G423" s="167"/>
      <c r="H423" s="167"/>
    </row>
    <row r="424" spans="1:8" s="10" customFormat="1" ht="16.5" customHeight="1">
      <c r="A424" s="8"/>
      <c r="B424" s="8"/>
      <c r="C424" s="167" t="s">
        <v>397</v>
      </c>
      <c r="D424" s="167"/>
      <c r="E424" s="167"/>
      <c r="F424" s="167"/>
      <c r="G424" s="167"/>
      <c r="H424" s="167"/>
    </row>
    <row r="425" spans="1:8" s="29" customFormat="1" ht="43.5" customHeight="1">
      <c r="A425" s="31"/>
      <c r="B425" s="31"/>
      <c r="C425" s="164" t="s">
        <v>398</v>
      </c>
      <c r="D425" s="164"/>
      <c r="E425" s="164"/>
      <c r="F425" s="164"/>
      <c r="G425" s="164"/>
      <c r="H425" s="164"/>
    </row>
    <row r="426" spans="1:8" s="29" customFormat="1" ht="14.25" customHeight="1">
      <c r="A426" s="31"/>
      <c r="B426" s="31"/>
      <c r="C426" s="163" t="s">
        <v>400</v>
      </c>
      <c r="D426" s="163"/>
      <c r="E426" s="163"/>
      <c r="F426" s="163"/>
      <c r="G426" s="163"/>
      <c r="H426" s="163"/>
    </row>
    <row r="427" spans="1:8" s="29" customFormat="1" ht="14.25" customHeight="1">
      <c r="A427" s="31"/>
      <c r="B427" s="31"/>
      <c r="C427" s="163" t="s">
        <v>399</v>
      </c>
      <c r="D427" s="163"/>
      <c r="E427" s="163"/>
      <c r="F427" s="163"/>
      <c r="G427" s="163"/>
      <c r="H427" s="163"/>
    </row>
    <row r="428" spans="1:8" s="29" customFormat="1" ht="6" customHeight="1">
      <c r="A428" s="31"/>
      <c r="B428" s="31"/>
      <c r="C428" s="25"/>
      <c r="D428" s="25"/>
      <c r="E428" s="25"/>
      <c r="F428" s="25"/>
      <c r="G428" s="25"/>
      <c r="H428" s="25"/>
    </row>
    <row r="429" spans="1:8" s="83" customFormat="1" ht="23.25" customHeight="1">
      <c r="A429" s="135"/>
      <c r="B429" s="135">
        <v>921</v>
      </c>
      <c r="C429" s="136" t="s">
        <v>52</v>
      </c>
      <c r="D429" s="137">
        <v>277049823</v>
      </c>
      <c r="E429" s="137">
        <f>E430+E433+E459+E464+E445+E450+E452</f>
        <v>13414755</v>
      </c>
      <c r="F429" s="137">
        <f>F430+F433+F459+F464+F445+F450+F452</f>
        <v>201711</v>
      </c>
      <c r="G429" s="137">
        <f>G430+G433+G459+G464+G445+G450+G452</f>
        <v>0</v>
      </c>
      <c r="H429" s="137">
        <f>D429+E429-F429</f>
        <v>290262867</v>
      </c>
    </row>
    <row r="430" spans="1:8" s="29" customFormat="1" ht="18" customHeight="1">
      <c r="A430" s="31"/>
      <c r="B430" s="31">
        <v>92106</v>
      </c>
      <c r="C430" s="82" t="s">
        <v>56</v>
      </c>
      <c r="D430" s="30">
        <v>108857763</v>
      </c>
      <c r="E430" s="30">
        <v>609000</v>
      </c>
      <c r="F430" s="30">
        <v>0</v>
      </c>
      <c r="G430" s="30">
        <v>0</v>
      </c>
      <c r="H430" s="30">
        <f>D430+E430-F430</f>
        <v>109466763</v>
      </c>
    </row>
    <row r="431" spans="1:8" s="47" customFormat="1" ht="35.25" customHeight="1">
      <c r="A431" s="18"/>
      <c r="B431" s="18"/>
      <c r="C431" s="167" t="s">
        <v>236</v>
      </c>
      <c r="D431" s="167"/>
      <c r="E431" s="167"/>
      <c r="F431" s="167"/>
      <c r="G431" s="167"/>
      <c r="H431" s="167"/>
    </row>
    <row r="432" spans="1:8" s="47" customFormat="1" ht="57.75" customHeight="1">
      <c r="A432" s="18"/>
      <c r="B432" s="18"/>
      <c r="C432" s="167" t="s">
        <v>493</v>
      </c>
      <c r="D432" s="167"/>
      <c r="E432" s="167"/>
      <c r="F432" s="167"/>
      <c r="G432" s="167"/>
      <c r="H432" s="167"/>
    </row>
    <row r="433" spans="1:8" s="29" customFormat="1" ht="18" customHeight="1">
      <c r="A433" s="31"/>
      <c r="B433" s="31">
        <v>92109</v>
      </c>
      <c r="C433" s="82" t="s">
        <v>57</v>
      </c>
      <c r="D433" s="30">
        <v>27869275</v>
      </c>
      <c r="E433" s="30">
        <v>6256826</v>
      </c>
      <c r="F433" s="30">
        <v>0</v>
      </c>
      <c r="G433" s="30">
        <v>0</v>
      </c>
      <c r="H433" s="30">
        <f>D433+E433-F433</f>
        <v>34126101</v>
      </c>
    </row>
    <row r="434" spans="1:8" s="10" customFormat="1" ht="15.75" customHeight="1">
      <c r="A434" s="8"/>
      <c r="B434" s="8"/>
      <c r="C434" s="166" t="s">
        <v>142</v>
      </c>
      <c r="D434" s="166"/>
      <c r="E434" s="166"/>
      <c r="F434" s="166"/>
      <c r="G434" s="166"/>
      <c r="H434" s="166"/>
    </row>
    <row r="435" spans="1:8" s="10" customFormat="1" ht="27.75" customHeight="1">
      <c r="A435" s="8"/>
      <c r="B435" s="8"/>
      <c r="C435" s="167" t="s">
        <v>143</v>
      </c>
      <c r="D435" s="167"/>
      <c r="E435" s="167"/>
      <c r="F435" s="167"/>
      <c r="G435" s="167"/>
      <c r="H435" s="167"/>
    </row>
    <row r="436" spans="1:8" s="29" customFormat="1" ht="26.25" customHeight="1">
      <c r="A436" s="31"/>
      <c r="B436" s="31"/>
      <c r="C436" s="163" t="s">
        <v>388</v>
      </c>
      <c r="D436" s="163"/>
      <c r="E436" s="163"/>
      <c r="F436" s="163"/>
      <c r="G436" s="163"/>
      <c r="H436" s="163"/>
    </row>
    <row r="437" spans="1:8" s="29" customFormat="1" ht="41.25" customHeight="1">
      <c r="A437" s="31"/>
      <c r="B437" s="31"/>
      <c r="C437" s="163" t="s">
        <v>298</v>
      </c>
      <c r="D437" s="163"/>
      <c r="E437" s="163"/>
      <c r="F437" s="163"/>
      <c r="G437" s="163"/>
      <c r="H437" s="163"/>
    </row>
    <row r="438" spans="1:8" s="29" customFormat="1" ht="13.5" customHeight="1">
      <c r="A438" s="31"/>
      <c r="B438" s="31"/>
      <c r="C438" s="163" t="s">
        <v>144</v>
      </c>
      <c r="D438" s="163"/>
      <c r="E438" s="163"/>
      <c r="F438" s="163"/>
      <c r="G438" s="163"/>
      <c r="H438" s="163"/>
    </row>
    <row r="439" spans="1:8" s="29" customFormat="1" ht="27" customHeight="1">
      <c r="A439" s="31"/>
      <c r="B439" s="31"/>
      <c r="C439" s="163" t="s">
        <v>217</v>
      </c>
      <c r="D439" s="163"/>
      <c r="E439" s="163"/>
      <c r="F439" s="163"/>
      <c r="G439" s="163"/>
      <c r="H439" s="163"/>
    </row>
    <row r="440" spans="1:8" s="29" customFormat="1" ht="18.75" customHeight="1">
      <c r="A440" s="31"/>
      <c r="B440" s="31"/>
      <c r="C440" s="164" t="s">
        <v>299</v>
      </c>
      <c r="D440" s="164"/>
      <c r="E440" s="164"/>
      <c r="F440" s="164"/>
      <c r="G440" s="164"/>
      <c r="H440" s="164"/>
    </row>
    <row r="441" spans="1:8" s="29" customFormat="1" ht="28.5" customHeight="1">
      <c r="A441" s="31"/>
      <c r="B441" s="31"/>
      <c r="C441" s="163" t="s">
        <v>300</v>
      </c>
      <c r="D441" s="163"/>
      <c r="E441" s="163"/>
      <c r="F441" s="163"/>
      <c r="G441" s="163"/>
      <c r="H441" s="163"/>
    </row>
    <row r="442" spans="1:8" s="29" customFormat="1" ht="28.5" customHeight="1">
      <c r="A442" s="31"/>
      <c r="B442" s="31"/>
      <c r="C442" s="163" t="s">
        <v>389</v>
      </c>
      <c r="D442" s="163"/>
      <c r="E442" s="163"/>
      <c r="F442" s="163"/>
      <c r="G442" s="163"/>
      <c r="H442" s="163"/>
    </row>
    <row r="443" spans="1:8" s="29" customFormat="1" ht="78" customHeight="1">
      <c r="A443" s="31"/>
      <c r="B443" s="31"/>
      <c r="C443" s="163" t="s">
        <v>494</v>
      </c>
      <c r="D443" s="163"/>
      <c r="E443" s="163"/>
      <c r="F443" s="163"/>
      <c r="G443" s="163"/>
      <c r="H443" s="163"/>
    </row>
    <row r="444" spans="1:8" s="29" customFormat="1" ht="9" customHeight="1">
      <c r="A444" s="31"/>
      <c r="B444" s="31"/>
      <c r="C444" s="25"/>
      <c r="D444" s="25"/>
      <c r="E444" s="25"/>
      <c r="F444" s="25"/>
      <c r="G444" s="25"/>
      <c r="H444" s="25"/>
    </row>
    <row r="445" spans="1:8" s="10" customFormat="1" ht="17.25" customHeight="1">
      <c r="A445" s="8"/>
      <c r="B445" s="8">
        <v>92110</v>
      </c>
      <c r="C445" s="38" t="s">
        <v>145</v>
      </c>
      <c r="D445" s="37">
        <v>4832193</v>
      </c>
      <c r="E445" s="37">
        <v>117836</v>
      </c>
      <c r="F445" s="37">
        <v>0</v>
      </c>
      <c r="G445" s="37">
        <v>0</v>
      </c>
      <c r="H445" s="37">
        <f>D445+E445-F445</f>
        <v>4950029</v>
      </c>
    </row>
    <row r="446" spans="1:8" s="10" customFormat="1" ht="15.75" customHeight="1">
      <c r="A446" s="8"/>
      <c r="B446" s="8"/>
      <c r="C446" s="166" t="s">
        <v>142</v>
      </c>
      <c r="D446" s="166"/>
      <c r="E446" s="166"/>
      <c r="F446" s="166"/>
      <c r="G446" s="166"/>
      <c r="H446" s="166"/>
    </row>
    <row r="447" spans="1:8" s="10" customFormat="1" ht="27.75" customHeight="1">
      <c r="A447" s="8"/>
      <c r="B447" s="8"/>
      <c r="C447" s="167" t="s">
        <v>146</v>
      </c>
      <c r="D447" s="167"/>
      <c r="E447" s="167"/>
      <c r="F447" s="167"/>
      <c r="G447" s="167"/>
      <c r="H447" s="167"/>
    </row>
    <row r="448" spans="1:8" s="10" customFormat="1" ht="26.25" customHeight="1">
      <c r="A448" s="8"/>
      <c r="B448" s="8"/>
      <c r="C448" s="167" t="s">
        <v>218</v>
      </c>
      <c r="D448" s="167"/>
      <c r="E448" s="167"/>
      <c r="F448" s="167"/>
      <c r="G448" s="167"/>
      <c r="H448" s="167"/>
    </row>
    <row r="449" spans="1:8" s="47" customFormat="1" ht="29.25" customHeight="1">
      <c r="A449" s="18"/>
      <c r="B449" s="18"/>
      <c r="C449" s="167" t="s">
        <v>390</v>
      </c>
      <c r="D449" s="167"/>
      <c r="E449" s="167"/>
      <c r="F449" s="167"/>
      <c r="G449" s="167"/>
      <c r="H449" s="167"/>
    </row>
    <row r="450" spans="1:8" s="10" customFormat="1" ht="17.25" customHeight="1">
      <c r="A450" s="8"/>
      <c r="B450" s="8">
        <v>92113</v>
      </c>
      <c r="C450" s="38" t="s">
        <v>151</v>
      </c>
      <c r="D450" s="37">
        <v>1609500</v>
      </c>
      <c r="E450" s="37">
        <v>300000</v>
      </c>
      <c r="F450" s="37">
        <v>0</v>
      </c>
      <c r="G450" s="37">
        <v>0</v>
      </c>
      <c r="H450" s="37">
        <f>D450+E450-F450</f>
        <v>1909500</v>
      </c>
    </row>
    <row r="451" spans="1:8" s="10" customFormat="1" ht="56.25" customHeight="1">
      <c r="A451" s="8"/>
      <c r="B451" s="8"/>
      <c r="C451" s="167" t="s">
        <v>391</v>
      </c>
      <c r="D451" s="167"/>
      <c r="E451" s="167"/>
      <c r="F451" s="167"/>
      <c r="G451" s="167"/>
      <c r="H451" s="167"/>
    </row>
    <row r="452" spans="1:8" s="10" customFormat="1" ht="17.25" customHeight="1">
      <c r="A452" s="8"/>
      <c r="B452" s="8">
        <v>92116</v>
      </c>
      <c r="C452" s="38" t="s">
        <v>147</v>
      </c>
      <c r="D452" s="37">
        <v>56389858</v>
      </c>
      <c r="E452" s="37">
        <v>351956</v>
      </c>
      <c r="F452" s="37">
        <v>0</v>
      </c>
      <c r="G452" s="37">
        <v>0</v>
      </c>
      <c r="H452" s="37">
        <f>D452+E452-F452</f>
        <v>56741814</v>
      </c>
    </row>
    <row r="453" spans="1:8" s="10" customFormat="1" ht="15.75" customHeight="1">
      <c r="A453" s="8"/>
      <c r="B453" s="8"/>
      <c r="C453" s="166" t="s">
        <v>142</v>
      </c>
      <c r="D453" s="166"/>
      <c r="E453" s="166"/>
      <c r="F453" s="166"/>
      <c r="G453" s="166"/>
      <c r="H453" s="166"/>
    </row>
    <row r="454" spans="1:8" s="10" customFormat="1" ht="27" customHeight="1">
      <c r="A454" s="8"/>
      <c r="B454" s="8"/>
      <c r="C454" s="167" t="s">
        <v>148</v>
      </c>
      <c r="D454" s="167"/>
      <c r="E454" s="167"/>
      <c r="F454" s="167"/>
      <c r="G454" s="167"/>
      <c r="H454" s="167"/>
    </row>
    <row r="455" spans="1:8" s="10" customFormat="1" ht="27" customHeight="1">
      <c r="A455" s="8"/>
      <c r="B455" s="8"/>
      <c r="C455" s="167" t="s">
        <v>149</v>
      </c>
      <c r="D455" s="167"/>
      <c r="E455" s="167"/>
      <c r="F455" s="167"/>
      <c r="G455" s="167"/>
      <c r="H455" s="167"/>
    </row>
    <row r="456" spans="1:8" s="10" customFormat="1" ht="16.5" customHeight="1">
      <c r="A456" s="8"/>
      <c r="B456" s="8"/>
      <c r="C456" s="166" t="s">
        <v>90</v>
      </c>
      <c r="D456" s="166"/>
      <c r="E456" s="166"/>
      <c r="F456" s="166"/>
      <c r="G456" s="166"/>
      <c r="H456" s="166"/>
    </row>
    <row r="457" spans="1:8" s="10" customFormat="1" ht="28.5" customHeight="1">
      <c r="A457" s="8"/>
      <c r="B457" s="8"/>
      <c r="C457" s="192" t="s">
        <v>219</v>
      </c>
      <c r="D457" s="192"/>
      <c r="E457" s="192"/>
      <c r="F457" s="192"/>
      <c r="G457" s="192"/>
      <c r="H457" s="192"/>
    </row>
    <row r="458" spans="1:8" s="29" customFormat="1" ht="118.5" customHeight="1">
      <c r="A458" s="31"/>
      <c r="B458" s="31"/>
      <c r="C458" s="163" t="s">
        <v>495</v>
      </c>
      <c r="D458" s="163"/>
      <c r="E458" s="163"/>
      <c r="F458" s="163"/>
      <c r="G458" s="163"/>
      <c r="H458" s="163"/>
    </row>
    <row r="459" spans="1:8" s="29" customFormat="1" ht="17.25" customHeight="1">
      <c r="A459" s="31"/>
      <c r="B459" s="31">
        <v>92118</v>
      </c>
      <c r="C459" s="82" t="s">
        <v>87</v>
      </c>
      <c r="D459" s="30">
        <v>26597799</v>
      </c>
      <c r="E459" s="30">
        <v>243426</v>
      </c>
      <c r="F459" s="30">
        <v>0</v>
      </c>
      <c r="G459" s="30">
        <v>0</v>
      </c>
      <c r="H459" s="30">
        <f>D459+E459-F459</f>
        <v>26841225</v>
      </c>
    </row>
    <row r="460" spans="1:8" s="10" customFormat="1" ht="15.75" customHeight="1">
      <c r="A460" s="8"/>
      <c r="B460" s="8"/>
      <c r="C460" s="166" t="s">
        <v>142</v>
      </c>
      <c r="D460" s="166"/>
      <c r="E460" s="166"/>
      <c r="F460" s="166"/>
      <c r="G460" s="166"/>
      <c r="H460" s="166"/>
    </row>
    <row r="461" spans="1:8" s="10" customFormat="1" ht="39" customHeight="1">
      <c r="A461" s="8"/>
      <c r="B461" s="8"/>
      <c r="C461" s="167" t="s">
        <v>496</v>
      </c>
      <c r="D461" s="167"/>
      <c r="E461" s="167"/>
      <c r="F461" s="167"/>
      <c r="G461" s="167"/>
      <c r="H461" s="167"/>
    </row>
    <row r="462" spans="1:8" s="10" customFormat="1" ht="41.25" customHeight="1">
      <c r="A462" s="8"/>
      <c r="B462" s="8"/>
      <c r="C462" s="167" t="s">
        <v>150</v>
      </c>
      <c r="D462" s="167"/>
      <c r="E462" s="167"/>
      <c r="F462" s="167"/>
      <c r="G462" s="167"/>
      <c r="H462" s="167"/>
    </row>
    <row r="463" spans="1:8" s="29" customFormat="1" ht="60.75" customHeight="1">
      <c r="A463" s="31"/>
      <c r="B463" s="31"/>
      <c r="C463" s="163" t="s">
        <v>220</v>
      </c>
      <c r="D463" s="163"/>
      <c r="E463" s="163"/>
      <c r="F463" s="163"/>
      <c r="G463" s="163"/>
      <c r="H463" s="163"/>
    </row>
    <row r="464" spans="1:8" s="29" customFormat="1" ht="18.75" customHeight="1">
      <c r="A464" s="31"/>
      <c r="B464" s="31">
        <v>92195</v>
      </c>
      <c r="C464" s="82" t="s">
        <v>45</v>
      </c>
      <c r="D464" s="30">
        <v>18014867</v>
      </c>
      <c r="E464" s="30">
        <v>5535711</v>
      </c>
      <c r="F464" s="30">
        <v>201711</v>
      </c>
      <c r="G464" s="30">
        <v>0</v>
      </c>
      <c r="H464" s="30">
        <f>D464+E464-F464</f>
        <v>23348867</v>
      </c>
    </row>
    <row r="465" spans="1:8" s="10" customFormat="1" ht="42.75" customHeight="1">
      <c r="A465" s="8"/>
      <c r="B465" s="8"/>
      <c r="C465" s="167" t="s">
        <v>247</v>
      </c>
      <c r="D465" s="167"/>
      <c r="E465" s="167"/>
      <c r="F465" s="167"/>
      <c r="G465" s="167"/>
      <c r="H465" s="167"/>
    </row>
    <row r="466" spans="1:8" s="29" customFormat="1" ht="32.25" customHeight="1">
      <c r="A466" s="31"/>
      <c r="B466" s="65"/>
      <c r="C466" s="163" t="s">
        <v>243</v>
      </c>
      <c r="D466" s="163"/>
      <c r="E466" s="163"/>
      <c r="F466" s="163"/>
      <c r="G466" s="163"/>
      <c r="H466" s="163"/>
    </row>
    <row r="467" spans="1:8" s="29" customFormat="1" ht="41.25" customHeight="1">
      <c r="A467" s="31"/>
      <c r="B467" s="65"/>
      <c r="C467" s="163" t="s">
        <v>306</v>
      </c>
      <c r="D467" s="163"/>
      <c r="E467" s="163"/>
      <c r="F467" s="163"/>
      <c r="G467" s="163"/>
      <c r="H467" s="163"/>
    </row>
    <row r="468" spans="1:8" s="26" customFormat="1" ht="4.5" customHeight="1">
      <c r="A468" s="93"/>
      <c r="B468" s="93"/>
      <c r="C468" s="25"/>
      <c r="D468" s="25"/>
      <c r="E468" s="25"/>
      <c r="F468" s="25"/>
      <c r="G468" s="25"/>
      <c r="H468" s="25"/>
    </row>
    <row r="469" spans="1:8" s="26" customFormat="1" ht="30" customHeight="1">
      <c r="A469" s="57"/>
      <c r="B469" s="95">
        <v>925</v>
      </c>
      <c r="C469" s="96" t="s">
        <v>46</v>
      </c>
      <c r="D469" s="97">
        <v>8742481</v>
      </c>
      <c r="E469" s="97">
        <f>E470</f>
        <v>630709</v>
      </c>
      <c r="F469" s="97">
        <f>F470</f>
        <v>0</v>
      </c>
      <c r="G469" s="97">
        <f>G470</f>
        <v>0</v>
      </c>
      <c r="H469" s="97">
        <f>D469+E469-F469</f>
        <v>9373190</v>
      </c>
    </row>
    <row r="470" spans="1:8" s="29" customFormat="1" ht="21" customHeight="1">
      <c r="A470" s="31"/>
      <c r="B470" s="31">
        <v>92502</v>
      </c>
      <c r="C470" s="82" t="s">
        <v>51</v>
      </c>
      <c r="D470" s="30">
        <v>8742481</v>
      </c>
      <c r="E470" s="30">
        <v>630709</v>
      </c>
      <c r="F470" s="30">
        <v>0</v>
      </c>
      <c r="G470" s="30">
        <v>0</v>
      </c>
      <c r="H470" s="30">
        <f>D470+E470-F470</f>
        <v>9373190</v>
      </c>
    </row>
    <row r="471" spans="1:8" s="29" customFormat="1" ht="13.5" customHeight="1">
      <c r="A471" s="31"/>
      <c r="B471" s="31"/>
      <c r="C471" s="164" t="s">
        <v>141</v>
      </c>
      <c r="D471" s="164"/>
      <c r="E471" s="164"/>
      <c r="F471" s="164"/>
      <c r="G471" s="164"/>
      <c r="H471" s="164"/>
    </row>
    <row r="472" spans="1:8" s="47" customFormat="1" ht="12.75" customHeight="1">
      <c r="A472" s="18"/>
      <c r="B472" s="62"/>
      <c r="C472" s="167" t="s">
        <v>231</v>
      </c>
      <c r="D472" s="167"/>
      <c r="E472" s="167"/>
      <c r="F472" s="167"/>
      <c r="G472" s="167"/>
      <c r="H472" s="167"/>
    </row>
    <row r="473" spans="1:8" s="47" customFormat="1" ht="27.75" customHeight="1">
      <c r="A473" s="18"/>
      <c r="B473" s="62"/>
      <c r="C473" s="167" t="s">
        <v>497</v>
      </c>
      <c r="D473" s="167"/>
      <c r="E473" s="167"/>
      <c r="F473" s="167"/>
      <c r="G473" s="167"/>
      <c r="H473" s="167"/>
    </row>
    <row r="474" spans="1:8" s="47" customFormat="1" ht="39.75" customHeight="1">
      <c r="A474" s="18"/>
      <c r="B474" s="62"/>
      <c r="C474" s="167" t="s">
        <v>232</v>
      </c>
      <c r="D474" s="167"/>
      <c r="E474" s="167"/>
      <c r="F474" s="167"/>
      <c r="G474" s="167"/>
      <c r="H474" s="167"/>
    </row>
    <row r="475" spans="1:8" s="47" customFormat="1" ht="41.25" customHeight="1">
      <c r="A475" s="18"/>
      <c r="B475" s="62"/>
      <c r="C475" s="167" t="s">
        <v>233</v>
      </c>
      <c r="D475" s="167"/>
      <c r="E475" s="167"/>
      <c r="F475" s="167"/>
      <c r="G475" s="167"/>
      <c r="H475" s="167"/>
    </row>
    <row r="476" spans="1:8" s="29" customFormat="1" ht="45.75" customHeight="1">
      <c r="A476" s="31"/>
      <c r="B476" s="31"/>
      <c r="C476" s="163" t="s">
        <v>235</v>
      </c>
      <c r="D476" s="163"/>
      <c r="E476" s="163"/>
      <c r="F476" s="163"/>
      <c r="G476" s="163"/>
      <c r="H476" s="163"/>
    </row>
    <row r="477" spans="1:8" s="29" customFormat="1" ht="6.75" customHeight="1">
      <c r="A477" s="31"/>
      <c r="B477" s="31"/>
      <c r="C477" s="25"/>
      <c r="D477" s="25"/>
      <c r="E477" s="25"/>
      <c r="F477" s="25"/>
      <c r="G477" s="25"/>
      <c r="H477" s="25"/>
    </row>
    <row r="478" spans="1:8" s="83" customFormat="1" ht="23.25" customHeight="1">
      <c r="A478" s="57"/>
      <c r="B478" s="57">
        <v>926</v>
      </c>
      <c r="C478" s="58" t="s">
        <v>88</v>
      </c>
      <c r="D478" s="84">
        <v>24003000</v>
      </c>
      <c r="E478" s="84">
        <f>E479</f>
        <v>15470000</v>
      </c>
      <c r="F478" s="84">
        <f>F479</f>
        <v>0</v>
      </c>
      <c r="G478" s="84">
        <f>G479</f>
        <v>350000</v>
      </c>
      <c r="H478" s="84">
        <f>D478+E478-F478</f>
        <v>39473000</v>
      </c>
    </row>
    <row r="479" spans="1:8" s="29" customFormat="1" ht="19.5" customHeight="1">
      <c r="A479" s="31"/>
      <c r="B479" s="31">
        <v>92605</v>
      </c>
      <c r="C479" s="82" t="s">
        <v>89</v>
      </c>
      <c r="D479" s="30">
        <v>24003000</v>
      </c>
      <c r="E479" s="30">
        <v>15470000</v>
      </c>
      <c r="F479" s="30">
        <v>0</v>
      </c>
      <c r="G479" s="30">
        <v>350000</v>
      </c>
      <c r="H479" s="30">
        <f>D479+E479-F479</f>
        <v>39473000</v>
      </c>
    </row>
    <row r="480" spans="1:8" s="83" customFormat="1" ht="15" customHeight="1">
      <c r="A480" s="61"/>
      <c r="B480" s="61"/>
      <c r="C480" s="164" t="s">
        <v>50</v>
      </c>
      <c r="D480" s="164"/>
      <c r="E480" s="164"/>
      <c r="F480" s="164"/>
      <c r="G480" s="164"/>
      <c r="H480" s="164"/>
    </row>
    <row r="481" spans="1:8" s="83" customFormat="1" ht="30" customHeight="1">
      <c r="A481" s="61"/>
      <c r="B481" s="61"/>
      <c r="C481" s="163" t="s">
        <v>245</v>
      </c>
      <c r="D481" s="163"/>
      <c r="E481" s="163"/>
      <c r="F481" s="163"/>
      <c r="G481" s="163"/>
      <c r="H481" s="163"/>
    </row>
    <row r="482" spans="1:8" s="45" customFormat="1" ht="41.25" customHeight="1">
      <c r="A482" s="39"/>
      <c r="B482" s="39"/>
      <c r="C482" s="167" t="s">
        <v>276</v>
      </c>
      <c r="D482" s="167"/>
      <c r="E482" s="167"/>
      <c r="F482" s="167"/>
      <c r="G482" s="167"/>
      <c r="H482" s="167"/>
    </row>
    <row r="483" spans="1:8" s="45" customFormat="1" ht="27.75" customHeight="1">
      <c r="A483" s="39"/>
      <c r="B483" s="39"/>
      <c r="C483" s="167" t="s">
        <v>277</v>
      </c>
      <c r="D483" s="167"/>
      <c r="E483" s="167"/>
      <c r="F483" s="167"/>
      <c r="G483" s="167"/>
      <c r="H483" s="167"/>
    </row>
    <row r="484" spans="1:8" s="45" customFormat="1" ht="27.75" customHeight="1">
      <c r="A484" s="39"/>
      <c r="B484" s="39"/>
      <c r="C484" s="167" t="s">
        <v>246</v>
      </c>
      <c r="D484" s="167"/>
      <c r="E484" s="167"/>
      <c r="F484" s="167"/>
      <c r="G484" s="167"/>
      <c r="H484" s="167"/>
    </row>
    <row r="485" spans="1:8" s="45" customFormat="1" ht="40.5" customHeight="1">
      <c r="A485" s="39"/>
      <c r="B485" s="39"/>
      <c r="C485" s="167" t="s">
        <v>498</v>
      </c>
      <c r="D485" s="167"/>
      <c r="E485" s="167"/>
      <c r="F485" s="167"/>
      <c r="G485" s="167"/>
      <c r="H485" s="167"/>
    </row>
    <row r="486" spans="1:8" s="4" customFormat="1" ht="44.25" customHeight="1">
      <c r="A486" s="39"/>
      <c r="B486" s="39"/>
      <c r="C486" s="167" t="s">
        <v>499</v>
      </c>
      <c r="D486" s="167"/>
      <c r="E486" s="167"/>
      <c r="F486" s="167"/>
      <c r="G486" s="167"/>
      <c r="H486" s="167"/>
    </row>
    <row r="487" spans="1:8" s="29" customFormat="1" ht="3" customHeight="1">
      <c r="A487" s="31"/>
      <c r="B487" s="31"/>
      <c r="C487" s="163"/>
      <c r="D487" s="163"/>
      <c r="E487" s="163"/>
      <c r="F487" s="163"/>
      <c r="G487" s="163"/>
      <c r="H487" s="163"/>
    </row>
    <row r="488" spans="1:8" s="2" customFormat="1" ht="21" customHeight="1">
      <c r="A488" s="184" t="s">
        <v>20</v>
      </c>
      <c r="B488" s="184"/>
      <c r="C488" s="184"/>
      <c r="D488" s="184"/>
      <c r="E488" s="184"/>
      <c r="F488" s="184"/>
      <c r="G488" s="184"/>
      <c r="H488" s="184"/>
    </row>
    <row r="489" spans="1:8" s="21" customFormat="1" ht="18.75" customHeight="1">
      <c r="A489" s="11" t="s">
        <v>12</v>
      </c>
      <c r="B489" s="191" t="s">
        <v>21</v>
      </c>
      <c r="C489" s="191"/>
      <c r="D489" s="20"/>
      <c r="E489" s="20"/>
      <c r="F489" s="20"/>
      <c r="G489" s="20"/>
      <c r="H489" s="20"/>
    </row>
    <row r="490" spans="1:8" s="78" customFormat="1" ht="27" customHeight="1">
      <c r="A490" s="76" t="s">
        <v>22</v>
      </c>
      <c r="B490" s="189" t="s">
        <v>23</v>
      </c>
      <c r="C490" s="190"/>
      <c r="D490" s="112">
        <v>1925208551.11</v>
      </c>
      <c r="E490" s="77">
        <f>E492-F491</f>
        <v>9561175.399999999</v>
      </c>
      <c r="F490" s="77"/>
      <c r="G490" s="77"/>
      <c r="H490" s="77">
        <f aca="true" t="shared" si="1" ref="H490:H499">D490+E490-F490</f>
        <v>1934769726.51</v>
      </c>
    </row>
    <row r="491" spans="1:8" s="78" customFormat="1" ht="27" customHeight="1">
      <c r="A491" s="76" t="s">
        <v>24</v>
      </c>
      <c r="B491" s="187" t="s">
        <v>25</v>
      </c>
      <c r="C491" s="188"/>
      <c r="D491" s="112">
        <v>1678470676.11</v>
      </c>
      <c r="E491" s="77"/>
      <c r="F491" s="77">
        <v>7361253</v>
      </c>
      <c r="G491" s="77"/>
      <c r="H491" s="77">
        <f t="shared" si="1"/>
        <v>1671109423.11</v>
      </c>
    </row>
    <row r="492" spans="1:8" s="78" customFormat="1" ht="27" customHeight="1">
      <c r="A492" s="76" t="s">
        <v>26</v>
      </c>
      <c r="B492" s="187" t="s">
        <v>60</v>
      </c>
      <c r="C492" s="188"/>
      <c r="D492" s="112">
        <v>246737875</v>
      </c>
      <c r="E492" s="77">
        <v>16922428.4</v>
      </c>
      <c r="F492" s="77"/>
      <c r="G492" s="77"/>
      <c r="H492" s="77">
        <f t="shared" si="1"/>
        <v>263660303.4</v>
      </c>
    </row>
    <row r="493" spans="1:8" s="78" customFormat="1" ht="27" customHeight="1">
      <c r="A493" s="76" t="s">
        <v>27</v>
      </c>
      <c r="B493" s="187" t="s">
        <v>28</v>
      </c>
      <c r="C493" s="188"/>
      <c r="D493" s="112">
        <v>2031778458.11</v>
      </c>
      <c r="E493" s="77">
        <f>E494+E495</f>
        <v>54164381.8</v>
      </c>
      <c r="F493" s="77"/>
      <c r="G493" s="77"/>
      <c r="H493" s="77">
        <f t="shared" si="1"/>
        <v>2085942839.9099998</v>
      </c>
    </row>
    <row r="494" spans="1:8" s="78" customFormat="1" ht="27" customHeight="1">
      <c r="A494" s="76" t="s">
        <v>29</v>
      </c>
      <c r="B494" s="187" t="s">
        <v>30</v>
      </c>
      <c r="C494" s="188"/>
      <c r="D494" s="112">
        <v>1265307116.11</v>
      </c>
      <c r="E494" s="77">
        <v>34882248.8</v>
      </c>
      <c r="F494" s="77"/>
      <c r="G494" s="77"/>
      <c r="H494" s="77">
        <f t="shared" si="1"/>
        <v>1300189364.9099998</v>
      </c>
    </row>
    <row r="495" spans="1:8" s="78" customFormat="1" ht="27" customHeight="1">
      <c r="A495" s="76" t="s">
        <v>31</v>
      </c>
      <c r="B495" s="187" t="s">
        <v>61</v>
      </c>
      <c r="C495" s="188"/>
      <c r="D495" s="112">
        <v>766471342</v>
      </c>
      <c r="E495" s="77">
        <v>19282133</v>
      </c>
      <c r="F495" s="77"/>
      <c r="G495" s="77"/>
      <c r="H495" s="77">
        <f t="shared" si="1"/>
        <v>785753475</v>
      </c>
    </row>
    <row r="496" spans="1:8" s="78" customFormat="1" ht="27" customHeight="1">
      <c r="A496" s="76" t="s">
        <v>39</v>
      </c>
      <c r="B496" s="187" t="s">
        <v>91</v>
      </c>
      <c r="C496" s="188"/>
      <c r="D496" s="77">
        <v>106569907</v>
      </c>
      <c r="E496" s="77">
        <v>44603206.4</v>
      </c>
      <c r="F496" s="77"/>
      <c r="G496" s="77"/>
      <c r="H496" s="77">
        <f t="shared" si="1"/>
        <v>151173113.4</v>
      </c>
    </row>
    <row r="497" spans="1:8" s="78" customFormat="1" ht="78" customHeight="1">
      <c r="A497" s="76" t="s">
        <v>42</v>
      </c>
      <c r="B497" s="187" t="s">
        <v>215</v>
      </c>
      <c r="C497" s="188"/>
      <c r="D497" s="77">
        <v>5000000</v>
      </c>
      <c r="E497" s="77">
        <v>5723611.4</v>
      </c>
      <c r="F497" s="77"/>
      <c r="G497" s="77"/>
      <c r="H497" s="77">
        <f t="shared" si="1"/>
        <v>10723611.4</v>
      </c>
    </row>
    <row r="498" spans="1:8" s="78" customFormat="1" ht="41.25" customHeight="1">
      <c r="A498" s="76" t="s">
        <v>44</v>
      </c>
      <c r="B498" s="187" t="s">
        <v>92</v>
      </c>
      <c r="C498" s="188"/>
      <c r="D498" s="77">
        <v>50569907</v>
      </c>
      <c r="E498" s="77">
        <v>38879595</v>
      </c>
      <c r="F498" s="77"/>
      <c r="G498" s="77"/>
      <c r="H498" s="77">
        <f t="shared" si="1"/>
        <v>89449502</v>
      </c>
    </row>
    <row r="499" spans="1:8" s="78" customFormat="1" ht="27" customHeight="1">
      <c r="A499" s="76" t="s">
        <v>64</v>
      </c>
      <c r="B499" s="187" t="s">
        <v>93</v>
      </c>
      <c r="C499" s="188"/>
      <c r="D499" s="77">
        <v>120569907</v>
      </c>
      <c r="E499" s="77">
        <v>44603206.4</v>
      </c>
      <c r="F499" s="77"/>
      <c r="G499" s="77"/>
      <c r="H499" s="77">
        <f t="shared" si="1"/>
        <v>165173113.4</v>
      </c>
    </row>
    <row r="500" spans="1:8" s="28" customFormat="1" ht="27" customHeight="1">
      <c r="A500" s="76" t="s">
        <v>63</v>
      </c>
      <c r="B500" s="172" t="s">
        <v>40</v>
      </c>
      <c r="C500" s="172"/>
      <c r="D500" s="77">
        <v>709349817</v>
      </c>
      <c r="E500" s="77">
        <f>E501-F502</f>
        <v>26775890</v>
      </c>
      <c r="F500" s="77"/>
      <c r="G500" s="77"/>
      <c r="H500" s="77">
        <f aca="true" t="shared" si="2" ref="H500:H517">D500+E500-F500</f>
        <v>736125707</v>
      </c>
    </row>
    <row r="501" spans="1:8" s="28" customFormat="1" ht="27" customHeight="1">
      <c r="A501" s="76" t="s">
        <v>65</v>
      </c>
      <c r="B501" s="172" t="s">
        <v>62</v>
      </c>
      <c r="C501" s="172"/>
      <c r="D501" s="77">
        <v>391607585</v>
      </c>
      <c r="E501" s="77">
        <v>27047268</v>
      </c>
      <c r="F501" s="77"/>
      <c r="G501" s="77"/>
      <c r="H501" s="77">
        <f t="shared" si="2"/>
        <v>418654853</v>
      </c>
    </row>
    <row r="502" spans="1:8" s="28" customFormat="1" ht="27" customHeight="1">
      <c r="A502" s="76" t="s">
        <v>116</v>
      </c>
      <c r="B502" s="172" t="s">
        <v>41</v>
      </c>
      <c r="C502" s="172"/>
      <c r="D502" s="77">
        <v>317742232</v>
      </c>
      <c r="E502" s="77"/>
      <c r="F502" s="77">
        <v>271378</v>
      </c>
      <c r="G502" s="77"/>
      <c r="H502" s="77">
        <f t="shared" si="2"/>
        <v>317470854</v>
      </c>
    </row>
    <row r="503" spans="1:8" s="28" customFormat="1" ht="36.75" customHeight="1">
      <c r="A503" s="76" t="s">
        <v>117</v>
      </c>
      <c r="B503" s="172" t="s">
        <v>253</v>
      </c>
      <c r="C503" s="172"/>
      <c r="D503" s="77">
        <v>15327788</v>
      </c>
      <c r="E503" s="77"/>
      <c r="F503" s="77">
        <v>58941.6</v>
      </c>
      <c r="G503" s="77"/>
      <c r="H503" s="77">
        <f t="shared" si="2"/>
        <v>15268846.4</v>
      </c>
    </row>
    <row r="504" spans="1:8" s="28" customFormat="1" ht="37.5" customHeight="1">
      <c r="A504" s="76" t="s">
        <v>118</v>
      </c>
      <c r="B504" s="172" t="s">
        <v>252</v>
      </c>
      <c r="C504" s="172"/>
      <c r="D504" s="101">
        <v>0</v>
      </c>
      <c r="E504" s="101">
        <v>58941.6</v>
      </c>
      <c r="F504" s="101"/>
      <c r="G504" s="101"/>
      <c r="H504" s="101">
        <f>D504+E504-F504</f>
        <v>58941.6</v>
      </c>
    </row>
    <row r="505" spans="1:8" s="28" customFormat="1" ht="37.5" customHeight="1">
      <c r="A505" s="76" t="s">
        <v>323</v>
      </c>
      <c r="B505" s="172" t="s">
        <v>272</v>
      </c>
      <c r="C505" s="172"/>
      <c r="D505" s="101">
        <v>12825000</v>
      </c>
      <c r="E505" s="101">
        <v>4750000</v>
      </c>
      <c r="F505" s="101"/>
      <c r="G505" s="101"/>
      <c r="H505" s="46">
        <f>D505+E505-F505</f>
        <v>17575000</v>
      </c>
    </row>
    <row r="506" spans="1:8" s="28" customFormat="1" ht="56.25" customHeight="1">
      <c r="A506" s="76" t="s">
        <v>324</v>
      </c>
      <c r="B506" s="172" t="s">
        <v>216</v>
      </c>
      <c r="C506" s="172"/>
      <c r="D506" s="77">
        <v>2705000</v>
      </c>
      <c r="E506" s="77">
        <v>320000</v>
      </c>
      <c r="F506" s="77"/>
      <c r="G506" s="77"/>
      <c r="H506" s="77">
        <f t="shared" si="2"/>
        <v>3025000</v>
      </c>
    </row>
    <row r="507" spans="1:8" s="47" customFormat="1" ht="52.5" customHeight="1">
      <c r="A507" s="76" t="s">
        <v>325</v>
      </c>
      <c r="B507" s="170" t="s">
        <v>120</v>
      </c>
      <c r="C507" s="170"/>
      <c r="D507" s="46">
        <v>440550</v>
      </c>
      <c r="E507" s="46">
        <v>276474</v>
      </c>
      <c r="F507" s="46"/>
      <c r="G507" s="46"/>
      <c r="H507" s="46">
        <f t="shared" si="2"/>
        <v>717024</v>
      </c>
    </row>
    <row r="508" spans="1:8" s="47" customFormat="1" ht="106.5" customHeight="1">
      <c r="A508" s="76" t="s">
        <v>326</v>
      </c>
      <c r="B508" s="170" t="s">
        <v>208</v>
      </c>
      <c r="C508" s="170"/>
      <c r="D508" s="46">
        <v>100250</v>
      </c>
      <c r="E508" s="46">
        <v>2199.99</v>
      </c>
      <c r="F508" s="46"/>
      <c r="G508" s="46"/>
      <c r="H508" s="46">
        <f t="shared" si="2"/>
        <v>102449.99</v>
      </c>
    </row>
    <row r="509" spans="1:8" s="28" customFormat="1" ht="37.5" customHeight="1">
      <c r="A509" s="76" t="s">
        <v>206</v>
      </c>
      <c r="B509" s="172" t="s">
        <v>209</v>
      </c>
      <c r="C509" s="172"/>
      <c r="D509" s="101">
        <v>0</v>
      </c>
      <c r="E509" s="101">
        <v>2199.99</v>
      </c>
      <c r="F509" s="101"/>
      <c r="G509" s="101"/>
      <c r="H509" s="101">
        <f t="shared" si="2"/>
        <v>2199.99</v>
      </c>
    </row>
    <row r="510" spans="1:8" s="28" customFormat="1" ht="78" customHeight="1">
      <c r="A510" s="76" t="s">
        <v>207</v>
      </c>
      <c r="B510" s="172" t="s">
        <v>202</v>
      </c>
      <c r="C510" s="172"/>
      <c r="D510" s="111">
        <v>2500</v>
      </c>
      <c r="E510" s="111">
        <v>70.02</v>
      </c>
      <c r="F510" s="111"/>
      <c r="G510" s="111"/>
      <c r="H510" s="101">
        <f t="shared" si="2"/>
        <v>2570.02</v>
      </c>
    </row>
    <row r="511" spans="1:8" s="28" customFormat="1" ht="35.25" customHeight="1">
      <c r="A511" s="76" t="s">
        <v>327</v>
      </c>
      <c r="B511" s="172" t="s">
        <v>203</v>
      </c>
      <c r="C511" s="172"/>
      <c r="D511" s="111">
        <v>0</v>
      </c>
      <c r="E511" s="111">
        <v>70.02</v>
      </c>
      <c r="F511" s="111"/>
      <c r="G511" s="111"/>
      <c r="H511" s="101">
        <f t="shared" si="2"/>
        <v>70.02</v>
      </c>
    </row>
    <row r="512" spans="1:8" s="47" customFormat="1" ht="62.25" customHeight="1">
      <c r="A512" s="76" t="s">
        <v>328</v>
      </c>
      <c r="B512" s="170" t="s">
        <v>213</v>
      </c>
      <c r="C512" s="170"/>
      <c r="D512" s="46">
        <v>1770</v>
      </c>
      <c r="E512" s="46">
        <v>183.79</v>
      </c>
      <c r="F512" s="46"/>
      <c r="G512" s="46"/>
      <c r="H512" s="46">
        <f t="shared" si="2"/>
        <v>1953.79</v>
      </c>
    </row>
    <row r="513" spans="1:8" s="28" customFormat="1" ht="37.5" customHeight="1">
      <c r="A513" s="76" t="s">
        <v>211</v>
      </c>
      <c r="B513" s="172" t="s">
        <v>214</v>
      </c>
      <c r="C513" s="172"/>
      <c r="D513" s="101">
        <v>0</v>
      </c>
      <c r="E513" s="101">
        <v>183.79</v>
      </c>
      <c r="F513" s="101"/>
      <c r="G513" s="101"/>
      <c r="H513" s="101">
        <f t="shared" si="2"/>
        <v>183.79</v>
      </c>
    </row>
    <row r="514" spans="1:8" s="47" customFormat="1" ht="26.25" customHeight="1">
      <c r="A514" s="76" t="s">
        <v>212</v>
      </c>
      <c r="B514" s="171" t="s">
        <v>182</v>
      </c>
      <c r="C514" s="171"/>
      <c r="D514" s="75">
        <v>1156992</v>
      </c>
      <c r="E514" s="73">
        <v>173670</v>
      </c>
      <c r="F514" s="74"/>
      <c r="G514" s="74"/>
      <c r="H514" s="74">
        <f t="shared" si="2"/>
        <v>1330662</v>
      </c>
    </row>
    <row r="515" spans="1:8" s="47" customFormat="1" ht="57.75" customHeight="1">
      <c r="A515" s="76" t="s">
        <v>329</v>
      </c>
      <c r="B515" s="171" t="s">
        <v>500</v>
      </c>
      <c r="C515" s="171"/>
      <c r="D515" s="99">
        <v>0</v>
      </c>
      <c r="E515" s="100">
        <v>5662216</v>
      </c>
      <c r="F515" s="99"/>
      <c r="G515" s="99"/>
      <c r="H515" s="74">
        <f t="shared" si="2"/>
        <v>5662216</v>
      </c>
    </row>
    <row r="516" spans="1:8" s="47" customFormat="1" ht="39.75" customHeight="1">
      <c r="A516" s="76" t="s">
        <v>330</v>
      </c>
      <c r="B516" s="170" t="s">
        <v>270</v>
      </c>
      <c r="C516" s="170"/>
      <c r="D516" s="46">
        <v>2790373</v>
      </c>
      <c r="E516" s="46">
        <v>35444</v>
      </c>
      <c r="F516" s="46"/>
      <c r="G516" s="46"/>
      <c r="H516" s="46">
        <f t="shared" si="2"/>
        <v>2825817</v>
      </c>
    </row>
    <row r="517" spans="1:8" s="47" customFormat="1" ht="52.5" customHeight="1">
      <c r="A517" s="76" t="s">
        <v>331</v>
      </c>
      <c r="B517" s="170" t="s">
        <v>271</v>
      </c>
      <c r="C517" s="170"/>
      <c r="D517" s="46">
        <v>2790373</v>
      </c>
      <c r="E517" s="46">
        <v>35444</v>
      </c>
      <c r="F517" s="46"/>
      <c r="G517" s="46"/>
      <c r="H517" s="46">
        <f t="shared" si="2"/>
        <v>2825817</v>
      </c>
    </row>
    <row r="518" spans="1:8" s="2" customFormat="1" ht="5.25" customHeight="1">
      <c r="A518" s="18"/>
      <c r="B518" s="19"/>
      <c r="C518" s="19"/>
      <c r="D518" s="22"/>
      <c r="E518" s="22"/>
      <c r="F518" s="22"/>
      <c r="G518" s="22"/>
      <c r="H518" s="22"/>
    </row>
    <row r="519" spans="1:8" s="21" customFormat="1" ht="18.75" customHeight="1">
      <c r="A519" s="11" t="s">
        <v>18</v>
      </c>
      <c r="B519" s="176" t="s">
        <v>32</v>
      </c>
      <c r="C519" s="176"/>
      <c r="D519" s="13"/>
      <c r="E519" s="13"/>
      <c r="F519" s="13"/>
      <c r="G519" s="13"/>
      <c r="H519" s="13"/>
    </row>
    <row r="520" spans="1:8" s="28" customFormat="1" ht="15.75" customHeight="1">
      <c r="A520" s="27" t="s">
        <v>22</v>
      </c>
      <c r="B520" s="163" t="s">
        <v>74</v>
      </c>
      <c r="C520" s="163"/>
      <c r="D520" s="163"/>
      <c r="E520" s="163"/>
      <c r="F520" s="163"/>
      <c r="G520" s="163"/>
      <c r="H520" s="163"/>
    </row>
    <row r="521" spans="1:8" s="28" customFormat="1" ht="15.75" customHeight="1">
      <c r="A521" s="27" t="s">
        <v>24</v>
      </c>
      <c r="B521" s="163" t="s">
        <v>75</v>
      </c>
      <c r="C521" s="163"/>
      <c r="D521" s="163"/>
      <c r="E521" s="163"/>
      <c r="F521" s="163"/>
      <c r="G521" s="163"/>
      <c r="H521" s="163"/>
    </row>
    <row r="522" spans="1:8" s="28" customFormat="1" ht="15.75" customHeight="1">
      <c r="A522" s="27" t="s">
        <v>26</v>
      </c>
      <c r="B522" s="163" t="s">
        <v>76</v>
      </c>
      <c r="C522" s="163"/>
      <c r="D522" s="163"/>
      <c r="E522" s="163"/>
      <c r="F522" s="163"/>
      <c r="G522" s="163"/>
      <c r="H522" s="163"/>
    </row>
    <row r="523" spans="1:8" s="28" customFormat="1" ht="15.75" customHeight="1">
      <c r="A523" s="27" t="s">
        <v>27</v>
      </c>
      <c r="B523" s="163" t="s">
        <v>77</v>
      </c>
      <c r="C523" s="163"/>
      <c r="D523" s="163"/>
      <c r="E523" s="163"/>
      <c r="F523" s="163"/>
      <c r="G523" s="163"/>
      <c r="H523" s="163"/>
    </row>
    <row r="524" spans="1:8" s="28" customFormat="1" ht="15.75" customHeight="1">
      <c r="A524" s="27" t="s">
        <v>29</v>
      </c>
      <c r="B524" s="163" t="s">
        <v>78</v>
      </c>
      <c r="C524" s="163"/>
      <c r="D524" s="163"/>
      <c r="E524" s="163"/>
      <c r="F524" s="163"/>
      <c r="G524" s="163"/>
      <c r="H524" s="163"/>
    </row>
    <row r="525" spans="1:8" s="28" customFormat="1" ht="24.75" customHeight="1">
      <c r="A525" s="27" t="s">
        <v>31</v>
      </c>
      <c r="B525" s="163" t="s">
        <v>113</v>
      </c>
      <c r="C525" s="163"/>
      <c r="D525" s="163"/>
      <c r="E525" s="163"/>
      <c r="F525" s="163"/>
      <c r="G525" s="163"/>
      <c r="H525" s="163"/>
    </row>
    <row r="526" spans="1:33" s="49" customFormat="1" ht="15.75" customHeight="1">
      <c r="A526" s="27" t="s">
        <v>39</v>
      </c>
      <c r="B526" s="180" t="s">
        <v>79</v>
      </c>
      <c r="C526" s="180"/>
      <c r="D526" s="180"/>
      <c r="E526" s="180"/>
      <c r="F526" s="180"/>
      <c r="G526" s="180"/>
      <c r="H526" s="180"/>
      <c r="I526" s="48"/>
      <c r="L526" s="48"/>
      <c r="O526" s="48"/>
      <c r="R526" s="48"/>
      <c r="U526" s="48"/>
      <c r="X526" s="50"/>
      <c r="AA526" s="48"/>
      <c r="AD526" s="48"/>
      <c r="AG526" s="48"/>
    </row>
    <row r="527" spans="1:33" s="55" customFormat="1" ht="15.75" customHeight="1">
      <c r="A527" s="27" t="s">
        <v>42</v>
      </c>
      <c r="B527" s="180" t="s">
        <v>80</v>
      </c>
      <c r="C527" s="180"/>
      <c r="D527" s="180"/>
      <c r="E527" s="180"/>
      <c r="F527" s="180"/>
      <c r="G527" s="180"/>
      <c r="H527" s="180"/>
      <c r="I527" s="54"/>
      <c r="L527" s="54"/>
      <c r="O527" s="54"/>
      <c r="R527" s="54"/>
      <c r="U527" s="54"/>
      <c r="X527" s="56"/>
      <c r="AA527" s="54"/>
      <c r="AD527" s="54"/>
      <c r="AG527" s="54"/>
    </row>
    <row r="528" spans="1:33" s="49" customFormat="1" ht="15.75" customHeight="1">
      <c r="A528" s="27" t="s">
        <v>44</v>
      </c>
      <c r="B528" s="180" t="s">
        <v>81</v>
      </c>
      <c r="C528" s="180"/>
      <c r="D528" s="180"/>
      <c r="E528" s="180"/>
      <c r="F528" s="180"/>
      <c r="G528" s="180"/>
      <c r="H528" s="180"/>
      <c r="I528" s="48"/>
      <c r="L528" s="48"/>
      <c r="O528" s="48"/>
      <c r="R528" s="48"/>
      <c r="U528" s="48"/>
      <c r="X528" s="50"/>
      <c r="AA528" s="48"/>
      <c r="AD528" s="48"/>
      <c r="AG528" s="48"/>
    </row>
    <row r="529" spans="1:8" s="28" customFormat="1" ht="15.75" customHeight="1">
      <c r="A529" s="27" t="s">
        <v>64</v>
      </c>
      <c r="B529" s="163" t="s">
        <v>82</v>
      </c>
      <c r="C529" s="163"/>
      <c r="D529" s="163"/>
      <c r="E529" s="163"/>
      <c r="F529" s="163"/>
      <c r="G529" s="163"/>
      <c r="H529" s="163"/>
    </row>
    <row r="530" spans="1:8" s="28" customFormat="1" ht="14.25" customHeight="1">
      <c r="A530" s="27" t="s">
        <v>63</v>
      </c>
      <c r="B530" s="163" t="s">
        <v>111</v>
      </c>
      <c r="C530" s="163"/>
      <c r="D530" s="163"/>
      <c r="E530" s="163"/>
      <c r="F530" s="163"/>
      <c r="G530" s="163"/>
      <c r="H530" s="163"/>
    </row>
    <row r="531" spans="1:33" s="52" customFormat="1" ht="14.25" customHeight="1">
      <c r="A531" s="27" t="s">
        <v>65</v>
      </c>
      <c r="B531" s="178" t="s">
        <v>112</v>
      </c>
      <c r="C531" s="178"/>
      <c r="D531" s="178"/>
      <c r="E531" s="178"/>
      <c r="F531" s="178"/>
      <c r="G531" s="178"/>
      <c r="H531" s="178"/>
      <c r="I531" s="51"/>
      <c r="L531" s="51"/>
      <c r="O531" s="51"/>
      <c r="R531" s="51"/>
      <c r="U531" s="51"/>
      <c r="X531" s="53"/>
      <c r="AA531" s="51"/>
      <c r="AD531" s="51"/>
      <c r="AG531" s="51"/>
    </row>
    <row r="532" spans="1:33" s="49" customFormat="1" ht="15.75" customHeight="1">
      <c r="A532" s="27" t="s">
        <v>116</v>
      </c>
      <c r="B532" s="180" t="s">
        <v>115</v>
      </c>
      <c r="C532" s="180"/>
      <c r="D532" s="180"/>
      <c r="E532" s="180"/>
      <c r="F532" s="180"/>
      <c r="G532" s="180"/>
      <c r="H532" s="180"/>
      <c r="I532" s="48"/>
      <c r="L532" s="48"/>
      <c r="O532" s="48"/>
      <c r="R532" s="48"/>
      <c r="U532" s="48"/>
      <c r="X532" s="50"/>
      <c r="AA532" s="48"/>
      <c r="AD532" s="48"/>
      <c r="AG532" s="48"/>
    </row>
    <row r="533" spans="1:8" s="35" customFormat="1" ht="15.75" customHeight="1">
      <c r="A533" s="27" t="s">
        <v>117</v>
      </c>
      <c r="B533" s="178" t="s">
        <v>114</v>
      </c>
      <c r="C533" s="178"/>
      <c r="D533" s="178"/>
      <c r="E533" s="178"/>
      <c r="F533" s="178"/>
      <c r="G533" s="178"/>
      <c r="H533" s="178"/>
    </row>
    <row r="534" spans="1:8" s="35" customFormat="1" ht="6.75" customHeight="1">
      <c r="A534" s="27"/>
      <c r="B534" s="36"/>
      <c r="C534" s="36"/>
      <c r="D534" s="36"/>
      <c r="E534" s="36"/>
      <c r="F534" s="36"/>
      <c r="G534" s="36"/>
      <c r="H534" s="36"/>
    </row>
    <row r="535" spans="1:8" ht="16.5" customHeight="1">
      <c r="A535" s="11" t="s">
        <v>33</v>
      </c>
      <c r="B535" s="176" t="s">
        <v>83</v>
      </c>
      <c r="C535" s="176"/>
      <c r="D535" s="13"/>
      <c r="E535" s="13"/>
      <c r="F535" s="13"/>
      <c r="G535" s="13"/>
      <c r="H535" s="13"/>
    </row>
    <row r="536" spans="4:8" ht="4.5" customHeight="1">
      <c r="D536" s="23"/>
      <c r="E536" s="23"/>
      <c r="F536" s="23"/>
      <c r="G536" s="23"/>
      <c r="H536" s="23"/>
    </row>
    <row r="537" spans="1:8" s="28" customFormat="1" ht="12.75" customHeight="1">
      <c r="A537" s="32" t="s">
        <v>34</v>
      </c>
      <c r="B537" s="168" t="s">
        <v>96</v>
      </c>
      <c r="C537" s="168"/>
      <c r="D537" s="168"/>
      <c r="E537" s="168"/>
      <c r="F537" s="168"/>
      <c r="G537" s="168"/>
      <c r="H537" s="168"/>
    </row>
    <row r="538" spans="1:8" s="28" customFormat="1" ht="15" customHeight="1">
      <c r="A538" s="27"/>
      <c r="B538" s="114" t="s">
        <v>35</v>
      </c>
      <c r="C538" s="168" t="s">
        <v>332</v>
      </c>
      <c r="D538" s="168"/>
      <c r="E538" s="168"/>
      <c r="F538" s="168"/>
      <c r="G538" s="168"/>
      <c r="H538" s="168"/>
    </row>
    <row r="539" spans="1:8" s="33" customFormat="1" ht="15" customHeight="1">
      <c r="A539" s="27"/>
      <c r="B539" s="114" t="s">
        <v>36</v>
      </c>
      <c r="C539" s="168" t="s">
        <v>333</v>
      </c>
      <c r="D539" s="168"/>
      <c r="E539" s="168"/>
      <c r="F539" s="168"/>
      <c r="G539" s="168"/>
      <c r="H539" s="168"/>
    </row>
    <row r="540" spans="1:8" s="28" customFormat="1" ht="14.25" customHeight="1">
      <c r="A540" s="27"/>
      <c r="B540" s="116" t="s">
        <v>94</v>
      </c>
      <c r="C540" s="168" t="s">
        <v>334</v>
      </c>
      <c r="D540" s="168"/>
      <c r="E540" s="168"/>
      <c r="F540" s="168"/>
      <c r="G540" s="168"/>
      <c r="H540" s="168"/>
    </row>
    <row r="541" spans="1:8" s="47" customFormat="1" ht="39" customHeight="1">
      <c r="A541" s="18"/>
      <c r="B541" s="115"/>
      <c r="C541" s="165" t="s">
        <v>335</v>
      </c>
      <c r="D541" s="165"/>
      <c r="E541" s="165"/>
      <c r="F541" s="165"/>
      <c r="G541" s="165"/>
      <c r="H541" s="165"/>
    </row>
    <row r="542" spans="1:8" s="28" customFormat="1" ht="16.5" customHeight="1">
      <c r="A542" s="27"/>
      <c r="B542" s="116"/>
      <c r="C542" s="168" t="s">
        <v>336</v>
      </c>
      <c r="D542" s="168"/>
      <c r="E542" s="168"/>
      <c r="F542" s="168"/>
      <c r="G542" s="168"/>
      <c r="H542" s="168"/>
    </row>
    <row r="543" spans="1:8" s="118" customFormat="1" ht="26.25" customHeight="1">
      <c r="A543" s="117"/>
      <c r="B543" s="116" t="s">
        <v>95</v>
      </c>
      <c r="C543" s="175" t="s">
        <v>337</v>
      </c>
      <c r="D543" s="175"/>
      <c r="E543" s="175"/>
      <c r="F543" s="175"/>
      <c r="G543" s="175"/>
      <c r="H543" s="175"/>
    </row>
    <row r="545" spans="1:8" s="28" customFormat="1" ht="18" customHeight="1">
      <c r="A545" s="27"/>
      <c r="B545" s="116"/>
      <c r="C545" s="181" t="s">
        <v>107</v>
      </c>
      <c r="D545" s="181"/>
      <c r="E545" s="181"/>
      <c r="F545" s="181"/>
      <c r="G545" s="181"/>
      <c r="H545" s="156">
        <v>205349586.08</v>
      </c>
    </row>
    <row r="546" spans="1:8" s="28" customFormat="1" ht="17.25" customHeight="1">
      <c r="A546" s="27"/>
      <c r="B546" s="116"/>
      <c r="C546" s="113" t="s">
        <v>97</v>
      </c>
      <c r="D546" s="113"/>
      <c r="E546" s="113"/>
      <c r="F546" s="113"/>
      <c r="G546" s="113"/>
      <c r="H546" s="157"/>
    </row>
    <row r="547" spans="1:8" s="28" customFormat="1" ht="24.75" customHeight="1">
      <c r="A547" s="27"/>
      <c r="B547" s="27"/>
      <c r="C547" s="168" t="s">
        <v>98</v>
      </c>
      <c r="D547" s="168"/>
      <c r="E547" s="168"/>
      <c r="F547" s="168"/>
      <c r="G547" s="168"/>
      <c r="H547" s="158">
        <f>H548+H549</f>
        <v>32880893.46</v>
      </c>
    </row>
    <row r="548" spans="1:8" s="122" customFormat="1" ht="16.5" customHeight="1">
      <c r="A548" s="119"/>
      <c r="B548" s="159"/>
      <c r="C548" s="179" t="s">
        <v>99</v>
      </c>
      <c r="D548" s="179"/>
      <c r="E548" s="179"/>
      <c r="F548" s="179"/>
      <c r="G548" s="179"/>
      <c r="H548" s="160">
        <v>11098742.86</v>
      </c>
    </row>
    <row r="549" spans="1:8" s="122" customFormat="1" ht="16.5" customHeight="1">
      <c r="A549" s="119"/>
      <c r="B549" s="159"/>
      <c r="C549" s="179" t="s">
        <v>100</v>
      </c>
      <c r="D549" s="179"/>
      <c r="E549" s="179"/>
      <c r="F549" s="179"/>
      <c r="G549" s="179"/>
      <c r="H549" s="160">
        <f>6936395.4+14845755.2</f>
        <v>21782150.6</v>
      </c>
    </row>
    <row r="550" spans="1:8" s="28" customFormat="1" ht="15.75" customHeight="1">
      <c r="A550" s="27"/>
      <c r="B550" s="114"/>
      <c r="C550" s="168" t="s">
        <v>101</v>
      </c>
      <c r="D550" s="168"/>
      <c r="E550" s="168"/>
      <c r="F550" s="168"/>
      <c r="G550" s="168"/>
      <c r="H550" s="158">
        <v>0</v>
      </c>
    </row>
    <row r="551" spans="1:8" s="28" customFormat="1" ht="15.75" customHeight="1">
      <c r="A551" s="27"/>
      <c r="B551" s="114"/>
      <c r="C551" s="168" t="s">
        <v>102</v>
      </c>
      <c r="D551" s="168"/>
      <c r="E551" s="168"/>
      <c r="F551" s="168"/>
      <c r="G551" s="168"/>
      <c r="H551" s="158">
        <f>H545-H548-H549-H550</f>
        <v>172468692.62000003</v>
      </c>
    </row>
    <row r="552" spans="1:8" s="28" customFormat="1" ht="12.75" customHeight="1">
      <c r="A552" s="27"/>
      <c r="B552" s="116"/>
      <c r="C552" s="113" t="s">
        <v>103</v>
      </c>
      <c r="D552" s="113"/>
      <c r="E552" s="113"/>
      <c r="F552" s="113"/>
      <c r="G552" s="113"/>
      <c r="H552" s="156"/>
    </row>
    <row r="553" spans="1:8" s="122" customFormat="1" ht="15.75" customHeight="1">
      <c r="A553" s="119"/>
      <c r="B553" s="120"/>
      <c r="C553" s="179" t="s">
        <v>108</v>
      </c>
      <c r="D553" s="179"/>
      <c r="E553" s="179"/>
      <c r="F553" s="179"/>
      <c r="G553" s="179"/>
      <c r="H553" s="161">
        <v>50569907</v>
      </c>
    </row>
    <row r="554" spans="1:8" s="122" customFormat="1" ht="15.75" customHeight="1">
      <c r="A554" s="119"/>
      <c r="B554" s="120"/>
      <c r="C554" s="179" t="s">
        <v>104</v>
      </c>
      <c r="D554" s="179"/>
      <c r="E554" s="179"/>
      <c r="F554" s="179"/>
      <c r="G554" s="179"/>
      <c r="H554" s="161">
        <v>38879595</v>
      </c>
    </row>
    <row r="555" spans="1:8" s="122" customFormat="1" ht="15.75" customHeight="1">
      <c r="A555" s="119"/>
      <c r="B555" s="120"/>
      <c r="C555" s="179" t="s">
        <v>105</v>
      </c>
      <c r="D555" s="179"/>
      <c r="E555" s="179"/>
      <c r="F555" s="179"/>
      <c r="G555" s="179"/>
      <c r="H555" s="121">
        <v>83000000</v>
      </c>
    </row>
    <row r="556" spans="1:8" s="122" customFormat="1" ht="15.75" customHeight="1">
      <c r="A556" s="119"/>
      <c r="B556" s="120"/>
      <c r="C556" s="179" t="s">
        <v>106</v>
      </c>
      <c r="D556" s="179"/>
      <c r="E556" s="179"/>
      <c r="F556" s="179"/>
      <c r="G556" s="179"/>
      <c r="H556" s="121">
        <f>H551-H554-H553-H555</f>
        <v>19190.62000003457</v>
      </c>
    </row>
  </sheetData>
  <sheetProtection password="C25B" sheet="1"/>
  <mergeCells count="419">
    <mergeCell ref="C86:F86"/>
    <mergeCell ref="C87:F87"/>
    <mergeCell ref="C88:F88"/>
    <mergeCell ref="C89:F89"/>
    <mergeCell ref="C90:F90"/>
    <mergeCell ref="C82:H82"/>
    <mergeCell ref="C83:F83"/>
    <mergeCell ref="C84:F84"/>
    <mergeCell ref="C77:F77"/>
    <mergeCell ref="C79:F79"/>
    <mergeCell ref="C80:F80"/>
    <mergeCell ref="C81:F81"/>
    <mergeCell ref="C417:H417"/>
    <mergeCell ref="C399:H399"/>
    <mergeCell ref="C369:H369"/>
    <mergeCell ref="C370:H370"/>
    <mergeCell ref="C373:H373"/>
    <mergeCell ref="C359:H359"/>
    <mergeCell ref="C105:F105"/>
    <mergeCell ref="C104:F104"/>
    <mergeCell ref="C101:F101"/>
    <mergeCell ref="C102:F102"/>
    <mergeCell ref="C100:F100"/>
    <mergeCell ref="C103:F103"/>
    <mergeCell ref="C115:H115"/>
    <mergeCell ref="C116:H116"/>
    <mergeCell ref="C117:H117"/>
    <mergeCell ref="C118:H118"/>
    <mergeCell ref="C119:H119"/>
    <mergeCell ref="C93:H93"/>
    <mergeCell ref="C97:F97"/>
    <mergeCell ref="C96:F96"/>
    <mergeCell ref="C106:H106"/>
    <mergeCell ref="C95:F95"/>
    <mergeCell ref="C47:H47"/>
    <mergeCell ref="C213:H213"/>
    <mergeCell ref="C42:H42"/>
    <mergeCell ref="C50:H50"/>
    <mergeCell ref="C347:H347"/>
    <mergeCell ref="C419:H419"/>
    <mergeCell ref="C66:H66"/>
    <mergeCell ref="C406:H406"/>
    <mergeCell ref="C219:H219"/>
    <mergeCell ref="C114:H114"/>
    <mergeCell ref="C33:H33"/>
    <mergeCell ref="C34:H34"/>
    <mergeCell ref="C37:H37"/>
    <mergeCell ref="C38:H38"/>
    <mergeCell ref="C39:H39"/>
    <mergeCell ref="C40:H40"/>
    <mergeCell ref="C159:H159"/>
    <mergeCell ref="C43:H43"/>
    <mergeCell ref="C432:H432"/>
    <mergeCell ref="C234:H234"/>
    <mergeCell ref="C395:H395"/>
    <mergeCell ref="C396:H396"/>
    <mergeCell ref="C397:H397"/>
    <mergeCell ref="C371:H371"/>
    <mergeCell ref="C404:H404"/>
    <mergeCell ref="C431:H431"/>
    <mergeCell ref="C329:H329"/>
    <mergeCell ref="C355:H355"/>
    <mergeCell ref="C29:H29"/>
    <mergeCell ref="C32:H32"/>
    <mergeCell ref="C44:H44"/>
    <mergeCell ref="C36:H36"/>
    <mergeCell ref="C41:H41"/>
    <mergeCell ref="C167:H167"/>
    <mergeCell ref="C48:H48"/>
    <mergeCell ref="C30:H30"/>
    <mergeCell ref="C405:H405"/>
    <mergeCell ref="C403:H403"/>
    <mergeCell ref="C357:H357"/>
    <mergeCell ref="C374:H374"/>
    <mergeCell ref="C375:H375"/>
    <mergeCell ref="C376:H376"/>
    <mergeCell ref="C389:H389"/>
    <mergeCell ref="C398:H398"/>
    <mergeCell ref="C465:H465"/>
    <mergeCell ref="C331:H331"/>
    <mergeCell ref="C332:H332"/>
    <mergeCell ref="C333:H333"/>
    <mergeCell ref="C334:H334"/>
    <mergeCell ref="C443:H443"/>
    <mergeCell ref="C346:H346"/>
    <mergeCell ref="C344:H344"/>
    <mergeCell ref="C368:H368"/>
    <mergeCell ref="C424:H424"/>
    <mergeCell ref="C176:H176"/>
    <mergeCell ref="C387:H387"/>
    <mergeCell ref="C261:H261"/>
    <mergeCell ref="C257:H257"/>
    <mergeCell ref="C260:H260"/>
    <mergeCell ref="C262:H262"/>
    <mergeCell ref="C372:H372"/>
    <mergeCell ref="C235:H235"/>
    <mergeCell ref="C249:H249"/>
    <mergeCell ref="C185:H185"/>
    <mergeCell ref="B506:C506"/>
    <mergeCell ref="C458:H458"/>
    <mergeCell ref="C474:H474"/>
    <mergeCell ref="C391:H391"/>
    <mergeCell ref="C392:H392"/>
    <mergeCell ref="C270:H270"/>
    <mergeCell ref="C271:H271"/>
    <mergeCell ref="C338:H338"/>
    <mergeCell ref="C384:H384"/>
    <mergeCell ref="C343:H343"/>
    <mergeCell ref="B513:C513"/>
    <mergeCell ref="C456:H456"/>
    <mergeCell ref="C457:H457"/>
    <mergeCell ref="C472:H472"/>
    <mergeCell ref="C462:H462"/>
    <mergeCell ref="B511:C511"/>
    <mergeCell ref="B508:C508"/>
    <mergeCell ref="B509:C509"/>
    <mergeCell ref="B512:C512"/>
    <mergeCell ref="B498:C498"/>
    <mergeCell ref="C412:H412"/>
    <mergeCell ref="B510:C510"/>
    <mergeCell ref="C460:H460"/>
    <mergeCell ref="C461:H461"/>
    <mergeCell ref="B503:C503"/>
    <mergeCell ref="C416:H416"/>
    <mergeCell ref="C414:H414"/>
    <mergeCell ref="C448:H448"/>
    <mergeCell ref="C454:H454"/>
    <mergeCell ref="C455:H455"/>
    <mergeCell ref="C189:H189"/>
    <mergeCell ref="C190:H190"/>
    <mergeCell ref="C191:H191"/>
    <mergeCell ref="C192:H192"/>
    <mergeCell ref="C193:H193"/>
    <mergeCell ref="C230:H230"/>
    <mergeCell ref="C326:H326"/>
    <mergeCell ref="C199:H199"/>
    <mergeCell ref="C281:H281"/>
    <mergeCell ref="C282:H282"/>
    <mergeCell ref="C283:H283"/>
    <mergeCell ref="C325:H325"/>
    <mergeCell ref="C206:H206"/>
    <mergeCell ref="C263:H263"/>
    <mergeCell ref="C289:H289"/>
    <mergeCell ref="C453:H453"/>
    <mergeCell ref="C435:H435"/>
    <mergeCell ref="C436:H436"/>
    <mergeCell ref="C438:H438"/>
    <mergeCell ref="C439:H439"/>
    <mergeCell ref="C446:H446"/>
    <mergeCell ref="C441:H441"/>
    <mergeCell ref="C451:H451"/>
    <mergeCell ref="C447:H447"/>
    <mergeCell ref="C408:H408"/>
    <mergeCell ref="C297:H297"/>
    <mergeCell ref="C23:H23"/>
    <mergeCell ref="C24:H24"/>
    <mergeCell ref="C26:H26"/>
    <mergeCell ref="C266:H266"/>
    <mergeCell ref="C422:H422"/>
    <mergeCell ref="C421:H421"/>
    <mergeCell ref="C180:H180"/>
    <mergeCell ref="C388:H388"/>
    <mergeCell ref="C299:H299"/>
    <mergeCell ref="C108:H108"/>
    <mergeCell ref="C28:H28"/>
    <mergeCell ref="C259:H259"/>
    <mergeCell ref="C72:F72"/>
    <mergeCell ref="C71:F71"/>
    <mergeCell ref="C335:H335"/>
    <mergeCell ref="C120:H120"/>
    <mergeCell ref="C136:H136"/>
    <mergeCell ref="C21:H21"/>
    <mergeCell ref="C25:H25"/>
    <mergeCell ref="C54:H54"/>
    <mergeCell ref="C55:H55"/>
    <mergeCell ref="C27:H27"/>
    <mergeCell ref="C264:H264"/>
    <mergeCell ref="C22:H22"/>
    <mergeCell ref="C186:H186"/>
    <mergeCell ref="C187:H187"/>
    <mergeCell ref="C188:H188"/>
    <mergeCell ref="C475:H475"/>
    <mergeCell ref="C434:H434"/>
    <mergeCell ref="C423:H423"/>
    <mergeCell ref="C471:H471"/>
    <mergeCell ref="C19:H19"/>
    <mergeCell ref="C195:H195"/>
    <mergeCell ref="C63:H63"/>
    <mergeCell ref="C300:H300"/>
    <mergeCell ref="C298:H298"/>
    <mergeCell ref="C163:H163"/>
    <mergeCell ref="B529:H529"/>
    <mergeCell ref="B537:H537"/>
    <mergeCell ref="C463:H463"/>
    <mergeCell ref="C480:H480"/>
    <mergeCell ref="B519:C519"/>
    <mergeCell ref="B495:C495"/>
    <mergeCell ref="B521:H521"/>
    <mergeCell ref="B528:H528"/>
    <mergeCell ref="B527:H527"/>
    <mergeCell ref="B514:C514"/>
    <mergeCell ref="A6:H6"/>
    <mergeCell ref="A488:H488"/>
    <mergeCell ref="B490:C490"/>
    <mergeCell ref="B496:C496"/>
    <mergeCell ref="B497:C497"/>
    <mergeCell ref="B499:C499"/>
    <mergeCell ref="B491:C491"/>
    <mergeCell ref="B492:C492"/>
    <mergeCell ref="C348:H348"/>
    <mergeCell ref="B489:C489"/>
    <mergeCell ref="B502:C502"/>
    <mergeCell ref="C487:H487"/>
    <mergeCell ref="A8:H8"/>
    <mergeCell ref="A10:H10"/>
    <mergeCell ref="A9:H9"/>
    <mergeCell ref="C473:H473"/>
    <mergeCell ref="C197:H197"/>
    <mergeCell ref="C198:H198"/>
    <mergeCell ref="C327:H327"/>
    <mergeCell ref="B494:C494"/>
    <mergeCell ref="B11:C11"/>
    <mergeCell ref="C253:H253"/>
    <mergeCell ref="C113:F113"/>
    <mergeCell ref="C94:F94"/>
    <mergeCell ref="A7:H7"/>
    <mergeCell ref="B493:C493"/>
    <mergeCell ref="C481:H481"/>
    <mergeCell ref="C467:H467"/>
    <mergeCell ref="C476:H476"/>
    <mergeCell ref="C466:H466"/>
    <mergeCell ref="B500:C500"/>
    <mergeCell ref="B507:C507"/>
    <mergeCell ref="B522:H522"/>
    <mergeCell ref="B501:C501"/>
    <mergeCell ref="A1:H1"/>
    <mergeCell ref="A2:H2"/>
    <mergeCell ref="A3:H3"/>
    <mergeCell ref="A4:H4"/>
    <mergeCell ref="A5:H5"/>
    <mergeCell ref="B520:H520"/>
    <mergeCell ref="C394:H394"/>
    <mergeCell ref="C380:H380"/>
    <mergeCell ref="C239:H239"/>
    <mergeCell ref="C237:H237"/>
    <mergeCell ref="C272:H272"/>
    <mergeCell ref="C276:H276"/>
    <mergeCell ref="C291:H291"/>
    <mergeCell ref="C273:H273"/>
    <mergeCell ref="C243:H243"/>
    <mergeCell ref="C284:H284"/>
    <mergeCell ref="C382:H382"/>
    <mergeCell ref="C393:H393"/>
    <mergeCell ref="C390:H390"/>
    <mergeCell ref="C349:H349"/>
    <mergeCell ref="C316:H316"/>
    <mergeCell ref="C556:G556"/>
    <mergeCell ref="C545:G545"/>
    <mergeCell ref="C547:G547"/>
    <mergeCell ref="C548:G548"/>
    <mergeCell ref="C549:G549"/>
    <mergeCell ref="C554:G554"/>
    <mergeCell ref="B530:H530"/>
    <mergeCell ref="C538:H538"/>
    <mergeCell ref="C555:G555"/>
    <mergeCell ref="C539:H539"/>
    <mergeCell ref="C540:H540"/>
    <mergeCell ref="B532:H532"/>
    <mergeCell ref="B531:H531"/>
    <mergeCell ref="C541:H541"/>
    <mergeCell ref="C542:H542"/>
    <mergeCell ref="B533:H533"/>
    <mergeCell ref="C553:G553"/>
    <mergeCell ref="C486:H486"/>
    <mergeCell ref="B504:C504"/>
    <mergeCell ref="C550:G550"/>
    <mergeCell ref="C551:G551"/>
    <mergeCell ref="B526:H526"/>
    <mergeCell ref="B525:H525"/>
    <mergeCell ref="B523:H523"/>
    <mergeCell ref="B524:H524"/>
    <mergeCell ref="C485:H485"/>
    <mergeCell ref="C543:H543"/>
    <mergeCell ref="B535:C535"/>
    <mergeCell ref="C204:H204"/>
    <mergeCell ref="C208:H208"/>
    <mergeCell ref="C209:H209"/>
    <mergeCell ref="C211:H211"/>
    <mergeCell ref="C217:H217"/>
    <mergeCell ref="C212:H212"/>
    <mergeCell ref="C258:H258"/>
    <mergeCell ref="C31:H31"/>
    <mergeCell ref="C45:H45"/>
    <mergeCell ref="C35:H35"/>
    <mergeCell ref="C49:H49"/>
    <mergeCell ref="C46:H46"/>
    <mergeCell ref="C201:H201"/>
    <mergeCell ref="C122:H122"/>
    <mergeCell ref="C151:H151"/>
    <mergeCell ref="C59:H59"/>
    <mergeCell ref="C184:H184"/>
    <mergeCell ref="C205:H205"/>
    <mergeCell ref="C207:H207"/>
    <mergeCell ref="C210:H210"/>
    <mergeCell ref="C200:H200"/>
    <mergeCell ref="C202:H202"/>
    <mergeCell ref="C203:H203"/>
    <mergeCell ref="C223:H223"/>
    <mergeCell ref="C224:H224"/>
    <mergeCell ref="C226:H226"/>
    <mergeCell ref="C227:H227"/>
    <mergeCell ref="C123:H123"/>
    <mergeCell ref="C124:F124"/>
    <mergeCell ref="C125:F125"/>
    <mergeCell ref="C214:H214"/>
    <mergeCell ref="C215:H215"/>
    <mergeCell ref="C216:H216"/>
    <mergeCell ref="C228:H228"/>
    <mergeCell ref="C218:H218"/>
    <mergeCell ref="C229:H229"/>
    <mergeCell ref="C220:H220"/>
    <mergeCell ref="C232:H232"/>
    <mergeCell ref="C233:H233"/>
    <mergeCell ref="C221:H221"/>
    <mergeCell ref="C231:H231"/>
    <mergeCell ref="C222:H222"/>
    <mergeCell ref="C225:H225"/>
    <mergeCell ref="C267:H267"/>
    <mergeCell ref="C385:H385"/>
    <mergeCell ref="C341:H341"/>
    <mergeCell ref="C302:H302"/>
    <mergeCell ref="C301:H301"/>
    <mergeCell ref="C303:H303"/>
    <mergeCell ref="C305:H305"/>
    <mergeCell ref="C294:H294"/>
    <mergeCell ref="C307:H307"/>
    <mergeCell ref="C269:H269"/>
    <mergeCell ref="C155:H155"/>
    <mergeCell ref="C308:H308"/>
    <mergeCell ref="C309:H309"/>
    <mergeCell ref="C310:H310"/>
    <mergeCell ref="C420:H420"/>
    <mergeCell ref="C449:H449"/>
    <mergeCell ref="C244:H244"/>
    <mergeCell ref="C245:H245"/>
    <mergeCell ref="C350:H350"/>
    <mergeCell ref="C318:H318"/>
    <mergeCell ref="C367:H367"/>
    <mergeCell ref="C361:H361"/>
    <mergeCell ref="B516:C516"/>
    <mergeCell ref="B517:C517"/>
    <mergeCell ref="B515:C515"/>
    <mergeCell ref="B505:C505"/>
    <mergeCell ref="C482:H482"/>
    <mergeCell ref="C484:H484"/>
    <mergeCell ref="C483:H483"/>
    <mergeCell ref="C425:H425"/>
    <mergeCell ref="C311:H311"/>
    <mergeCell ref="C313:H313"/>
    <mergeCell ref="C312:H312"/>
    <mergeCell ref="C314:H314"/>
    <mergeCell ref="C315:H315"/>
    <mergeCell ref="C366:H366"/>
    <mergeCell ref="C345:H345"/>
    <mergeCell ref="C351:H351"/>
    <mergeCell ref="C320:H320"/>
    <mergeCell ref="C317:H317"/>
    <mergeCell ref="C126:F126"/>
    <mergeCell ref="C134:F134"/>
    <mergeCell ref="C128:F128"/>
    <mergeCell ref="C127:F127"/>
    <mergeCell ref="C437:H437"/>
    <mergeCell ref="C442:H442"/>
    <mergeCell ref="C440:H440"/>
    <mergeCell ref="C363:H363"/>
    <mergeCell ref="C337:H337"/>
    <mergeCell ref="C339:H339"/>
    <mergeCell ref="C129:F129"/>
    <mergeCell ref="C130:F130"/>
    <mergeCell ref="C131:F131"/>
    <mergeCell ref="C132:F132"/>
    <mergeCell ref="C133:F133"/>
    <mergeCell ref="C135:H135"/>
    <mergeCell ref="C137:F137"/>
    <mergeCell ref="C138:F138"/>
    <mergeCell ref="C139:F139"/>
    <mergeCell ref="C140:F140"/>
    <mergeCell ref="C141:F141"/>
    <mergeCell ref="C295:H295"/>
    <mergeCell ref="C293:H293"/>
    <mergeCell ref="C274:H274"/>
    <mergeCell ref="C275:H275"/>
    <mergeCell ref="C277:H277"/>
    <mergeCell ref="C142:F142"/>
    <mergeCell ref="C143:F143"/>
    <mergeCell ref="C144:F144"/>
    <mergeCell ref="C145:F145"/>
    <mergeCell ref="C147:F147"/>
    <mergeCell ref="C146:F146"/>
    <mergeCell ref="C426:H426"/>
    <mergeCell ref="C427:H427"/>
    <mergeCell ref="C319:H319"/>
    <mergeCell ref="C321:H321"/>
    <mergeCell ref="C68:H68"/>
    <mergeCell ref="C69:F69"/>
    <mergeCell ref="C70:H70"/>
    <mergeCell ref="C73:F73"/>
    <mergeCell ref="C74:F74"/>
    <mergeCell ref="C75:F75"/>
    <mergeCell ref="C76:F76"/>
    <mergeCell ref="C91:H91"/>
    <mergeCell ref="C148:H148"/>
    <mergeCell ref="C149:H149"/>
    <mergeCell ref="C150:H150"/>
    <mergeCell ref="C109:F109"/>
    <mergeCell ref="C110:F110"/>
    <mergeCell ref="C111:F111"/>
    <mergeCell ref="C112:F112"/>
    <mergeCell ref="C99:F99"/>
  </mergeCells>
  <printOptions horizontalCentered="1"/>
  <pageMargins left="0.2755905511811024" right="0.2362204724409449" top="0.984251968503937" bottom="0.8267716535433072"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Krzysztof Ryszewski</cp:lastModifiedBy>
  <cp:lastPrinted>2024-06-11T08:22:38Z</cp:lastPrinted>
  <dcterms:created xsi:type="dcterms:W3CDTF">2021-04-07T04:42:21Z</dcterms:created>
  <dcterms:modified xsi:type="dcterms:W3CDTF">2024-06-12T11:13:41Z</dcterms:modified>
  <cp:category/>
  <cp:version/>
  <cp:contentType/>
  <cp:contentStatus/>
</cp:coreProperties>
</file>