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Uzasadnienie" sheetId="1" r:id="rId1"/>
    <sheet name="Tabela do uzasadnienia" sheetId="2" r:id="rId2"/>
    <sheet name="tab." sheetId="3" state="hidden" r:id="rId3"/>
  </sheets>
  <externalReferences>
    <externalReference r:id="rId6"/>
    <externalReference r:id="rId7"/>
  </externalReferences>
  <definedNames>
    <definedName name="Ostatni_rok_analizy" localSheetId="1">'[1]Uzasadnienie'!#REF!</definedName>
    <definedName name="Ostatni_rok_analizy">'Uzasadnienie'!#REF!</definedName>
    <definedName name="uiolg">'[2]Uzasadnienie'!#REF!</definedName>
  </definedNames>
  <calcPr fullCalcOnLoad="1" fullPrecision="0"/>
</workbook>
</file>

<file path=xl/sharedStrings.xml><?xml version="1.0" encoding="utf-8"?>
<sst xmlns="http://schemas.openxmlformats.org/spreadsheetml/2006/main" count="666" uniqueCount="461">
  <si>
    <t>UZASADNIENIE</t>
  </si>
  <si>
    <t>1. Przedmiot regulacji:</t>
  </si>
  <si>
    <t>2. Omówienie podstawy prawnej:</t>
  </si>
  <si>
    <t>3. Konsultacje wymagane przepisami prawa (łącznie z przepisami wewnętrznymi):</t>
  </si>
  <si>
    <t xml:space="preserve">Zgodnie z obowiązującym stanem prawnym nie ma konieczności skierowania projektu uchwały do konsultacji. </t>
  </si>
  <si>
    <t>4. Uzasadnienie merytoryczne:</t>
  </si>
  <si>
    <t>Lp.</t>
  </si>
  <si>
    <t>Wyszczególnienie</t>
  </si>
  <si>
    <t>Zmiana</t>
  </si>
  <si>
    <t>Plan po zmianach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</si>
  <si>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</si>
  <si>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</si>
  <si>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</si>
  <si>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</si>
  <si>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</si>
  <si>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</si>
  <si>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</si>
  <si>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</si>
  <si>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</si>
  <si>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</si>
  <si>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</si>
  <si>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</si>
  <si>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</si>
  <si>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</si>
  <si>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</si>
  <si>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</si>
  <si>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</si>
  <si>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</si>
  <si>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</si>
  <si>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</si>
  <si>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</si>
  <si>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</si>
  <si>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</si>
  <si>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</si>
  <si>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</si>
  <si>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</si>
  <si>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</si>
  <si>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</si>
  <si>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</si>
  <si>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</si>
  <si>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</si>
  <si>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</si>
  <si>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</si>
  <si>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</si>
  <si>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</si>
  <si>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</si>
  <si>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</si>
  <si>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</si>
  <si>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</si>
  <si>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</si>
  <si>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</si>
  <si>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</si>
  <si>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</si>
  <si>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</si>
  <si>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</si>
  <si>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</si>
  <si>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</si>
  <si>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</si>
  <si>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</si>
  <si>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</si>
  <si>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</si>
  <si>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</si>
  <si>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</si>
  <si>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</si>
  <si>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</si>
  <si>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</si>
  <si>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</si>
  <si>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</si>
  <si>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</si>
  <si>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</si>
  <si>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</si>
  <si>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</si>
  <si>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</si>
  <si>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</si>
  <si>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</si>
  <si>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</si>
  <si>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</si>
  <si>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</si>
  <si>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5.1.1.1</t>
  </si>
  <si>
    <t>5.1.1.2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</si>
  <si>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</si>
  <si>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</si>
  <si>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</si>
  <si>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</si>
  <si>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</si>
  <si>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</si>
  <si>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</si>
  <si>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</si>
  <si>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</si>
  <si>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</si>
  <si>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</si>
  <si>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</si>
  <si>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</si>
  <si>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</si>
  <si>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</si>
  <si>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</si>
  <si>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</si>
  <si>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</si>
  <si>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</si>
  <si>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</si>
  <si>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</si>
  <si>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Wskaźnik spłaty zobowiązań</t>
  </si>
  <si>
    <t>8.1</t>
  </si>
  <si>
    <t>8.1_vROD_2020</t>
  </si>
  <si>
    <t>8.1_vROD_2026</t>
  </si>
  <si>
    <t>8.2</t>
  </si>
  <si>
    <t>8.3</t>
  </si>
  <si>
    <t>8.3.1</t>
  </si>
  <si>
    <t>8.4</t>
  </si>
  <si>
    <t>8.4.1</t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</si>
  <si>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</si>
  <si>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</si>
  <si>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</si>
  <si>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</si>
  <si>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</si>
  <si>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</si>
  <si>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</si>
  <si>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</si>
  <si>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</si>
  <si>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</si>
  <si>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</si>
  <si>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</si>
  <si>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</si>
  <si>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</si>
  <si>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</si>
  <si>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</si>
  <si>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</si>
  <si>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</si>
  <si>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</si>
  <si>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</si>
  <si>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</si>
  <si>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</si>
  <si>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</si>
  <si>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</si>
  <si>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</si>
  <si>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</si>
  <si>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</si>
  <si>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</si>
  <si>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</si>
  <si>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</si>
  <si>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</si>
  <si>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</si>
  <si>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</si>
  <si>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</si>
  <si>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</si>
  <si>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</si>
  <si>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</si>
  <si>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</si>
  <si>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</si>
  <si>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</si>
  <si>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</si>
  <si>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</si>
  <si>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</si>
  <si>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</si>
  <si>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</si>
  <si>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</si>
  <si>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</si>
  <si>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</si>
  <si>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</si>
  <si>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</si>
  <si>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</si>
  <si>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</si>
  <si>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</si>
  <si>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 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</si>
  <si>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</si>
  <si>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</si>
  <si>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</si>
  <si>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</si>
  <si>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</si>
  <si>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</si>
  <si>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</si>
  <si>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</si>
  <si>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</si>
  <si>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</si>
  <si>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</si>
  <si>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</si>
  <si>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</si>
  <si>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</si>
  <si>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</si>
  <si>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</si>
  <si>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</si>
  <si>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</si>
  <si>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</si>
  <si>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</si>
  <si>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1.</t>
  </si>
  <si>
    <t>3.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</si>
  <si>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</si>
  <si>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</si>
  <si>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</si>
  <si>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</si>
  <si>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</si>
  <si>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</si>
  <si>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</si>
  <si>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2.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</si>
  <si>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</si>
  <si>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</si>
  <si>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</si>
  <si>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</si>
  <si>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</si>
  <si>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</si>
  <si>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</si>
  <si>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</si>
  <si>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</si>
  <si>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</si>
  <si>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Ocena skutków regulacji:</t>
  </si>
  <si>
    <t>Zmiany dochodów, wydatków, przychodów i rozchodów oraz wynik budżetowy i finansowy w latach 2011-2026</t>
  </si>
  <si>
    <t>11.</t>
  </si>
  <si>
    <t>12.</t>
  </si>
  <si>
    <t>13.</t>
  </si>
  <si>
    <t>Skutkiem uchwały jest zmiana wieloletniej prognozy finansowej Województwa Kujawsko-Pomorskiego na lata 2011-2026, zgodnie z załącznikami do niniejszej uchwały.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</si>
  <si>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</si>
  <si>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</si>
  <si>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</si>
  <si>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</si>
  <si>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</si>
  <si>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Różnica między dochodami bieżącymi, skorygowanymi o środki a wydatkami bieżącymi</t>
  </si>
  <si>
    <t xml:space="preserve">      Relacja określona po prawej stronie nierówności we wzorze, o którym
      mowa w art. 243 ust. 1 ustawy, ustalona dla danego roku (wskaźnik 
      jednoroczny)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</si>
  <si>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</si>
  <si>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</si>
  <si>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</si>
  <si>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Pozostałe zmiany</t>
  </si>
  <si>
    <t>Ponadto dokonuje się zmian w załączniku nr 2 do wieloletniej prognozy finansowej "Wykaz przedsięwzięć wieloletnich" wynikających:</t>
  </si>
  <si>
    <t xml:space="preserve"> - ze zmiany ogólnego kosztu zadań,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</si>
  <si>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</si>
  <si>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</si>
  <si>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</si>
  <si>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</si>
  <si>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</si>
  <si>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</si>
  <si>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</si>
  <si>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>Wydatki bieżące</t>
  </si>
  <si>
    <t xml:space="preserve">Wydatki na programy, projekty lub zadania pozostałe </t>
  </si>
  <si>
    <t xml:space="preserve"> - ze zmiany w planowanych przedsięwzięciach.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</si>
  <si>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</si>
  <si>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majątkowe</t>
  </si>
  <si>
    <t>Wydatki inwestycyjne</t>
  </si>
  <si>
    <t xml:space="preserve"> - z przeniesienia planowanych wydatków między latami realizacji zadań.</t>
  </si>
  <si>
    <t>TAK</t>
  </si>
  <si>
    <t xml:space="preserve"> - z urealnienia poniesionych wydatków,</t>
  </si>
  <si>
    <t>Art. 226-229 i 232 ust. 2 ustawy z dnia 27 sierpnia 2009 r. o finansach publicznych określają szczegółowość wieloletniej prognozy finansowej jednostki samorządu terytorialnego, tj. minimalny zakres informacji i danych jakie powinny się w niej znaleźć.</t>
  </si>
  <si>
    <t xml:space="preserve"> - z aktualizacji wielkości dochodów i wydatków w poszczególnych latach,</t>
  </si>
  <si>
    <t>Plan na 2024 rok
(przed zmianą)</t>
  </si>
  <si>
    <t>Zmiany dochodów, wydatków, przychodów i rozchodów oraz wynik budżetowy i finansowy w latach 2024-2039</t>
  </si>
  <si>
    <t>Skutkiem uchwały jest zmiana wieloletniej prognozy finansowej Województwa Kujawsko-Pomorskiego na lata 2024-2039, zgodnie z załącznikami do niniejszej uchwały.</t>
  </si>
  <si>
    <t>FEdKP - środki z budżetu państwa na dofinansowanie wkładu krajowego (EFS+) -  Ułatwienie absorpcji środków (Urząd Marszałkowski w Toruniu)</t>
  </si>
  <si>
    <t>Uchwała dotyczy zmiany wieloletniej prognozy finansowej Województwa Kujawsko-Pomorskiego na lata 2024-2039.</t>
  </si>
  <si>
    <t>Obowiązująca wieloletnia prognoza finansowa Województwa Kujawsko-Pomorskiego obejmuje lata 2024-2039.</t>
  </si>
  <si>
    <t>Dokonuje się zmiany w wieloletniej prognozie finansowej Województwa Kujawsko-Pomorskiego na lata 2024-2039. Zmiany wynikają:</t>
  </si>
  <si>
    <t xml:space="preserve"> - ze zmiany budżetu województwa na 2024 r.,</t>
  </si>
  <si>
    <t>Szczegółowy zakres zmian budżetu województwa na 2024 r., które wpływają na załącznik nr 1 do wieloletniej prognozy finansowej przedstawia poniższa tabela:</t>
  </si>
  <si>
    <t>(dokonuje się aktualizacji puli środków na współfinansowanie krajowe projektów z udziałem środków z EFS+)</t>
  </si>
  <si>
    <t>Wojewódzki program przeciwdziałania przemocy w rodzinie dla województwa kujawsko-pomorskiego na lata 2021-2026 - Inspirowanie i promowanie nowych rozwiązań w zakresie przeciwdziałania przemocy w rodzinie</t>
  </si>
  <si>
    <t>IW - Rozbudowa drogi wojewódzkiej Nr 272 od skrzyżowania z drogą wojewódzką nr 239, drogą powiatową nr 1046C do ul. Szkolnej w Laskowicach na odcinku ok. 990 mb - Poprawa bezpieczeństwa ruchu drogowego</t>
  </si>
  <si>
    <t>FEdKP - Dz. 8.25 - Wykluczenie - nie ma MOWY! 2 - etap I - Zwiększenie zdolności funkcjonowania w społeczności młodzieży zagrożonej wykluczeniem społecznym</t>
  </si>
  <si>
    <t>IW - Opracowanie dokumentacji Studium Techniczno-Ekonomiczno-Środowiskowego dla połączenia Miasta Bydgoszczy  z węzłem drogowym na trasie szybkiego ruchu S5 i S10 w miejscowości Białe Błota-wsparcie finansowe - Zwiększenie bezpieczeństwa ruchu drogowego</t>
  </si>
  <si>
    <t>(wydłuża się okres realizacji zadania do 2026 r., przenosi się część planowanych wydatków z roku 2024 do roku 2026 oraz zwiększa się ogólną wartość zadania w celu dostosowania do wartości poprzetargowych. Udział procentowy w realizacji zadania stron Porozumienia zawartego w dniu 27 listopada 2020 r. w sprawie współpracy i współdziałania w zakresie realizacji oraz określenia szczegółowych zasad finansowania w/w zadania, określony został w wysokości 25 % kosztów zadania, który łącznie wynosi 736.770 zł)</t>
  </si>
  <si>
    <t>IW - Zakup nowego niskoemisyjnego taboru autobusowego (hybrydy HEV/MHEV) do obsługi połączeń wojewódzkich - Poprawa dostępności komunikacji publicznej</t>
  </si>
  <si>
    <t>IW - Zakup nowego zeroemisyjnego taboru autobusowego (elektrycznego) do obsługi połączeń wojewódzkich - Poprawa dostępności komunikacji publicznej</t>
  </si>
  <si>
    <t>IW - Modernizacja nieruchomości w Toruniu przy ul. Wola Zamkowa 12 (rozliczenie z użytkownikiem) - Poprawa infrastruktury wykorzystywanej do celów pożytku publicznego</t>
  </si>
  <si>
    <t>IZ - PPTFE - Regiony Rewitalizacji Edycja 3.0 - Wzmacnianie zdolności gmin do programowania i wdrażania działań rewitalizacyjnych</t>
  </si>
  <si>
    <t>(wprowadza się nowy projekt przewidziany do realizacji w latach 2024-2027 w ramach projektu Ministerstwa Funduszy i Polityki Regionalnej pn. "Wsparcie JST w realizacji działań rozwojowych" finansowanego ze środków PTFE 2021-2027. Powyższe środki przeznaczone zostaną na realizację wsparcia edukacyjno-doradczego oraz grantowego dla gmin WK-P w dziedzinie rewitalizacji i odnowy przestrzeni publicznych)</t>
  </si>
  <si>
    <t>IW - Rozbudowa drogi wojewódzkiej Nr 244 Kamieniec-Strzelce Dolne, m. Żołędowo, ul. Jastrzębia od km 30+068 do km 33+342, dł. 3,274 km - Poprawa bezpieczeństwa ruchu drogowego</t>
  </si>
  <si>
    <t>(wydłuża się okres realizacji zadania do 2025 r. oraz przenosi się część planowanych wydatków z roku 2024 do roku 2025 w związku z przedłużającą się procedurą opracowania dokumentacji projektowej. Ogólna wartość zadania nie ulega zmianie)</t>
  </si>
  <si>
    <t>IW - Budowa obwodnicy miasta Rypina, w tym opracowanie Studium Techniczno-Ekonomiczno-Środowiskowego wraz z uzyskaniem decyzji o środowiskowych uwarunkowaniach zgody na realizację przedsięwzięcia - Poprawa bezpieczeństwa ruchu drogowego</t>
  </si>
  <si>
    <t>IW - Przebudowa obiektów mostowych w ciągach dróg wojewódzkich - Poprawa bezpieczeństwa ruchu drogowego</t>
  </si>
  <si>
    <t>IW - Plan rozwoju sieci drogowej - dokumentacje - Zwiększenie bezpieczeństwa ruchu drogowego</t>
  </si>
  <si>
    <t>(wydłuża się okres realizacji zadania do 2026 r., do którego przenosi się planowane wydatki z roku 2024 w związku z przedłużającą się procedurą przetargową na opracowanie dokumentacji projektowej, której rozstrzygnięcie przewidywane jest w II półroczu 2024 r. W związku z tym, iż termin opracowania powyższej dokumentacji oszacowano na 18 miesięcy, odbiór jej planowany jest w 2026 r.)</t>
  </si>
  <si>
    <t>IW - Budowa obwodnicy miejscowości Trląg wraz z dokumentacją projektową - Poprawa bezpieczeństwa ruchu drogowego</t>
  </si>
  <si>
    <t>IW - Wykonanie aktualizacji dokumentacji technicznej dla zadania pn. "Budowa obwodnicy miasta Brodnicy" - Zwiększenie bezpieczeństwa ruchu drogowego</t>
  </si>
  <si>
    <t>IW - Budowa obwodnicy miasta Golubia-Dobrzynia, w tym opracowanie Studium Techniczno-Ekonomiczno-Środowiskowego wraz z dokumentacją projektową - Poprawa bezpieczeństwa ruchu drogowego</t>
  </si>
  <si>
    <t>(dokonuje się urealnienia poniesionych do końca 2023 r. wydatków oraz przeniesienia niewykorzystanej kwoty z roku 2023 do roku 2024. Ogólna wartość zadania nie ulega zmianie)</t>
  </si>
  <si>
    <t>(dokonuje się urealnienia poniesionych do końca 2023 r. wydatków oraz przeniesienia niewykorzystanej kwoty z roku 2023 na lata następne. W związku z przedłużająca się procedurą administracyjną związaną z uzyskaniem decyzji środowiskowej powodującą opóźnienia rozpoczęcia robót budowlanych, wydłuża się okres realizacji zadania do roku 2028 oraz przenosi się planowane wydatki między latami realizacji. Ogólna wartość zadania nie ulega zmianie)</t>
  </si>
  <si>
    <t>IW - Budowa obwodnicy miejscowości Lisewo - Poprawa bezpieczeństwa ruchu drogowego</t>
  </si>
  <si>
    <t>IW - Budowa obwodnicy miasta Sępólno Krajeńskie - Poprawa bezpieczeństwa ruchu drogowego</t>
  </si>
  <si>
    <t>IW - Roboty dodatkowe i uzupełniające oraz waloryzacja kosztów inwestycyjnych - ścieżki rowerowe - Poprawa bezpieczeństwa ruchu drogowego</t>
  </si>
  <si>
    <t>IW - Przebudowa drogi wojewódzkiej Nr 251 od km 45+145 do km 46+800 odc. Młodocin-Pturek wraz z przebudową przepustu w km 46+216 - Poprawa bezpieczeństwa ruchu drogowego</t>
  </si>
  <si>
    <t>IW - Przebudowa wraz z rozbudową drogi wojewódzkiej Nr 563 Rypin-Żuromin-Mława od km 2+475 do km 16+656. Etap II - Przebudowa drogi wojewódzkiej Nr 563 na odcinku Stępowo - granica województwa od km 10+100 do km 16+656 - Poprawa bezpieczeństwa ruchu drogowego</t>
  </si>
  <si>
    <t>IW - Prace projektowe związane z Nową Perspektywą Finansową 2021-2027- Poprawa bezpieczeństwa ruchu drogowego</t>
  </si>
  <si>
    <t>IW - Budowa obwodnicy miasta Chełmży - Poprawa bezpieczeństwa ruchu drogowego</t>
  </si>
  <si>
    <t>IW - Budowa obwodnicy miasta Radzyń Chełmiński - Poprawa bezpieczeństwa ruchu drogowego</t>
  </si>
  <si>
    <t>IW - Budowa obwodnicy miejscowości Łysomice - Poprawa bezpieczeństwa ruchu drogowego</t>
  </si>
  <si>
    <t xml:space="preserve">W powyższej uchwale wprowadzone są zmiany wynikające ze zmiany budżetu województwa na 2024 r. dokonane uchwałami Zarządu Województwa Kujawsko-Pomorskiego: Nr 15/734/24 z dnia 9 kwietnia 2024 r., Nr 1/9/24 z dnia 14 maja 2024 r. oraz zmiany ujęte w projekcie uchwały Sejmiku Województwa Kujawsko-Pomorskiego w sprawie zmiany budżetu województwa na rok 2024. </t>
  </si>
  <si>
    <t>(wprowadza się nowe zadanie przewidziane do realizacji w latach 2024-2039. Powyższa nieruchomość przekazana zostanie w użytkowanie na rzecz Europejskiego Centrum Współpracy Młodzieży w Toruniu w celu realizacji zadań w zakresie edukacji publicznej, promocji i ochrony zdrowia, kultury, ochrony i opieki nad zabytkami, pomocy społecznej, polityki prorodzinnej, ochrony środowiska, przeciwdziałania bezrobociu oraz aktywizacji lokalnego rynku pracy. Prawo użytkowania ustanowione będzie na okres 16 lat za roczną opłatą w wysokości 34.000 zł. W związku z koniecznością ponoszenia wysokich nakładów finansowych na rewitalizację obiektów posadowionych na przedmiotowej nieruchomości postanowiono, iż na poczet opłat z tytułu użytkowania będą zaliczane ponoszone przez Centrum nakłady użyteczne na przedmiotową nieruchomość)</t>
  </si>
  <si>
    <t>IW - Opracowanie dokumentacji projektowej dla rozbudowy drogi wojewódzkiej Nr 244 Kamieniec-Strzelce Dolne, m. Żołędowo, ul. Jastrzębia od km 30+068 do km 33+342, dł. 3,274 km - Zwiększenie bezpieczeństwa ruchu drogowego</t>
  </si>
  <si>
    <t>(wydłuża się okres realizacji zadania do 2025 r., do którego przenosi się planowane wydatki z roku 2024 w związku z przedłużającymi się procedurami formalnymi dotyczącymi opracowań projektowych. Ogólna wartość zadania nie ulega zmianie)</t>
  </si>
  <si>
    <t>(dokonuje się zwiększenia planowanych na 2024 r. wydatków oraz ogólnej wartości zadania w związku z wystąpieniem innych niż pierwotnie zakładano warunków gruntowych, niekorzystnymi wynikami nośności podłoża po przeprowadzonych badaniach kontrolnych oraz z koniecznością zmiany konstrukcji posadowienia nawierzchni)</t>
  </si>
  <si>
    <t>Dotowanie kolejowych przewozów pasażerskich 2022-2030 - Zadanie III (Pakiet C+D+H) - Organizowanie publicznego transportu zbiorowego na liniach kolejowych</t>
  </si>
  <si>
    <t>Dotowanie kolejowych przewozów pasażerskich 2022-2030 - Zadanie IV (Pakiet E+F+G) - Organizowanie publicznego transportu zbiorowego na liniach kolejowych</t>
  </si>
  <si>
    <t>Dotowanie kolejowych przewozów pasażerskich 2022-2030 - Dostęp do infrastruktury i opłaty dworcowe - Organizowanie publicznego transportu zbiorowego na liniach kolejowych</t>
  </si>
  <si>
    <t>IZ - PPTFE - Punkty Informacyjne Funduszy Europejskich WK-P - Zapewnienie dostępu do informacji na temat funduszy unijnych</t>
  </si>
  <si>
    <t>FEdKP - Dz. 8.08 - Zdrowo Zakręceni - Poprawa stanu zdrowia psychicznego oraz warunków pracy pracowników Urzędu Marszałkowskiego w Toruniu</t>
  </si>
  <si>
    <t>(dokonuje się urealnienia poniesionych do końca 2023 r. wydatków oraz zmniejszenia ogólnej wartości zadania w celu dostosowania do zawartych umów na roboty budowlane)</t>
  </si>
  <si>
    <t>FEdKP - Dz. 8.19 - Kierunek - Rozwój - Podniesienie kompetencji i kwalifikacji zawodowych osób dorosłych mieszkających, pracujących lub uczących się na terenie województwa kujawsko-pomorskiego</t>
  </si>
  <si>
    <t>FEdKP - Dz. 2.15 - Zielone znam - o zielone dbam - edukacja ekologiczna w parkach krajobrazowych - Wzrost zaangażowania społecznego w dbałość o środowisko</t>
  </si>
  <si>
    <t>Dotowanie kolejowych przewozów pasażerskich 2022-2030 - Zadanie I (Pakiet A) - Organizowanie publicznego transportu zbiorowego na liniach kolejowych</t>
  </si>
  <si>
    <t>(dokonuje się urealnienia poniesionych do końca 2023 r. wydatków oraz zmniejszenia ogólnej wartości zadania)</t>
  </si>
  <si>
    <t>Dotowanie kolejowych przewozów pasażerskich 2022-2030 - Zadanie II (Pakiet B1+B2) - Organizowanie publicznego transportu zbiorowego na liniach kolejowych</t>
  </si>
  <si>
    <t>"Droga do Nowoczesności" - modernizacja i rewitalizacja zabytków oraz wdrożenie nowej oferty kulturalnej Wojewódzkiej i Miejskiej Biblioteki Publicznej w Bydgoszczy - Poprawa infrastruktury kultury</t>
  </si>
  <si>
    <t>IW - Adaptacja pomieszczeń piwnicznych w budynku Kujawsko-Pomorskiego Centrum Kultury w Bydgoszczy - Poprawa infrastruktury kulturalnej</t>
  </si>
  <si>
    <t>(dokonuje się urealnienia poniesionych do końca 2023 r. wydatków oraz przeniesienia niewykorzystanej kwoty z roku 2023 do roku 2024. Ogólna wartość projektu nie ulega zmianie)</t>
  </si>
  <si>
    <t>(dokonuje się urealnienia poniesionych do końca 2023 r. wydatków oraz przeniesienia niewykorzystanej kwoty z roku 2023 do roku 2028. Ogólna wartość projektu nie ulega zmianie)</t>
  </si>
  <si>
    <t>(przenosi się do wydatków inwestycyjnych część planowanych wydatków bieżących z przeznaczeniem na zakup 2 urządzeń wielofunkcyjnych)</t>
  </si>
  <si>
    <t>(dokonuje się urealnienia poniesionych do końca 2023 r. wydatków oraz przeniesienia części planowanych wydatków do zadania pn. "Dotowanie kolejowych przewozów pasażerskich 2022-2030 - Dostęp do infrastruktury i opłaty dworcowe" w związku z przewidywanymi wyższymi kosztami dostępu do infrastruktury kolejowej i opłat dworcowych w wyniku uruchomienia dodatkowych połączeń kolejowych na trasach:
 - Chełmża - Unisław Pomorski - Bydgoszcz,
 - Laskowice Pomorskie - Tleń - Czersk.
Ogólna wartość zadania ulega zmniejszeniu)</t>
  </si>
  <si>
    <t>(dokonuje się przeniesienia części planowanych wydatków do zadania pn. "Dotowanie kolejowych przewozów pasażerskich 2022-2030 - Dostęp do infrastruktury i opłaty dworcowe" w związku z przewidywanymi wyższymi kosztami dostępu do infrastruktury kolejowej i opłat dworcowych w wyniku uruchomienia dodatkowych połączeń kolejowych na trasach:
 - Chełmża - Unisław Pomorski - Bydgoszcz,
 - Laskowice Pomorskie - Tleń - Czersk.
Ogólna wartość zadania ulega zmniejszeniu)</t>
  </si>
  <si>
    <t>(wprowadza się zadanie przewidziane do realizacji w latach 2018-2024 w celu dostosowania do zapisów aneksu nr 9 do umowy zawartej w dniu 24 kwietnia 2017 r. pomiędzy Województwem Kujawsko-Pomorskim a Gminą Osielsko, zgodnie z którym na realizację powyższego zadania w 2024 r. Gmina zobowiązała się przekazać Województwu III transzę środków w kwocie 201.215 zł)</t>
  </si>
  <si>
    <t>"Muzeum Ziemiaństwa im. Rodziny Sczanieckich" w Nawrze - Poprawa infrastruktury kulturalnej</t>
  </si>
  <si>
    <t>IW - "Droga do Nowoczesności" - modernizacja i rewitalizacja zabytków oraz wdrożenie nowej oferty kulturalnej Wojewódzkiej i Miejskiej Biblioteki Publicznej w Bydgoszczy - Poprawa infrastruktury kultury</t>
  </si>
  <si>
    <t>IW - "Muzeum Ziemiaństwa im. Rodziny Sczanieckich" w Nawrze - Poprawa infrastruktury kulturalnej</t>
  </si>
  <si>
    <t>FEdKP - Dz. 8.24 - Opracowanie programów profilaktycznych zapobiegających chorobom stanowiącym poważny problem w regionie - Opracowanie 5 programów profilaktycznych zapobiegających chorobom stanowiącym istotny problem w regionie</t>
  </si>
  <si>
    <t xml:space="preserve">FEdKP - Dz. 8.08 - Opracowanie programów profilaktycznych dot. chorób związanych z miejscem pracy oraz programów rehabilitacji medycznej - Opracowanie 2 programów profilaktycznych zapobiegających chorobom w miejscu pracy </t>
  </si>
  <si>
    <t>IZ - Projekt DARKERSKY4CE (Interreg Europa Środkowa) - Wzrost świadomości mieszkańców na temat zanieczyszczenia światłem</t>
  </si>
  <si>
    <t>IW - Modyfikacja przyczółków przeprawy promowej w Solcu Kujawskim i Czarnowie - Poprawa bezpieczeństwa ruchu drogowego</t>
  </si>
  <si>
    <t>IW - Modernizacja warsztatów kształcenia zawodowego w KPSOSW im. J. Korczaka w Toruniu - Poprawa jakości usług edukacyjnych w zakresie szkolnictwa zawodowego</t>
  </si>
  <si>
    <t>IW - Odnowa nawierzchni DW 269 odcinek Wola Adamowa-Choceń od km 45+540 do km 48+448, dł. 2,908 km - Poprawa bezpieczeństwa ruchu drogowego</t>
  </si>
  <si>
    <t>(dokonuje się zwiększenia planowanych na 2024 r. wydatków w związku z otrzymaniem Promesy dofinansowania inwestycji z Rządowego Funduszu Polski Ład: Programu Inwestycji Strategicznych. Ogólna wartość zadania ulega zwiększeniu w celu dostosowania do harmonogramu rzeczowo-finansowego robót sporządzonego przez wykonawcę)</t>
  </si>
  <si>
    <t>FEdKP - Dz. 8.21 - Rozwój NGO siłą Kujaw i Pomorza - Wzrost dostępności do usług społecznych dla mieszkańców województwa</t>
  </si>
  <si>
    <t>(dokonuje się zmiany zadania z jednorocznego na wieloletnie planowane do realizacji w latach 2024-2025 w związku z  brakiem możliwości rozstrzygnięcia postępowania przetargowego na opracowanie dokumentacji projektowej z uwagi na błędy formalne w przedłożonej ofercie)</t>
  </si>
  <si>
    <t xml:space="preserve"> - z wprowadzenia nowych zadań,</t>
  </si>
  <si>
    <t xml:space="preserve">Zbudowanie systemu koordynacji i monitorowania regionalnych działań na rzecz kształcenia zawodowego, szkolnictwa wyższego oraz uczenia się przez całe życie, w tym uczenia się dorosłych - KPO - Doskonalenie systemu edukacji, mechanizmów uczenia się przez całe życie w kierunku lepszego dopasowania do potrzeb nowoczesnej gospodarki </t>
  </si>
  <si>
    <t xml:space="preserve">IW - Zbudowanie systemu koordynacji i monitorowania regionalnych działań na rzecz kształcenia zawodowego, szkolnictwa wyższego oraz uczenia się przez całe życie, w tym uczenia się dorosłych - KPO - Doskonalenie systemu edukacji, mechanizmów uczenia się przez całe życie w kierunku lepszego dopasowania do potrzeb nowoczesnej gospodarki </t>
  </si>
  <si>
    <t>IW - Rozbudowa i dostosowanie budynku Wojewódzkiej Biblioteki Publicznej-Książnicy Kopernikańskiej w Toruniu do nowych funkcji użytkowych - Poprawa infrastruktury kulturalnej</t>
  </si>
  <si>
    <t>(wydłuża się okres realizacji zadania do 2025 r., urealnia się poniesione do końca 2023 r. wydatki oraz przenosi się część niewykorzystanej kwoty z roku 2023 do roku 2025. Ogólna wartość zadania ulega zmniejszeniu)</t>
  </si>
  <si>
    <t>IW - Dokumentacja techniczna OKTU - rozbudowa WOTUiW w Toruniu - Poprawa infrastruktury zdrowotnej</t>
  </si>
  <si>
    <t>(wprowadza się nowe zadanie przewidziane do realizacji w latach 2024-2025)</t>
  </si>
  <si>
    <t>FEdKP - Dz. 6.08 - Przebudowa budynków oraz remont przy ul. M. Skłodowskiej-Curie 27/29 w Toruniu na potrzeby powstania Regionalnego Centrum Wsparcia i Opieki dla osób z niepełnosprawnością - Poprawa infrastruktury na potrzeby wsparcia i opieki nad osobami z niepełnosprawnością</t>
  </si>
  <si>
    <t>FEdKP - Priorytet 10 Pomoc Techniczna, Działanie 10.01 (EFS+) - Wsparcie procesu zarządzania i wdrażania  (Wojewódzki Urząd Pracy w Toruniu)</t>
  </si>
  <si>
    <t>FEdKP - Priorytet 10 Pomoc Techniczna, Działanie 10.02 (EFS+) - Skuteczna informacja i komunikacja Wojewódzki Urząd Pracy w Toruniu)</t>
  </si>
  <si>
    <t>FEdKP - Priorytet 9 Pomoc Techniczna (EFRR) - Wsparcie procesu wdrażania programu  (Wojewódzki Urząd Pracy w Toruniu)</t>
  </si>
  <si>
    <t>FEdKP - Priorytet 10 Pomoc Techniczna, Działanie 10.01 (EFS+) - Wsparcie procesu zarządzania i wdrażania  (Urząd Marszałkowski w Toruniu)</t>
  </si>
  <si>
    <t>FEdKP - Priorytet 9 Pomoc Techniczna (EFRR) - Wsparcie procesu wdrażania programu (Urząd Marszałkowski w Toruniu)</t>
  </si>
  <si>
    <t>FEdKP - Priorytet 10 Pomoc Techniczna, Działanie 10.02 (EFS+) - Skuteczna informacja i komunikacja (Urząd Marszałkowski w Toruniu)</t>
  </si>
  <si>
    <t>(dokonuje się zmniejszenia planowanych wydatków w związku ze zmianą kursu euro)</t>
  </si>
  <si>
    <t>RPO 2020 - RPO WKP 2014-2020 (współfinansowanie krajowe dla beneficjentów środków EFRR) - Ułatwienie absorpcji środków</t>
  </si>
  <si>
    <t>RPO 2020 - RPO WKP 2014-2020 (współfinansowanie krajowe dla beneficjentów środków EFS) - Ułatwienie absorpcji środków</t>
  </si>
  <si>
    <t>FEdKP - środki z budżetu państwa na dofinansowanie wkładu krajowego (EFRR) -  Ułatwienie absorpcji środków (Urząd Marszałkowski w Toruniu)</t>
  </si>
  <si>
    <t>(dokonuje się aktualizacji puli środków na współfinansowanie krajowe projektów z udziałem środków z EFRR)</t>
  </si>
  <si>
    <t>FEdKP - środki z budżetu państwa na dofinansowanie wkładu krajowego (EFRR) - IP ZIT -  Ułatwienie absorpcji środków (Urząd Marszałkowski w Toruniu)</t>
  </si>
  <si>
    <t>FEdKP - środki z budżetu państwa na dofinansowanie wkładu krajowego (EFS+) -  Ułatwienie absorpcji środków (Wojewódzki Urząd Pracy w Toruniu)</t>
  </si>
  <si>
    <t>FEdKP - środki z budżetu państwa na dofinansowanie wkładu krajowego (EFS+) - IP ZIT -  Ułatwienie absorpcji środków (Urząd Marszałkowski w Toruniu)</t>
  </si>
  <si>
    <t>1) ze zmian budżetu na 2024 r.,</t>
  </si>
  <si>
    <t>2) ze zmiany przychodów w 2024 r., tj.:</t>
  </si>
  <si>
    <t>3) z wprowadzenia w 2025 r. przychodów stanowiących wolne środki, o których mowa w art. 217 ust. 2 pkt 6 ustawy o finansach publicznych w kwocie 40.000.000 zł,</t>
  </si>
  <si>
    <t>4) ze zwiększenia w 2026 r. przychodów stanowiących wolne środki, o których mowa w art. 217 ust. 2 pkt 6 ustawy o finansach publicznych o kwotę 40.000.000 zł, tj. do kwoty 43.000.000 zł,,</t>
  </si>
  <si>
    <t>Zestawienie zmian w planowanych dochodach i wydatkach oraz przychodach i wyniku budżetowym w latach 2024-2039 przedstawia załączona tabela.</t>
  </si>
  <si>
    <t>Dokonuje się zmian w zakresie planowanych dochodów i wydatków oraz przychodów i wyniku budżetowego w poszczególnych latach. Zmiany wynikają przede wszystkim:</t>
  </si>
  <si>
    <t>(dokonuje się urealnienia poniesionych do końca 2023 r. wydatków oraz przeniesienia części niewykorzystanej kwoty z roku 2023 do roku 2026. Ponadto dokonuje się przeniesienia części wydatków bieżących do wydatków inwestycyjnych z przeznaczeniem na zakup 2 urządzeń wielofunkcyjnych. Ogólna wartość wydatków bieżących ulega zmniejszeniu)</t>
  </si>
  <si>
    <t>(dokonuje się aktualizacji puli środków na współfinansowanie krajowe projektów z udziałem środków z EFS)</t>
  </si>
  <si>
    <t>(zwiększa się planowane na 2024 r. wydatki oraz ogólną wartość wydatków inwestycyjnych w związku z wystąpieniem robót dodatkowych nie przewidzianych w dokumentacji projektowej)</t>
  </si>
  <si>
    <t>(dokonuje się urealnienia poniesionych do końca 2023 r. wydatków oraz przeniesienia do powyższego zadania części planowanych wydatków z zadania pn.: "Dotowanie kolejowych przewozów pasażerskich 2022-2030 - Zadanie III (Pakiet C+D+H)" oraz "Dotowanie kolejowych przewozów pasażerskich 2022-2030 - Zadanie IV (Pakiet E+F+G)" w związku z przewidywanymi wyższymi kosztami dostępu do infrastruktury kolejowej i opłat dworcowych w wyniku uruchomienia dodatkowych połączeń kolejowych na trasach:
 - Chełmża - Unisław Pomorski - Bydgoszcz,
 - Laskowice Pomorskie - Tleń - Czersk.
Ogólna wartość zadania ulega zwiększeniu)</t>
  </si>
  <si>
    <t>(wydłuża się okres realizacji zadania do 2026 r. oraz przenosi się część planowanych wydatków z lat 2024-2025 do roku 2026 w związku z przedłużającymi się procedurami związanymi z koniecznością opracowania aktualizacji dokumentacji projektowej. Ogólna wartość zadania nie ulega zmianie)</t>
  </si>
  <si>
    <t>(dokonuje się zmiany zadania z jednorocznego na wieloletnie przewidziane do realizacji w latach 2024-2025 w celu zabezpieczenia środków w 2025 r. na pokrycie kosztów Inwestora Zastępczego (Kujawsko-Pomorskie Inwestycje Regionalne Sp. z o.o.) oraz na dokończenie robót budowlanych)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</si>
  <si>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</si>
  <si>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</si>
  <si>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</si>
  <si>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</si>
  <si>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</si>
  <si>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</si>
  <si>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</si>
  <si>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</si>
  <si>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</si>
  <si>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</si>
  <si>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</si>
  <si>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</si>
  <si>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</si>
  <si>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</si>
  <si>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</si>
  <si>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</si>
  <si>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</si>
  <si>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</si>
  <si>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</si>
  <si>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</si>
  <si>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</si>
  <si>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</si>
  <si>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</si>
  <si>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</si>
  <si>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</si>
  <si>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</si>
  <si>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</si>
  <si>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</si>
  <si>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</si>
  <si>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2.1.4</t>
  </si>
  <si>
    <t>2.1.5</t>
  </si>
  <si>
    <t>2.1.6</t>
  </si>
  <si>
    <t>2.1.7</t>
  </si>
  <si>
    <t>2.1.8</t>
  </si>
  <si>
    <t>2.1.9</t>
  </si>
  <si>
    <t>2.1.10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</si>
  <si>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</si>
  <si>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</si>
  <si>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</si>
  <si>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</si>
  <si>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</si>
  <si>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</si>
  <si>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</si>
  <si>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</si>
  <si>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</si>
  <si>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</si>
  <si>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</si>
  <si>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</si>
  <si>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</si>
  <si>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</si>
  <si>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</si>
  <si>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</si>
  <si>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</si>
  <si>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</si>
  <si>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</si>
  <si>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</si>
  <si>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</si>
  <si>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</si>
  <si>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</si>
  <si>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</si>
  <si>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</si>
  <si>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</si>
  <si>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</si>
  <si>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</si>
  <si>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</si>
  <si>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</si>
  <si>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5) ze zmian w planowanych przedsięwzięciach wieloletnich, w tym w przedsięwzięciach z udziałem środków unijnych.</t>
  </si>
  <si>
    <t>Zgodnie z art. 18 pkt 20 ustawy z dnia 5 czerwca 1998 r. o samorządzie województwa  (Dz. U. z 2024 r. poz. 566) do kompetencji sejmiku województwa należy podejmowanie uchwał w innych sprawach zastrzeżonych ustawami. Natomiast art. 231 ustawy z dnia 27 sierpnia 2009 r. o finansach publicznych (Dz. U. z 2023 r. poz. 1270, z późn. zm.) uprawnia organ stanowiący do zmiany kwot wydatków na zaplanowane w wieloletniej prognozie finansowej przedsięwzięcia.</t>
  </si>
  <si>
    <t xml:space="preserve"> - z aktualizacji przychodów w poszczególnych latach,</t>
  </si>
  <si>
    <t>(dokonuje się zwiększenia planowanych na 2024 r. wydatków w związku z decyzją Wojewody Kujawsko-Pomorskiego z dnia 29 maja 2024 r. w sprawie zwiększenia planu dotacji na realizację zadań wynikających z ustawy o przeciwdziałaniu przemocy domowej. Ogólna wartość zadania ulega zwiększeniu)</t>
  </si>
  <si>
    <t>(dokonuje się urealnienia poniesionych do końca 2023 r. wydatków oraz zwiększa się planowane na 2024 r. wydatki o kwotę 799.405,91 zł, która ujęta była w wykazie wydatków niewygasających z upływem 2023 r. z przeznaczeniem na zadanie pn. "Ograniczenie emisji spalin poprzez rozbudowę sieci dróg rowerowych znajdujących się w koncepcji rozwoju systemu transportu Bydgosko-Toruńskiego Obszaru Funkcjonalnego dla: Części nr 3 - Toruń-Mała Nieszawka-Wielka Nieszawka-Cierpice w ciągu drogi wojewódzkiej Nr 273 - Przebudowa przepustów w ciągu drogi woj. Nr 273 w km 1+011 oraz 4+960 w m. Wielka Nieszawka i Mała Nieszawka" i niewydatkowana w określonym terminie, tj. do dnia 31 maja 2024 r. Ogólna wartość zadania nie ulega zmianie)</t>
  </si>
  <si>
    <t>a) ze zwiększenia przychodów stanowiących wolne środki, o których mowa w art. 217 ust. 2 pkt 6 ustawy o finansach publicznych o kwotę 38.879.595 zł, tj. do kwoty 89.449.502 zł,</t>
  </si>
  <si>
    <t xml:space="preserve">a)  wynikające z rozliczenia dochodów i wydatków nimi finansowanych związanych ze szczególnymi zasadami wykonywania budżetu: </t>
  </si>
  <si>
    <t xml:space="preserve">   - zadań związanych z ochroną gruntów rolnych</t>
  </si>
  <si>
    <t xml:space="preserve">   - pozostałych zadań</t>
  </si>
  <si>
    <t xml:space="preserve">    - rozdysponowane w wieloletniej prognozie finansowej na lata 2025-2026</t>
  </si>
  <si>
    <t xml:space="preserve">    - pozostałe do rozdysponowania </t>
  </si>
  <si>
    <t xml:space="preserve">Rozliczenie wolnych środków na dzień 31 grudnia 2023 r. zgodnie ze sprawozdaniem z wykonania budżetu województwa za rok 2023 oraz sprawozdaniem Rb-NDS za I kwartał 2024 r. </t>
  </si>
  <si>
    <t xml:space="preserve">    - ujęte w budżecie województwa na 2024 r.</t>
  </si>
  <si>
    <t>b) pozostałe wolne środki</t>
  </si>
  <si>
    <t>(wprowadza się nowy projekt przewidziany do realizacji w latach 2024-2027, którego celem jest popularyzacja i propagowanie działań z zakresu ochrony środowiska. Planowane wydatki stanowią wkład własny do projektu, który został złożony i jest w procesie oceny)</t>
  </si>
  <si>
    <t>(dokonuje się przeniesienia niewykorzystanej kwoty z roku 2023 do roku 2024. Ogólna wartość projektu nie ulega zmianie)</t>
  </si>
  <si>
    <t>(dokonuje się przeniesienia części planowanych wydatków z roku 2024 do roku 2025 w związku z opóźnieniem w ogłoszeniu postępowania przetargowego na realizację zadania związanego z organizacją szkoleń. Ogólna wartość projektu ulega zmniejszeniu w celu dostosowania do wniosku o dofinansowanie projektu)</t>
  </si>
  <si>
    <t>(dokonuje się zmniejszenia planowanych na 2026 r. wydatków oraz ogólnej wartości projektu w celu dostosowania do wniosku o dofinansowanie projektu i przyznanego dofinansowania)</t>
  </si>
  <si>
    <t>(dokonuje się urealnienia poniesionych do końca 2023 r. wydatków oraz przeniesienia niewykorzystanej kwoty na lata następne. Ogólna wartość projektu ulega zwiększeniu w związku z aktualizacją wniosku i przyznaniem przez Instytucję Zarządzającą Funduszami Europejskimi dla Kujaw i Pomorza 2021-2027 zwiększonego dofinansowania na realizację projektu)</t>
  </si>
  <si>
    <t>(dokonuje się zmniejszenia planowanych na 2025 r. wydatków w związku ze zmianą kursu euro oraz przeniesieniem części wydatków zaplanowanych przez ZIT BydOF do finansowania w ramach Funduszu EFRR)</t>
  </si>
  <si>
    <t>Dotowanie kolejowych przewozów pasażerskich 2025-2030 - Toruń-Ciechocinek - Organizowanie publicznego transportu zbiorowego na liniach kolejowych</t>
  </si>
  <si>
    <t>(wprowadza się nowy projekt przewidziany do realizacji w latach 2024-2027 w ramach projektu Ministerstwa Funduszy i Polityki Regionalnej pn. "Wsparcie JST w realizacji działań rozwojowych" finansowanego ze środków PTFE 2021-2027. Powyższe środki przeznaczone zostaną na realizację wsparcia grantowego dla gmin WK-P w dziedzinie rewitalizacji i odnowy przestrzeni publicznych)</t>
  </si>
  <si>
    <t>(wprowadza się nowe zadanie przewidziane do realizacji w latach 2024-2026. Planowane wydatki stanowią wkład własny do projektu planowanego do realizacji w ramach Krajowego Planu Odbudowy i Zwiększenia Odporności w ramach Komponentu E: Zielona, inteligentna  mobilność, Inwestycji: E1.1.2 Zero- i niskoemisyjny transport zbiorowy (autobusy) [pozamiejski] dotyczącego zakupu 15 sztuk taboru autobusowego do obsługi połączeń realizowanych na terenie województwa kujawsko-pomorskiego)</t>
  </si>
  <si>
    <t>(wprowadza się nowe zadanie przewidziane do realizacji w latach 2024-2026. Planowane wydatki stanowią wkład własny do projektu planowanego do realizacji w ramach Krajowego Planu Odbudowy i Zwiększenia Odporności w ramach Komponentu E: Zielona, inteligentna  mobilność, Inwestycji: E1.1.2 Zero- i niskoemisyjny transport zbiorowy (autobusy) [pozamiejski] dotyczącego zakupu 25 sztuk taboru autobusowego do obsługi połączeń realizowanych na terenie województwa kujawsko-pomorskiego)</t>
  </si>
  <si>
    <t>(wydłuża się okres realizacji zadania do 2025 r. oraz zwiększa się ogólną wartość zadania w celu dostosowania do zaktualizowanego kosztorysu prac)</t>
  </si>
  <si>
    <t>(wprowadza się nowe zadanie przewidziane do realizacji w latach 2024-2027. Planowane wydatki stanowią wkład własny do projektu planowanego do realizacji w ramach Programu Regionalnego Fundusze Europejskie dla Kujaw i Pomorza 2021-2027, Działanie 6.12. Projekt został złożony i jest w trakcie oceny)</t>
  </si>
  <si>
    <t>(dokonuje się urealnienia poniesionych do końca 2023 r. wydatków, przenosi się część planowanych wydatków z roku 2024 do roku 2025 oraz część wydatków inwestycyjnych do wydatków bieżących. Ogólna wartość wydatków inwestycyjnych ulega zmniejszeniu)</t>
  </si>
  <si>
    <t>(wydłuża się okres realizacji zadania do 2025 r. oraz przenosi się niewykorzystaną kwotę wydatków z roku 2023 i część planowanych wydatków z roku 2024 do roku 2025 w związku z przedłużającą się procedurą administracyjną dotyczącą wydania decyzji ZRID. Ogólna wartość zadania nie ulega zmianie)</t>
  </si>
  <si>
    <t>(wprowadza się nowy projekt przewidziany do realizacji w latach 2024-2027 w związku z jego zaakceptowaniem przez Komitet Monitorujący. Celem projektu jest podniesienie świadomości na temat zanieczyszczenia światłem na poziomie regionalnym, zmniejszenie konfliktu interesów między zainteresowanymi stronami, w szczególności podmiotami gospodarczymi, których działalność zakłóca ekosystemy pod względem zanieczyszczenia światłem a także zebranie i udostępnienie danych na temat tego zagrożenia i jego wpływu na ekosystemy Europy Środkowej)</t>
  </si>
  <si>
    <t>(wprowadza się nowe zadanie przewidziane do realizacji w latach 2025-2030 celem ogłoszenia postępowania przetargowego na uruchomienie połączenia Toruń-Ciechocinek)</t>
  </si>
  <si>
    <t>(dokonuje się zwiększenia planowanych w poszczególnych latach wydatków w związku z przeniesieniem wydatków pierwotnie planowanych przez ZIT BydOF do finansowania w ramach Funduszu EFS+ do EFRR oraz przeliczeniem kursu euro)</t>
  </si>
  <si>
    <t>(dokonuje się urealnienia poniesionych do końca 2023 r. wydatków, przeniesienia planowanych wydatków między latami realizacji oraz przeniesienia wydatków inwestycyjnych do wydatków bieżących z przeznaczeniem na organizację m.in. szkoleń, konferencji, seminariów dla realizatorów projektu, tj. KPCEN w Bydgoszczy, Toruniu i Włocławku. Ogólna wartość wydatków bieżących ulega zwiększeniu)</t>
  </si>
  <si>
    <t>(wydłuża się okres realizacji zadania do 2027 r. oraz przenosi się część planowanych wydatków z roku 2024 na lata następne w związku z przedłużającymi się procedurami związanymi z opracowaniem aktualizacji dokumentacji projektowej. Ogólna wartość zadania ulega zwiększeniu  przeznaczeniem na aktualizację dokumentacji projektowej, zgodnie z porozumieniem zawartym pomiędzy Województwem Kujawsko-Pomorskiem a Powiatem Chełmiński i Gminą Lisewo)</t>
  </si>
  <si>
    <t>b) ze zwiększenia przychodów o kwotę 5.723.611,40 zł stanowiących niewykorzystane środki pieniężne, o których mowa w art. 217 ust. 2 pkt 8 ustawy o finansach publicznych z przeznaczeniem na pokrycie deficytu budżetowego, które dotyczą wydatków na: zadania wynikające z ustawy o gospodarce opakowaniami i odpadami opakowaniowymi - opłata recyklingowa (2.199,99 zł), zadania wynikające z ustawy o obowiązkach przedsiębiorców w zakresie gospodarowania niektórymi odpadami oraz o opłacie produktowej (70,02 zł), zadania wynikające z ustawy o bateriach i akumulatorach (183,79 zł), zadania wynikające z ustawy o Rządowym Funduszu Rozwoju Dróg (58.941,60 zł) oraz zadania wynikające z ustawy o zasadach prowadzenia polityki rozwoju realizowane w ramach Krajowego Planu Odbudowy i Zwiększania Odporności (KPO) (5.662.216 zł),</t>
  </si>
  <si>
    <t>(dokonuje się zmniejszenia planowanych na 2025 r. wydatków w związku ze zmianą kursu euro)</t>
  </si>
  <si>
    <t>(dokonuje się urealnienia poniesionych do końca 2023 r. wydatków, wydłuża się okres realizacji zadania do 2026 r. oraz przenosi się część planowanych wydatków z roku 2024 na lata następne w celu dostosowania do zaawansowania prac projektowych. Ponadto dokonuje się przeniesienia planowanych  wydatków do zadań dotyczących budowy obwodnicy: Łysomic, Radzynia Chełmińskiego i Chełmży z przeznaczeniem na opracowanie Studium Techniczno-Ekonomiczno-Środowiskowego wraz z uzyskaniem decyzji o środowiskowych uwarunkowaniach zgody na realizację przedsięwzięcia. Ogólna wartość zadania ulega zmniejszeniu)</t>
  </si>
  <si>
    <t>(wydłuża się okres realizacji zadania do 2027 r. oraz przenosi się planowane wydatki między latami realizacji w związku z przedłużającymi się procedurami opracowania dokumentacji projektowej. Określa się wydatki planowane na 2024 r. oraz zwiększa się ogólną wartość zadania  z przeznaczeniem na opracowanie Studium Techniczno-Ekonomiczno-Środowiskowego wraz z uzyskaniem decyzji o środowiskowych uwarunkowaniach zgody na realizację przedsięwzięcia, które współfinansowane są zgodnie z zawartym porozumieniem przez Powiat Sępoleński i Gminę Sępólno Krajeńskie)</t>
  </si>
  <si>
    <t>(określa się wydatki planowane na lata 2024-2025 oraz zwiększa się ogólną wartość zadania z przeznaczeniem na opracowanie Studium Techniczno-Ekonomiczno-Środowiskowego wraz z uzyskaniem decyzji o środowiskowych uwarunkowaniach zgody na realizację przedsięwzięcia, które współfinansowane są zgodnie z zawartym porozumieniem przez Powiat Toruński, Gminę Miasta Chełmży i Gminę Chełmża)</t>
  </si>
  <si>
    <t>(dokonuje się urealnienia poniesionych do końca 2023 r. wydatków oraz przeniesienia niewykorzystanej kwoty z roku 2023 do roku 2024 z przeznaczeniem na opracowanie Studium Techniczno-Ekonomiczno-Środowiskowego wraz z uzyskaniem decyzji o środowiskowych uwarunkowaniach zgody na realizację przedsięwzięcia, które współfinansowane są zgodnie z zawartym porozumieniem przez Powiat Golubsko-Dobrzyński, Gminę Miasta Golub-Dobrzyń i Gminę Golub-Dobrzyń. Ogólna wartość zadania nie ulega zmianie)</t>
  </si>
  <si>
    <t>(określa się wydatki planowane na lata 2024-2025 oraz zwiększa się ogólną wartość zadania z przeznaczeniem na opracowanie Studium Techniczno-Ekonomiczno-Środowiskowego wraz z uzyskaniem decyzji o środowiskowych uwarunkowaniach zgody na realizację przedsięwzięcia, które współfinansowane są zgodnie z zawartym porozumieniem przez Powiat Grudziądzki oraz Miasto i Gminę Radzyń Chełmiński)</t>
  </si>
  <si>
    <t>(określa się wydatki planowane na lata 2024-2025 oraz zwiększa się ogólną wartość zadania z przeznaczeniem na opracowanie Studium Techniczno-Ekonomiczno-Środowiskowego wraz z uzyskaniem decyzji o środowiskowych uwarunkowaniach zgody na realizację przedsięwzięcia, które współfinansowane są zgodnie z zawartym porozumieniem przez Powiat Toruński i Gminę Łysomice)</t>
  </si>
  <si>
    <t>IZ - FERS - Dz. 04.13 - Koordynacja spójnej polityki społecznej Kujaw i Pomorza - Poprawa spójności działań w obszarze polityki włączenia społecznego</t>
  </si>
  <si>
    <t>FEdKP - Priorytet 9 Pomoc Techniczna (EFRR) - IP ZIT - Wsparcie procesu wdrażania programu (Urząd Marszałkowski w Toruniu)</t>
  </si>
  <si>
    <t>FEdKP - Priorytet 10 Pomoc Techniczna, Działanie 10.01 (EFS+) - IP ZIT - Wsparcie procesu zarządzania i wdrażania  (Urząd Marszałkowski w Toruniu)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</si>
</sst>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#,##0.00_ ;[Red]\-#,##0.00\ "/>
    <numFmt numFmtId="168" formatCode="#,##0.00\ &quot;zł&quot;"/>
    <numFmt numFmtId="169" formatCode="[$-415]d\ mmmm\ yyyy"/>
    <numFmt numFmtId="170" formatCode="#,##0.0"/>
    <numFmt numFmtId="171" formatCode="#,##0.000"/>
    <numFmt numFmtId="172" formatCode="#,##0.0000"/>
  </numFmts>
  <fonts count="8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sz val="10"/>
      <name val="Arial PL"/>
      <family val="0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Czcionka tekstu podstawowego"/>
      <family val="2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 CE"/>
      <family val="0"/>
    </font>
    <font>
      <b/>
      <sz val="12"/>
      <name val="Times New Roman"/>
      <family val="1"/>
    </font>
    <font>
      <b/>
      <sz val="10"/>
      <name val="Czcionka tekstu podstawowego"/>
      <family val="2"/>
    </font>
    <font>
      <b/>
      <i/>
      <sz val="12"/>
      <name val="Times New Roman"/>
      <family val="1"/>
    </font>
    <font>
      <b/>
      <i/>
      <sz val="10"/>
      <name val="Czcionka tekstu podstawowego"/>
      <family val="2"/>
    </font>
    <font>
      <i/>
      <sz val="12"/>
      <color indexed="8"/>
      <name val="Czcionka tekstu podstawowego"/>
      <family val="2"/>
    </font>
    <font>
      <sz val="8"/>
      <name val="Czcionka tekstu podstawowego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10"/>
      <name val="Times New Roman"/>
      <family val="1"/>
    </font>
    <font>
      <sz val="10"/>
      <color indexed="10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Czcionka tekstu podstawowego"/>
      <family val="2"/>
    </font>
    <font>
      <i/>
      <sz val="12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66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66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7" borderId="0" applyNumberFormat="0" applyBorder="0" applyAlignment="0" applyProtection="0"/>
    <xf numFmtId="0" fontId="66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66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11" borderId="0" applyNumberFormat="0" applyBorder="0" applyAlignment="0" applyProtection="0"/>
    <xf numFmtId="0" fontId="66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3" borderId="0" applyNumberFormat="0" applyBorder="0" applyAlignment="0" applyProtection="0"/>
    <xf numFmtId="0" fontId="66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17" borderId="0" applyNumberFormat="0" applyBorder="0" applyAlignment="0" applyProtection="0"/>
    <xf numFmtId="0" fontId="66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66" fillId="21" borderId="0" applyNumberFormat="0" applyBorder="0" applyAlignment="0" applyProtection="0"/>
    <xf numFmtId="0" fontId="0" fillId="15" borderId="0" applyNumberFormat="0" applyBorder="0" applyAlignment="0" applyProtection="0"/>
    <xf numFmtId="0" fontId="2" fillId="15" borderId="0" applyNumberFormat="0" applyBorder="0" applyAlignment="0" applyProtection="0"/>
    <xf numFmtId="0" fontId="66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3" borderId="0" applyNumberFormat="0" applyBorder="0" applyAlignment="0" applyProtection="0"/>
    <xf numFmtId="0" fontId="67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5" borderId="0" applyNumberFormat="0" applyBorder="0" applyAlignment="0" applyProtection="0"/>
    <xf numFmtId="0" fontId="67" fillId="2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67" fillId="27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67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29" borderId="0" applyNumberFormat="0" applyBorder="0" applyAlignment="0" applyProtection="0"/>
    <xf numFmtId="0" fontId="67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1" borderId="0" applyNumberFormat="0" applyBorder="0" applyAlignment="0" applyProtection="0"/>
    <xf numFmtId="0" fontId="67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3" borderId="0" applyNumberFormat="0" applyBorder="0" applyAlignment="0" applyProtection="0"/>
    <xf numFmtId="0" fontId="67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5" borderId="0" applyNumberFormat="0" applyBorder="0" applyAlignment="0" applyProtection="0"/>
    <xf numFmtId="0" fontId="67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37" borderId="0" applyNumberFormat="0" applyBorder="0" applyAlignment="0" applyProtection="0"/>
    <xf numFmtId="0" fontId="67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39" borderId="0" applyNumberFormat="0" applyBorder="0" applyAlignment="0" applyProtection="0"/>
    <xf numFmtId="0" fontId="67" fillId="40" borderId="0" applyNumberFormat="0" applyBorder="0" applyAlignment="0" applyProtection="0"/>
    <xf numFmtId="0" fontId="3" fillId="29" borderId="0" applyNumberFormat="0" applyBorder="0" applyAlignment="0" applyProtection="0"/>
    <xf numFmtId="0" fontId="4" fillId="29" borderId="0" applyNumberFormat="0" applyBorder="0" applyAlignment="0" applyProtection="0"/>
    <xf numFmtId="0" fontId="67" fillId="41" borderId="0" applyNumberFormat="0" applyBorder="0" applyAlignment="0" applyProtection="0"/>
    <xf numFmtId="0" fontId="3" fillId="31" borderId="0" applyNumberFormat="0" applyBorder="0" applyAlignment="0" applyProtection="0"/>
    <xf numFmtId="0" fontId="4" fillId="31" borderId="0" applyNumberFormat="0" applyBorder="0" applyAlignment="0" applyProtection="0"/>
    <xf numFmtId="0" fontId="67" fillId="42" borderId="0" applyNumberFormat="0" applyBorder="0" applyAlignment="0" applyProtection="0"/>
    <xf numFmtId="0" fontId="3" fillId="43" borderId="0" applyNumberFormat="0" applyBorder="0" applyAlignment="0" applyProtection="0"/>
    <xf numFmtId="0" fontId="4" fillId="43" borderId="0" applyNumberFormat="0" applyBorder="0" applyAlignment="0" applyProtection="0"/>
    <xf numFmtId="0" fontId="68" fillId="44" borderId="1" applyNumberFormat="0" applyAlignment="0" applyProtection="0"/>
    <xf numFmtId="0" fontId="5" fillId="13" borderId="2" applyNumberFormat="0" applyAlignment="0" applyProtection="0"/>
    <xf numFmtId="0" fontId="6" fillId="13" borderId="2" applyNumberFormat="0" applyAlignment="0" applyProtection="0"/>
    <xf numFmtId="0" fontId="69" fillId="45" borderId="3" applyNumberFormat="0" applyAlignment="0" applyProtection="0"/>
    <xf numFmtId="0" fontId="7" fillId="46" borderId="4" applyNumberFormat="0" applyAlignment="0" applyProtection="0"/>
    <xf numFmtId="0" fontId="8" fillId="46" borderId="4" applyNumberFormat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70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0" fontId="71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6" applyNumberFormat="0" applyFill="0" applyAlignment="0" applyProtection="0"/>
    <xf numFmtId="0" fontId="72" fillId="48" borderId="7" applyNumberFormat="0" applyAlignment="0" applyProtection="0"/>
    <xf numFmtId="0" fontId="13" fillId="49" borderId="8" applyNumberFormat="0" applyAlignment="0" applyProtection="0"/>
    <xf numFmtId="0" fontId="14" fillId="49" borderId="8" applyNumberFormat="0" applyAlignment="0" applyProtection="0"/>
    <xf numFmtId="0" fontId="73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0" applyNumberFormat="0" applyFill="0" applyAlignment="0" applyProtection="0"/>
    <xf numFmtId="0" fontId="74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2" applyNumberFormat="0" applyFill="0" applyAlignment="0" applyProtection="0"/>
    <xf numFmtId="0" fontId="75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76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3" fillId="0" borderId="0">
      <alignment/>
      <protection/>
    </xf>
    <xf numFmtId="0" fontId="78" fillId="45" borderId="1" applyNumberFormat="0" applyAlignment="0" applyProtection="0"/>
    <xf numFmtId="0" fontId="24" fillId="46" borderId="2" applyNumberFormat="0" applyAlignment="0" applyProtection="0"/>
    <xf numFmtId="0" fontId="25" fillId="46" borderId="2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6" fillId="0" borderId="0">
      <alignment/>
      <protection/>
    </xf>
    <xf numFmtId="0" fontId="79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6" applyNumberFormat="0" applyFill="0" applyAlignment="0" applyProtection="0"/>
    <xf numFmtId="0" fontId="8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5" borderId="0" applyNumberFormat="0" applyBorder="0" applyAlignment="0" applyProtection="0"/>
    <xf numFmtId="0" fontId="35" fillId="5" borderId="0" applyNumberFormat="0" applyBorder="0" applyAlignment="0" applyProtection="0"/>
    <xf numFmtId="0" fontId="83" fillId="5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0" borderId="0" xfId="0" applyFont="1" applyFill="1" applyAlignment="1" applyProtection="1">
      <alignment horizontal="right" vertical="center" wrapText="1"/>
      <protection/>
    </xf>
    <xf numFmtId="0" fontId="40" fillId="0" borderId="0" xfId="0" applyFont="1" applyFill="1" applyAlignment="1" applyProtection="1">
      <alignment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Fill="1" applyAlignment="1" applyProtection="1">
      <alignment wrapText="1"/>
      <protection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Border="1" applyAlignment="1" applyProtection="1">
      <alignment horizontal="left" vertical="center" wrapText="1" indent="2"/>
      <protection/>
    </xf>
    <xf numFmtId="0" fontId="39" fillId="0" borderId="0" xfId="0" applyFont="1" applyFill="1" applyAlignment="1" applyProtection="1">
      <alignment horizontal="center" wrapText="1"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2" fontId="38" fillId="0" borderId="19" xfId="0" applyNumberFormat="1" applyFont="1" applyFill="1" applyBorder="1" applyAlignment="1">
      <alignment horizontal="center" vertical="center" wrapText="1"/>
    </xf>
    <xf numFmtId="2" fontId="38" fillId="0" borderId="20" xfId="0" applyNumberFormat="1" applyFont="1" applyFill="1" applyBorder="1" applyAlignment="1">
      <alignment horizontal="center" vertical="center" wrapText="1"/>
    </xf>
    <xf numFmtId="2" fontId="38" fillId="0" borderId="21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49" fillId="0" borderId="22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7" fillId="0" borderId="26" xfId="0" applyFont="1" applyFill="1" applyBorder="1" applyAlignment="1">
      <alignment horizontal="center" vertical="center"/>
    </xf>
    <xf numFmtId="3" fontId="47" fillId="0" borderId="27" xfId="0" applyNumberFormat="1" applyFont="1" applyFill="1" applyBorder="1" applyAlignment="1">
      <alignment vertical="center"/>
    </xf>
    <xf numFmtId="3" fontId="47" fillId="0" borderId="28" xfId="0" applyNumberFormat="1" applyFont="1" applyFill="1" applyBorder="1" applyAlignment="1">
      <alignment vertical="center"/>
    </xf>
    <xf numFmtId="3" fontId="47" fillId="0" borderId="29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3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31" xfId="0" applyNumberFormat="1" applyFont="1" applyFill="1" applyBorder="1" applyAlignment="1">
      <alignment horizontal="center" vertical="center"/>
    </xf>
    <xf numFmtId="3" fontId="47" fillId="0" borderId="32" xfId="0" applyNumberFormat="1" applyFont="1" applyFill="1" applyBorder="1" applyAlignment="1">
      <alignment vertical="center"/>
    </xf>
    <xf numFmtId="3" fontId="47" fillId="0" borderId="33" xfId="0" applyNumberFormat="1" applyFont="1" applyFill="1" applyBorder="1" applyAlignment="1">
      <alignment vertical="center"/>
    </xf>
    <xf numFmtId="3" fontId="47" fillId="0" borderId="34" xfId="0" applyNumberFormat="1" applyFont="1" applyFill="1" applyBorder="1" applyAlignment="1">
      <alignment vertical="center"/>
    </xf>
    <xf numFmtId="3" fontId="47" fillId="0" borderId="35" xfId="0" applyNumberFormat="1" applyFont="1" applyFill="1" applyBorder="1" applyAlignment="1">
      <alignment vertical="center"/>
    </xf>
    <xf numFmtId="0" fontId="47" fillId="0" borderId="36" xfId="0" applyNumberFormat="1" applyFont="1" applyFill="1" applyBorder="1" applyAlignment="1">
      <alignment horizontal="center" vertical="center"/>
    </xf>
    <xf numFmtId="3" fontId="47" fillId="0" borderId="21" xfId="0" applyNumberFormat="1" applyFont="1" applyFill="1" applyBorder="1" applyAlignment="1">
      <alignment vertical="center"/>
    </xf>
    <xf numFmtId="3" fontId="47" fillId="0" borderId="20" xfId="0" applyNumberFormat="1" applyFont="1" applyFill="1" applyBorder="1" applyAlignment="1">
      <alignment vertical="center"/>
    </xf>
    <xf numFmtId="3" fontId="47" fillId="0" borderId="37" xfId="0" applyNumberFormat="1" applyFont="1" applyFill="1" applyBorder="1" applyAlignment="1">
      <alignment vertical="center"/>
    </xf>
    <xf numFmtId="3" fontId="47" fillId="0" borderId="19" xfId="0" applyNumberFormat="1" applyFont="1" applyFill="1" applyBorder="1" applyAlignment="1">
      <alignment vertical="center"/>
    </xf>
    <xf numFmtId="0" fontId="47" fillId="0" borderId="38" xfId="0" applyFont="1" applyFill="1" applyBorder="1" applyAlignment="1">
      <alignment horizontal="center" vertical="center"/>
    </xf>
    <xf numFmtId="3" fontId="47" fillId="0" borderId="39" xfId="0" applyNumberFormat="1" applyFont="1" applyFill="1" applyBorder="1" applyAlignment="1">
      <alignment vertical="center"/>
    </xf>
    <xf numFmtId="0" fontId="47" fillId="0" borderId="34" xfId="0" applyNumberFormat="1" applyFont="1" applyFill="1" applyBorder="1" applyAlignment="1">
      <alignment horizontal="center" vertical="center"/>
    </xf>
    <xf numFmtId="3" fontId="47" fillId="0" borderId="40" xfId="0" applyNumberFormat="1" applyFont="1" applyFill="1" applyBorder="1" applyAlignment="1">
      <alignment vertical="center"/>
    </xf>
    <xf numFmtId="0" fontId="47" fillId="0" borderId="37" xfId="0" applyNumberFormat="1" applyFont="1" applyFill="1" applyBorder="1" applyAlignment="1">
      <alignment horizontal="center" vertical="center"/>
    </xf>
    <xf numFmtId="3" fontId="47" fillId="0" borderId="41" xfId="0" applyNumberFormat="1" applyFont="1" applyFill="1" applyBorder="1" applyAlignment="1">
      <alignment vertical="center"/>
    </xf>
    <xf numFmtId="0" fontId="38" fillId="0" borderId="0" xfId="0" applyFont="1" applyFill="1" applyAlignment="1" applyProtection="1">
      <alignment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wrapText="1"/>
      <protection/>
    </xf>
    <xf numFmtId="0" fontId="47" fillId="0" borderId="0" xfId="0" applyFont="1" applyFill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vertical="center"/>
      <protection/>
    </xf>
    <xf numFmtId="2" fontId="38" fillId="0" borderId="42" xfId="0" applyNumberFormat="1" applyFont="1" applyFill="1" applyBorder="1" applyAlignment="1" applyProtection="1">
      <alignment horizontal="center" vertical="center" wrapText="1"/>
      <protection/>
    </xf>
    <xf numFmtId="2" fontId="38" fillId="0" borderId="43" xfId="0" applyNumberFormat="1" applyFont="1" applyFill="1" applyBorder="1" applyAlignment="1" applyProtection="1">
      <alignment horizontal="center" vertical="center" wrapText="1"/>
      <protection/>
    </xf>
    <xf numFmtId="2" fontId="38" fillId="0" borderId="44" xfId="0" applyNumberFormat="1" applyFont="1" applyFill="1" applyBorder="1" applyAlignment="1" applyProtection="1">
      <alignment horizontal="center" vertical="center" wrapText="1"/>
      <protection/>
    </xf>
    <xf numFmtId="2" fontId="38" fillId="0" borderId="45" xfId="0" applyNumberFormat="1" applyFont="1" applyFill="1" applyBorder="1" applyAlignment="1" applyProtection="1">
      <alignment horizontal="center" vertical="center" wrapText="1"/>
      <protection/>
    </xf>
    <xf numFmtId="2" fontId="38" fillId="0" borderId="0" xfId="0" applyNumberFormat="1" applyFont="1" applyFill="1" applyBorder="1" applyAlignment="1" applyProtection="1">
      <alignment horizontal="center" vertical="center" wrapText="1"/>
      <protection/>
    </xf>
    <xf numFmtId="2" fontId="38" fillId="0" borderId="19" xfId="0" applyNumberFormat="1" applyFont="1" applyFill="1" applyBorder="1" applyAlignment="1" applyProtection="1">
      <alignment horizontal="center" vertical="center" wrapText="1"/>
      <protection/>
    </xf>
    <xf numFmtId="2" fontId="38" fillId="0" borderId="20" xfId="0" applyNumberFormat="1" applyFont="1" applyFill="1" applyBorder="1" applyAlignment="1" applyProtection="1">
      <alignment horizontal="center" vertical="center" wrapText="1"/>
      <protection/>
    </xf>
    <xf numFmtId="2" fontId="38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/>
      <protection/>
    </xf>
    <xf numFmtId="0" fontId="49" fillId="0" borderId="46" xfId="0" applyFont="1" applyFill="1" applyBorder="1" applyAlignment="1" applyProtection="1">
      <alignment horizontal="center"/>
      <protection/>
    </xf>
    <xf numFmtId="0" fontId="49" fillId="0" borderId="47" xfId="0" applyFont="1" applyFill="1" applyBorder="1" applyAlignment="1" applyProtection="1">
      <alignment horizontal="center"/>
      <protection/>
    </xf>
    <xf numFmtId="0" fontId="49" fillId="0" borderId="48" xfId="0" applyFont="1" applyFill="1" applyBorder="1" applyAlignment="1" applyProtection="1">
      <alignment horizontal="center"/>
      <protection/>
    </xf>
    <xf numFmtId="0" fontId="49" fillId="0" borderId="49" xfId="0" applyFont="1" applyFill="1" applyBorder="1" applyAlignment="1" applyProtection="1">
      <alignment horizontal="center"/>
      <protection/>
    </xf>
    <xf numFmtId="0" fontId="49" fillId="0" borderId="5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/>
    </xf>
    <xf numFmtId="0" fontId="49" fillId="0" borderId="51" xfId="0" applyFont="1" applyFill="1" applyBorder="1" applyAlignment="1" applyProtection="1">
      <alignment horizontal="center"/>
      <protection/>
    </xf>
    <xf numFmtId="0" fontId="49" fillId="0" borderId="52" xfId="0" applyFont="1" applyFill="1" applyBorder="1" applyAlignment="1" applyProtection="1">
      <alignment horizontal="center"/>
      <protection/>
    </xf>
    <xf numFmtId="0" fontId="49" fillId="0" borderId="0" xfId="0" applyFont="1" applyFill="1" applyAlignment="1" applyProtection="1">
      <alignment/>
      <protection/>
    </xf>
    <xf numFmtId="0" fontId="47" fillId="0" borderId="53" xfId="0" applyFont="1" applyFill="1" applyBorder="1" applyAlignment="1" applyProtection="1">
      <alignment horizontal="center" vertical="center"/>
      <protection/>
    </xf>
    <xf numFmtId="4" fontId="47" fillId="0" borderId="54" xfId="0" applyNumberFormat="1" applyFont="1" applyFill="1" applyBorder="1" applyAlignment="1" applyProtection="1">
      <alignment vertical="center"/>
      <protection/>
    </xf>
    <xf numFmtId="4" fontId="47" fillId="0" borderId="55" xfId="0" applyNumberFormat="1" applyFont="1" applyFill="1" applyBorder="1" applyAlignment="1" applyProtection="1">
      <alignment vertical="center"/>
      <protection/>
    </xf>
    <xf numFmtId="4" fontId="47" fillId="0" borderId="0" xfId="0" applyNumberFormat="1" applyFont="1" applyFill="1" applyBorder="1" applyAlignment="1" applyProtection="1">
      <alignment vertical="center"/>
      <protection/>
    </xf>
    <xf numFmtId="4" fontId="47" fillId="0" borderId="35" xfId="0" applyNumberFormat="1" applyFont="1" applyFill="1" applyBorder="1" applyAlignment="1" applyProtection="1">
      <alignment vertical="center"/>
      <protection/>
    </xf>
    <xf numFmtId="4" fontId="47" fillId="0" borderId="33" xfId="0" applyNumberFormat="1" applyFont="1" applyFill="1" applyBorder="1" applyAlignment="1" applyProtection="1">
      <alignment vertical="center"/>
      <protection/>
    </xf>
    <xf numFmtId="4" fontId="47" fillId="0" borderId="32" xfId="0" applyNumberFormat="1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4" fontId="47" fillId="0" borderId="56" xfId="0" applyNumberFormat="1" applyFont="1" applyFill="1" applyBorder="1" applyAlignment="1" applyProtection="1">
      <alignment vertical="center"/>
      <protection/>
    </xf>
    <xf numFmtId="0" fontId="47" fillId="0" borderId="57" xfId="0" applyFont="1" applyFill="1" applyBorder="1" applyAlignment="1" applyProtection="1">
      <alignment horizontal="center" vertical="center"/>
      <protection/>
    </xf>
    <xf numFmtId="4" fontId="47" fillId="0" borderId="58" xfId="0" applyNumberFormat="1" applyFont="1" applyFill="1" applyBorder="1" applyAlignment="1" applyProtection="1">
      <alignment vertical="center"/>
      <protection/>
    </xf>
    <xf numFmtId="4" fontId="47" fillId="0" borderId="59" xfId="0" applyNumberFormat="1" applyFont="1" applyFill="1" applyBorder="1" applyAlignment="1" applyProtection="1">
      <alignment vertical="center"/>
      <protection/>
    </xf>
    <xf numFmtId="0" fontId="47" fillId="0" borderId="60" xfId="0" applyFont="1" applyFill="1" applyBorder="1" applyAlignment="1" applyProtection="1">
      <alignment horizontal="center" vertical="center"/>
      <protection/>
    </xf>
    <xf numFmtId="4" fontId="47" fillId="0" borderId="61" xfId="0" applyNumberFormat="1" applyFont="1" applyFill="1" applyBorder="1" applyAlignment="1" applyProtection="1">
      <alignment vertical="center"/>
      <protection/>
    </xf>
    <xf numFmtId="4" fontId="47" fillId="0" borderId="62" xfId="0" applyNumberFormat="1" applyFont="1" applyFill="1" applyBorder="1" applyAlignment="1" applyProtection="1">
      <alignment vertical="center"/>
      <protection/>
    </xf>
    <xf numFmtId="4" fontId="47" fillId="0" borderId="63" xfId="0" applyNumberFormat="1" applyFont="1" applyFill="1" applyBorder="1" applyAlignment="1" applyProtection="1">
      <alignment vertical="center"/>
      <protection/>
    </xf>
    <xf numFmtId="4" fontId="47" fillId="0" borderId="19" xfId="0" applyNumberFormat="1" applyFont="1" applyFill="1" applyBorder="1" applyAlignment="1" applyProtection="1">
      <alignment vertical="center"/>
      <protection/>
    </xf>
    <xf numFmtId="4" fontId="47" fillId="0" borderId="20" xfId="0" applyNumberFormat="1" applyFont="1" applyFill="1" applyBorder="1" applyAlignment="1" applyProtection="1">
      <alignment vertical="center"/>
      <protection/>
    </xf>
    <xf numFmtId="4" fontId="47" fillId="0" borderId="21" xfId="0" applyNumberFormat="1" applyFont="1" applyFill="1" applyBorder="1" applyAlignment="1" applyProtection="1">
      <alignment vertical="center"/>
      <protection/>
    </xf>
    <xf numFmtId="4" fontId="47" fillId="0" borderId="0" xfId="0" applyNumberFormat="1" applyFont="1" applyFill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/>
      <protection/>
    </xf>
    <xf numFmtId="2" fontId="38" fillId="0" borderId="64" xfId="0" applyNumberFormat="1" applyFont="1" applyFill="1" applyBorder="1" applyAlignment="1" applyProtection="1">
      <alignment horizontal="center" vertical="center" wrapText="1"/>
      <protection/>
    </xf>
    <xf numFmtId="2" fontId="38" fillId="0" borderId="65" xfId="0" applyNumberFormat="1" applyFont="1" applyFill="1" applyBorder="1" applyAlignment="1" applyProtection="1">
      <alignment horizontal="center" vertical="center" wrapText="1"/>
      <protection/>
    </xf>
    <xf numFmtId="2" fontId="38" fillId="0" borderId="66" xfId="0" applyNumberFormat="1" applyFont="1" applyFill="1" applyBorder="1" applyAlignment="1" applyProtection="1">
      <alignment horizontal="center" vertical="center" wrapText="1"/>
      <protection/>
    </xf>
    <xf numFmtId="2" fontId="38" fillId="0" borderId="67" xfId="0" applyNumberFormat="1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/>
      <protection/>
    </xf>
    <xf numFmtId="0" fontId="47" fillId="0" borderId="31" xfId="0" applyFont="1" applyFill="1" applyBorder="1" applyAlignment="1" applyProtection="1">
      <alignment horizontal="center" vertical="center"/>
      <protection/>
    </xf>
    <xf numFmtId="4" fontId="47" fillId="0" borderId="68" xfId="0" applyNumberFormat="1" applyFont="1" applyFill="1" applyBorder="1" applyAlignment="1" applyProtection="1">
      <alignment vertical="center"/>
      <protection/>
    </xf>
    <xf numFmtId="0" fontId="47" fillId="0" borderId="69" xfId="0" applyFont="1" applyFill="1" applyBorder="1" applyAlignment="1" applyProtection="1">
      <alignment horizontal="center" vertical="center"/>
      <protection/>
    </xf>
    <xf numFmtId="4" fontId="47" fillId="0" borderId="70" xfId="0" applyNumberFormat="1" applyFont="1" applyFill="1" applyBorder="1" applyAlignment="1" applyProtection="1">
      <alignment vertical="center"/>
      <protection/>
    </xf>
    <xf numFmtId="4" fontId="47" fillId="0" borderId="66" xfId="0" applyNumberFormat="1" applyFont="1" applyFill="1" applyBorder="1" applyAlignment="1" applyProtection="1">
      <alignment vertical="center"/>
      <protection/>
    </xf>
    <xf numFmtId="0" fontId="47" fillId="0" borderId="36" xfId="0" applyFont="1" applyFill="1" applyBorder="1" applyAlignment="1" applyProtection="1">
      <alignment horizontal="center" vertical="center"/>
      <protection/>
    </xf>
    <xf numFmtId="4" fontId="47" fillId="0" borderId="71" xfId="0" applyNumberFormat="1" applyFont="1" applyFill="1" applyBorder="1" applyAlignment="1" applyProtection="1">
      <alignment vertical="center"/>
      <protection/>
    </xf>
    <xf numFmtId="4" fontId="47" fillId="0" borderId="72" xfId="0" applyNumberFormat="1" applyFont="1" applyFill="1" applyBorder="1" applyAlignment="1" applyProtection="1">
      <alignment vertical="center"/>
      <protection/>
    </xf>
    <xf numFmtId="167" fontId="41" fillId="0" borderId="0" xfId="131" applyNumberFormat="1" applyFont="1" applyFill="1" applyBorder="1" applyAlignment="1" applyProtection="1">
      <alignment vertical="center" shrinkToFit="1"/>
      <protection/>
    </xf>
    <xf numFmtId="4" fontId="41" fillId="0" borderId="0" xfId="131" applyNumberFormat="1" applyFont="1" applyFill="1" applyBorder="1" applyAlignment="1" applyProtection="1">
      <alignment vertical="center" shrinkToFit="1"/>
      <protection/>
    </xf>
    <xf numFmtId="0" fontId="41" fillId="0" borderId="0" xfId="0" applyFont="1" applyFill="1" applyBorder="1" applyAlignment="1" applyProtection="1">
      <alignment horizontal="left" wrapText="1"/>
      <protection/>
    </xf>
    <xf numFmtId="0" fontId="49" fillId="0" borderId="73" xfId="0" applyFont="1" applyFill="1" applyBorder="1" applyAlignment="1" applyProtection="1">
      <alignment horizontal="center"/>
      <protection/>
    </xf>
    <xf numFmtId="0" fontId="49" fillId="0" borderId="24" xfId="0" applyFont="1" applyFill="1" applyBorder="1" applyAlignment="1" applyProtection="1">
      <alignment horizontal="center"/>
      <protection/>
    </xf>
    <xf numFmtId="0" fontId="49" fillId="0" borderId="74" xfId="0" applyFont="1" applyFill="1" applyBorder="1" applyAlignment="1" applyProtection="1">
      <alignment horizontal="center"/>
      <protection/>
    </xf>
    <xf numFmtId="0" fontId="39" fillId="0" borderId="0" xfId="0" applyFont="1" applyFill="1" applyAlignment="1" applyProtection="1">
      <alignment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6" fillId="0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39" fillId="0" borderId="33" xfId="0" applyFont="1" applyFill="1" applyBorder="1" applyAlignment="1" applyProtection="1">
      <alignment horizontal="left" vertical="center" wrapText="1"/>
      <protection/>
    </xf>
    <xf numFmtId="0" fontId="39" fillId="0" borderId="33" xfId="0" applyFont="1" applyFill="1" applyBorder="1" applyAlignment="1" applyProtection="1">
      <alignment vertical="center" wrapText="1"/>
      <protection/>
    </xf>
    <xf numFmtId="167" fontId="39" fillId="0" borderId="33" xfId="131" applyNumberFormat="1" applyFont="1" applyFill="1" applyBorder="1" applyAlignment="1" applyProtection="1">
      <alignment vertical="center" shrinkToFit="1"/>
      <protection/>
    </xf>
    <xf numFmtId="4" fontId="39" fillId="0" borderId="33" xfId="131" applyNumberFormat="1" applyFont="1" applyFill="1" applyBorder="1" applyAlignment="1" applyProtection="1">
      <alignment vertical="center" shrinkToFi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41" fillId="0" borderId="33" xfId="0" applyFont="1" applyFill="1" applyBorder="1" applyAlignment="1" applyProtection="1">
      <alignment horizontal="left" vertical="center" wrapText="1"/>
      <protection/>
    </xf>
    <xf numFmtId="0" fontId="41" fillId="0" borderId="33" xfId="0" applyFont="1" applyFill="1" applyBorder="1" applyAlignment="1" applyProtection="1">
      <alignment horizontal="left" vertical="center" wrapText="1" indent="2"/>
      <protection/>
    </xf>
    <xf numFmtId="167" fontId="41" fillId="0" borderId="33" xfId="131" applyNumberFormat="1" applyFont="1" applyFill="1" applyBorder="1" applyAlignment="1" applyProtection="1">
      <alignment vertical="center" shrinkToFit="1"/>
      <protection/>
    </xf>
    <xf numFmtId="4" fontId="41" fillId="0" borderId="33" xfId="131" applyNumberFormat="1" applyFont="1" applyFill="1" applyBorder="1" applyAlignment="1" applyProtection="1">
      <alignment vertical="center" shrinkToFit="1"/>
      <protection/>
    </xf>
    <xf numFmtId="0" fontId="41" fillId="0" borderId="33" xfId="0" applyFont="1" applyFill="1" applyBorder="1" applyAlignment="1" applyProtection="1">
      <alignment horizontal="left" vertical="center" wrapText="1" indent="4"/>
      <protection/>
    </xf>
    <xf numFmtId="0" fontId="41" fillId="0" borderId="33" xfId="0" applyFont="1" applyFill="1" applyBorder="1" applyAlignment="1" applyProtection="1">
      <alignment horizontal="left" vertical="center" wrapText="1" indent="6"/>
      <protection/>
    </xf>
    <xf numFmtId="0" fontId="40" fillId="0" borderId="0" xfId="0" applyFont="1" applyFill="1" applyAlignment="1" applyProtection="1">
      <alignment wrapText="1"/>
      <protection/>
    </xf>
    <xf numFmtId="0" fontId="41" fillId="0" borderId="75" xfId="0" applyFont="1" applyFill="1" applyBorder="1" applyAlignment="1" applyProtection="1">
      <alignment horizontal="left" vertical="center" wrapText="1" indent="6"/>
      <protection/>
    </xf>
    <xf numFmtId="0" fontId="39" fillId="0" borderId="33" xfId="0" applyFont="1" applyFill="1" applyBorder="1" applyAlignment="1" applyProtection="1">
      <alignment horizontal="left" vertical="center" wrapText="1" indent="2"/>
      <protection/>
    </xf>
    <xf numFmtId="4" fontId="39" fillId="0" borderId="33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Alignment="1" applyProtection="1">
      <alignment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1" fillId="0" borderId="33" xfId="0" applyFont="1" applyFill="1" applyBorder="1" applyAlignment="1" applyProtection="1">
      <alignment horizontal="left" vertical="center" wrapText="1" indent="8"/>
      <protection/>
    </xf>
    <xf numFmtId="167" fontId="39" fillId="0" borderId="33" xfId="131" applyNumberFormat="1" applyFont="1" applyFill="1" applyBorder="1" applyAlignment="1" applyProtection="1">
      <alignment horizontal="center" vertical="center" shrinkToFit="1"/>
      <protection/>
    </xf>
    <xf numFmtId="4" fontId="39" fillId="0" borderId="33" xfId="131" applyNumberFormat="1" applyFont="1" applyFill="1" applyBorder="1" applyAlignment="1" applyProtection="1">
      <alignment horizontal="center" vertical="center" shrinkToFit="1"/>
      <protection/>
    </xf>
    <xf numFmtId="10" fontId="41" fillId="0" borderId="33" xfId="131" applyNumberFormat="1" applyFont="1" applyFill="1" applyBorder="1" applyAlignment="1" applyProtection="1">
      <alignment vertical="center" shrinkToFit="1"/>
      <protection/>
    </xf>
    <xf numFmtId="167" fontId="41" fillId="0" borderId="33" xfId="131" applyNumberFormat="1" applyFont="1" applyFill="1" applyBorder="1" applyAlignment="1" applyProtection="1">
      <alignment horizontal="center" vertical="center" shrinkToFit="1"/>
      <protection/>
    </xf>
    <xf numFmtId="0" fontId="41" fillId="0" borderId="0" xfId="0" applyFont="1" applyFill="1" applyBorder="1" applyAlignment="1" applyProtection="1">
      <alignment horizontal="justify" wrapText="1"/>
      <protection/>
    </xf>
    <xf numFmtId="4" fontId="47" fillId="0" borderId="76" xfId="0" applyNumberFormat="1" applyFont="1" applyFill="1" applyBorder="1" applyAlignment="1" applyProtection="1">
      <alignment vertical="center"/>
      <protection/>
    </xf>
    <xf numFmtId="4" fontId="47" fillId="0" borderId="77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0" fontId="36" fillId="0" borderId="0" xfId="0" applyFont="1" applyFill="1" applyBorder="1" applyAlignment="1" applyProtection="1">
      <alignment vertical="center" wrapText="1"/>
      <protection/>
    </xf>
    <xf numFmtId="0" fontId="84" fillId="0" borderId="0" xfId="0" applyFont="1" applyFill="1" applyAlignment="1" applyProtection="1">
      <alignment horizontal="justify" wrapText="1"/>
      <protection/>
    </xf>
    <xf numFmtId="0" fontId="85" fillId="0" borderId="0" xfId="0" applyFont="1" applyFill="1" applyAlignment="1" applyProtection="1">
      <alignment vertical="center" wrapText="1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vertical="top" wrapText="1"/>
      <protection/>
    </xf>
    <xf numFmtId="49" fontId="44" fillId="0" borderId="0" xfId="0" applyNumberFormat="1" applyFont="1" applyFill="1" applyBorder="1" applyAlignment="1" applyProtection="1">
      <alignment horizontal="center" vertical="top"/>
      <protection/>
    </xf>
    <xf numFmtId="49" fontId="41" fillId="0" borderId="0" xfId="0" applyNumberFormat="1" applyFont="1" applyFill="1" applyBorder="1" applyAlignment="1" applyProtection="1">
      <alignment horizontal="center" vertical="top"/>
      <protection/>
    </xf>
    <xf numFmtId="49" fontId="84" fillId="0" borderId="0" xfId="0" applyNumberFormat="1" applyFont="1" applyFill="1" applyAlignment="1" applyProtection="1">
      <alignment horizontal="center" vertical="top"/>
      <protection/>
    </xf>
    <xf numFmtId="0" fontId="41" fillId="0" borderId="0" xfId="0" applyFont="1" applyFill="1" applyAlignment="1" applyProtection="1">
      <alignment horizontal="center"/>
      <protection/>
    </xf>
    <xf numFmtId="0" fontId="41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 horizontal="center" vertical="top" wrapText="1"/>
      <protection/>
    </xf>
    <xf numFmtId="0" fontId="54" fillId="0" borderId="0" xfId="0" applyFont="1" applyFill="1" applyBorder="1" applyAlignment="1" applyProtection="1">
      <alignment wrapText="1"/>
      <protection/>
    </xf>
    <xf numFmtId="3" fontId="54" fillId="0" borderId="0" xfId="0" applyNumberFormat="1" applyFont="1" applyFill="1" applyAlignment="1" applyProtection="1">
      <alignment/>
      <protection/>
    </xf>
    <xf numFmtId="0" fontId="55" fillId="0" borderId="0" xfId="0" applyFont="1" applyFill="1" applyAlignment="1" applyProtection="1">
      <alignment vertical="center" wrapText="1"/>
      <protection/>
    </xf>
    <xf numFmtId="0" fontId="50" fillId="0" borderId="0" xfId="0" applyFont="1" applyFill="1" applyAlignment="1" applyProtection="1">
      <alignment vertical="center" wrapText="1"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vertical="center" wrapText="1"/>
      <protection/>
    </xf>
    <xf numFmtId="49" fontId="41" fillId="0" borderId="0" xfId="0" applyNumberFormat="1" applyFont="1" applyFill="1" applyAlignment="1" applyProtection="1">
      <alignment horizontal="center" vertical="top"/>
      <protection/>
    </xf>
    <xf numFmtId="0" fontId="36" fillId="0" borderId="0" xfId="0" applyFont="1" applyFill="1" applyAlignment="1" applyProtection="1">
      <alignment vertical="top" wrapText="1"/>
      <protection/>
    </xf>
    <xf numFmtId="0" fontId="53" fillId="0" borderId="0" xfId="137" applyFont="1" applyFill="1" applyBorder="1" applyAlignment="1">
      <alignment horizontal="left" wrapText="1"/>
      <protection/>
    </xf>
    <xf numFmtId="0" fontId="41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 applyProtection="1">
      <alignment wrapText="1"/>
      <protection/>
    </xf>
    <xf numFmtId="0" fontId="42" fillId="0" borderId="0" xfId="0" applyFont="1" applyFill="1" applyAlignment="1">
      <alignment wrapText="1"/>
    </xf>
    <xf numFmtId="0" fontId="38" fillId="0" borderId="0" xfId="0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56" fillId="0" borderId="0" xfId="0" applyFont="1" applyFill="1" applyAlignment="1" applyProtection="1">
      <alignment horizontal="center" vertical="top"/>
      <protection/>
    </xf>
    <xf numFmtId="0" fontId="56" fillId="0" borderId="0" xfId="0" applyFont="1" applyFill="1" applyAlignment="1" applyProtection="1">
      <alignment horizontal="justify" wrapText="1"/>
      <protection/>
    </xf>
    <xf numFmtId="0" fontId="57" fillId="0" borderId="0" xfId="0" applyFont="1" applyFill="1" applyAlignment="1" applyProtection="1">
      <alignment vertical="center" wrapText="1"/>
      <protection/>
    </xf>
    <xf numFmtId="0" fontId="86" fillId="0" borderId="0" xfId="0" applyFont="1" applyFill="1" applyBorder="1" applyAlignment="1">
      <alignment wrapText="1"/>
    </xf>
    <xf numFmtId="0" fontId="41" fillId="0" borderId="0" xfId="0" applyFont="1" applyFill="1" applyAlignment="1">
      <alignment horizontal="justify" vertical="top" wrapText="1"/>
    </xf>
    <xf numFmtId="0" fontId="41" fillId="0" borderId="0" xfId="0" applyFont="1" applyFill="1" applyAlignment="1">
      <alignment horizontal="center" vertical="top"/>
    </xf>
    <xf numFmtId="0" fontId="36" fillId="0" borderId="0" xfId="0" applyFont="1" applyFill="1" applyAlignment="1">
      <alignment vertical="top" wrapText="1"/>
    </xf>
    <xf numFmtId="49" fontId="52" fillId="0" borderId="0" xfId="0" applyNumberFormat="1" applyFont="1" applyFill="1" applyAlignment="1" applyProtection="1">
      <alignment horizontal="center" vertical="top"/>
      <protection/>
    </xf>
    <xf numFmtId="0" fontId="52" fillId="0" borderId="0" xfId="0" applyFont="1" applyFill="1" applyBorder="1" applyAlignment="1" applyProtection="1">
      <alignment wrapText="1"/>
      <protection/>
    </xf>
    <xf numFmtId="3" fontId="52" fillId="0" borderId="0" xfId="0" applyNumberFormat="1" applyFont="1" applyFill="1" applyAlignment="1" applyProtection="1">
      <alignment/>
      <protection/>
    </xf>
    <xf numFmtId="49" fontId="39" fillId="0" borderId="0" xfId="0" applyNumberFormat="1" applyFont="1" applyFill="1" applyAlignment="1" applyProtection="1">
      <alignment horizontal="center" vertical="top"/>
      <protection/>
    </xf>
    <xf numFmtId="0" fontId="39" fillId="0" borderId="0" xfId="0" applyFont="1" applyFill="1" applyAlignment="1" applyProtection="1">
      <alignment horizontal="justify" wrapText="1"/>
      <protection/>
    </xf>
    <xf numFmtId="0" fontId="39" fillId="0" borderId="0" xfId="0" applyFont="1" applyFill="1" applyAlignment="1" applyProtection="1">
      <alignment vertical="top"/>
      <protection/>
    </xf>
    <xf numFmtId="0" fontId="50" fillId="0" borderId="0" xfId="0" applyFont="1" applyFill="1" applyAlignment="1" applyProtection="1">
      <alignment vertical="top" wrapText="1"/>
      <protection/>
    </xf>
    <xf numFmtId="0" fontId="38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168" fontId="41" fillId="0" borderId="0" xfId="0" applyNumberFormat="1" applyFont="1" applyFill="1" applyAlignment="1">
      <alignment horizontal="justify" vertical="top" wrapText="1"/>
    </xf>
    <xf numFmtId="0" fontId="51" fillId="0" borderId="0" xfId="120" applyFont="1" applyFill="1" applyAlignment="1">
      <alignment vertical="top" wrapText="1"/>
      <protection/>
    </xf>
    <xf numFmtId="168" fontId="51" fillId="0" borderId="0" xfId="120" applyNumberFormat="1" applyFont="1" applyFill="1" applyAlignment="1">
      <alignment vertical="top" wrapText="1"/>
      <protection/>
    </xf>
    <xf numFmtId="0" fontId="51" fillId="0" borderId="0" xfId="120" applyFont="1" applyFill="1" applyAlignment="1">
      <alignment vertical="top"/>
      <protection/>
    </xf>
    <xf numFmtId="0" fontId="51" fillId="0" borderId="0" xfId="120" applyFont="1" applyAlignment="1">
      <alignment wrapText="1"/>
      <protection/>
    </xf>
    <xf numFmtId="168" fontId="51" fillId="0" borderId="0" xfId="120" applyNumberFormat="1" applyFont="1" applyAlignment="1">
      <alignment wrapText="1"/>
      <protection/>
    </xf>
    <xf numFmtId="0" fontId="51" fillId="0" borderId="0" xfId="120" applyFont="1" applyAlignment="1">
      <alignment vertical="center"/>
      <protection/>
    </xf>
    <xf numFmtId="0" fontId="51" fillId="0" borderId="0" xfId="120" applyFont="1" applyAlignment="1">
      <alignment vertical="center" wrapText="1"/>
      <protection/>
    </xf>
    <xf numFmtId="4" fontId="51" fillId="0" borderId="0" xfId="120" applyNumberFormat="1" applyFont="1" applyAlignment="1">
      <alignment vertical="center" wrapText="1"/>
      <protection/>
    </xf>
    <xf numFmtId="168" fontId="51" fillId="0" borderId="0" xfId="120" applyNumberFormat="1" applyFont="1" applyAlignment="1">
      <alignment vertical="center" wrapText="1"/>
      <protection/>
    </xf>
    <xf numFmtId="168" fontId="51" fillId="0" borderId="0" xfId="120" applyNumberFormat="1" applyFont="1" applyAlignment="1">
      <alignment horizontal="right" vertical="center" wrapText="1"/>
      <protection/>
    </xf>
    <xf numFmtId="168" fontId="43" fillId="0" borderId="0" xfId="120" applyNumberFormat="1" applyFont="1" applyFill="1" applyAlignment="1">
      <alignment wrapText="1"/>
      <protection/>
    </xf>
    <xf numFmtId="168" fontId="43" fillId="0" borderId="0" xfId="120" applyNumberFormat="1" applyFont="1" applyFill="1" applyAlignment="1">
      <alignment vertical="center" wrapText="1"/>
      <protection/>
    </xf>
    <xf numFmtId="168" fontId="43" fillId="0" borderId="0" xfId="120" applyNumberFormat="1" applyFont="1" applyFill="1" applyAlignment="1">
      <alignment horizontal="right" vertical="center" wrapText="1"/>
      <protection/>
    </xf>
    <xf numFmtId="0" fontId="43" fillId="0" borderId="0" xfId="120" applyFont="1" applyFill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78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justify" vertical="top" wrapText="1"/>
      <protection/>
    </xf>
    <xf numFmtId="0" fontId="41" fillId="0" borderId="0" xfId="0" applyFont="1" applyFill="1" applyAlignment="1">
      <alignment horizontal="justify" vertical="top" wrapText="1"/>
    </xf>
    <xf numFmtId="0" fontId="41" fillId="0" borderId="0" xfId="0" applyFont="1" applyFill="1" applyAlignment="1" applyProtection="1">
      <alignment horizontal="justify" vertical="top" wrapText="1"/>
      <protection/>
    </xf>
    <xf numFmtId="0" fontId="41" fillId="0" borderId="0" xfId="0" applyFont="1" applyFill="1" applyBorder="1" applyAlignment="1" applyProtection="1">
      <alignment horizontal="left" wrapText="1"/>
      <protection/>
    </xf>
    <xf numFmtId="0" fontId="39" fillId="0" borderId="33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justify" wrapText="1"/>
      <protection/>
    </xf>
    <xf numFmtId="0" fontId="41" fillId="0" borderId="0" xfId="0" applyFont="1" applyFill="1" applyAlignment="1">
      <alignment horizontal="justify" wrapText="1"/>
    </xf>
    <xf numFmtId="0" fontId="41" fillId="0" borderId="0" xfId="0" applyFont="1" applyFill="1" applyAlignment="1">
      <alignment horizontal="left" wrapText="1"/>
    </xf>
    <xf numFmtId="0" fontId="43" fillId="0" borderId="0" xfId="0" applyFont="1" applyFill="1" applyBorder="1" applyAlignment="1" applyProtection="1">
      <alignment horizontal="left" wrapText="1"/>
      <protection/>
    </xf>
    <xf numFmtId="0" fontId="39" fillId="0" borderId="0" xfId="0" applyFont="1" applyFill="1" applyBorder="1" applyAlignment="1" applyProtection="1">
      <alignment horizontal="justify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1" fillId="0" borderId="33" xfId="0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Alignment="1" applyProtection="1">
      <alignment horizontal="left" wrapText="1"/>
      <protection/>
    </xf>
    <xf numFmtId="0" fontId="43" fillId="0" borderId="0" xfId="120" applyFont="1" applyFill="1" applyAlignment="1">
      <alignment horizontal="left" vertical="center" wrapText="1"/>
      <protection/>
    </xf>
    <xf numFmtId="0" fontId="43" fillId="0" borderId="0" xfId="120" applyFont="1" applyFill="1" applyAlignment="1">
      <alignment horizontal="left" wrapText="1"/>
      <protection/>
    </xf>
    <xf numFmtId="0" fontId="45" fillId="0" borderId="79" xfId="0" applyFont="1" applyFill="1" applyBorder="1" applyAlignment="1" applyProtection="1">
      <alignment horizontal="center" vertical="center"/>
      <protection/>
    </xf>
    <xf numFmtId="0" fontId="45" fillId="0" borderId="8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left" wrapText="1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8" fillId="0" borderId="81" xfId="0" applyFont="1" applyFill="1" applyBorder="1" applyAlignment="1" applyProtection="1">
      <alignment horizontal="center" vertical="center" wrapText="1"/>
      <protection/>
    </xf>
    <xf numFmtId="0" fontId="48" fillId="0" borderId="46" xfId="0" applyFont="1" applyFill="1" applyBorder="1" applyAlignment="1" applyProtection="1">
      <alignment horizontal="center" vertical="center" wrapText="1"/>
      <protection/>
    </xf>
    <xf numFmtId="0" fontId="45" fillId="0" borderId="82" xfId="0" applyFont="1" applyFill="1" applyBorder="1" applyAlignment="1" applyProtection="1">
      <alignment horizontal="center" vertical="center"/>
      <protection/>
    </xf>
    <xf numFmtId="0" fontId="45" fillId="0" borderId="83" xfId="0" applyFont="1" applyFill="1" applyBorder="1" applyAlignment="1" applyProtection="1">
      <alignment horizontal="center" vertical="center"/>
      <protection/>
    </xf>
    <xf numFmtId="0" fontId="45" fillId="0" borderId="84" xfId="0" applyFont="1" applyFill="1" applyBorder="1" applyAlignment="1" applyProtection="1">
      <alignment horizontal="center" vertical="center"/>
      <protection/>
    </xf>
    <xf numFmtId="0" fontId="45" fillId="0" borderId="85" xfId="0" applyFont="1" applyFill="1" applyBorder="1" applyAlignment="1" applyProtection="1">
      <alignment horizontal="center" vertical="center"/>
      <protection/>
    </xf>
    <xf numFmtId="0" fontId="45" fillId="0" borderId="86" xfId="0" applyFont="1" applyFill="1" applyBorder="1" applyAlignment="1" applyProtection="1">
      <alignment horizontal="center" vertical="center"/>
      <protection/>
    </xf>
    <xf numFmtId="0" fontId="48" fillId="0" borderId="87" xfId="0" applyFont="1" applyFill="1" applyBorder="1" applyAlignment="1" applyProtection="1">
      <alignment horizontal="center" vertical="center" wrapText="1"/>
      <protection/>
    </xf>
    <xf numFmtId="0" fontId="45" fillId="0" borderId="7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 vertical="center" wrapText="1"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6 2 2" xfId="132"/>
    <cellStyle name="Normalny 7" xfId="133"/>
    <cellStyle name="Normalny 7 2" xfId="134"/>
    <cellStyle name="Normalny 8" xfId="135"/>
    <cellStyle name="Normalny 9" xfId="136"/>
    <cellStyle name="Normalny_Załącznik nr 10 IZ na 2010" xfId="137"/>
    <cellStyle name="Obliczenia" xfId="138"/>
    <cellStyle name="Obliczenia 2" xfId="139"/>
    <cellStyle name="Obliczenia 3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dxfs count="8">
    <dxf>
      <font>
        <b/>
        <i val="0"/>
        <sz val="11"/>
        <color indexed="10"/>
      </font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  <dxf>
      <font>
        <b/>
        <i val="0"/>
        <sz val="11"/>
        <color rgb="FFFF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232</xdr:row>
      <xdr:rowOff>0</xdr:rowOff>
    </xdr:from>
    <xdr:ext cx="0" cy="180975"/>
    <xdr:sp fLocksText="0">
      <xdr:nvSpPr>
        <xdr:cNvPr id="1" name="pole tekstowe 1"/>
        <xdr:cNvSpPr txBox="1">
          <a:spLocks noChangeArrowheads="1"/>
        </xdr:cNvSpPr>
      </xdr:nvSpPr>
      <xdr:spPr>
        <a:xfrm>
          <a:off x="8448675" y="78847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232</xdr:row>
      <xdr:rowOff>0</xdr:rowOff>
    </xdr:from>
    <xdr:ext cx="0" cy="180975"/>
    <xdr:sp fLocksText="0">
      <xdr:nvSpPr>
        <xdr:cNvPr id="2" name="pole tekstowe 2"/>
        <xdr:cNvSpPr txBox="1">
          <a:spLocks noChangeArrowheads="1"/>
        </xdr:cNvSpPr>
      </xdr:nvSpPr>
      <xdr:spPr>
        <a:xfrm>
          <a:off x="8448675" y="78847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134</xdr:row>
      <xdr:rowOff>0</xdr:rowOff>
    </xdr:from>
    <xdr:ext cx="0" cy="180975"/>
    <xdr:sp fLocksText="0">
      <xdr:nvSpPr>
        <xdr:cNvPr id="3" name="pole tekstowe 3"/>
        <xdr:cNvSpPr txBox="1">
          <a:spLocks noChangeArrowheads="1"/>
        </xdr:cNvSpPr>
      </xdr:nvSpPr>
      <xdr:spPr>
        <a:xfrm>
          <a:off x="8448675" y="48415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143</xdr:row>
      <xdr:rowOff>0</xdr:rowOff>
    </xdr:from>
    <xdr:ext cx="0" cy="180975"/>
    <xdr:sp fLocksText="0">
      <xdr:nvSpPr>
        <xdr:cNvPr id="4" name="pole tekstowe 4"/>
        <xdr:cNvSpPr txBox="1">
          <a:spLocks noChangeArrowheads="1"/>
        </xdr:cNvSpPr>
      </xdr:nvSpPr>
      <xdr:spPr>
        <a:xfrm>
          <a:off x="8448675" y="50244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134</xdr:row>
      <xdr:rowOff>0</xdr:rowOff>
    </xdr:from>
    <xdr:ext cx="0" cy="180975"/>
    <xdr:sp fLocksText="0">
      <xdr:nvSpPr>
        <xdr:cNvPr id="5" name="pole tekstowe 5"/>
        <xdr:cNvSpPr txBox="1">
          <a:spLocks noChangeArrowheads="1"/>
        </xdr:cNvSpPr>
      </xdr:nvSpPr>
      <xdr:spPr>
        <a:xfrm>
          <a:off x="8448675" y="48415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267</xdr:row>
      <xdr:rowOff>0</xdr:rowOff>
    </xdr:from>
    <xdr:ext cx="0" cy="180975"/>
    <xdr:sp fLocksText="0">
      <xdr:nvSpPr>
        <xdr:cNvPr id="6" name="pole tekstowe 6"/>
        <xdr:cNvSpPr txBox="1">
          <a:spLocks noChangeArrowheads="1"/>
        </xdr:cNvSpPr>
      </xdr:nvSpPr>
      <xdr:spPr>
        <a:xfrm>
          <a:off x="8448675" y="89515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267</xdr:row>
      <xdr:rowOff>0</xdr:rowOff>
    </xdr:from>
    <xdr:ext cx="0" cy="171450"/>
    <xdr:sp fLocksText="0">
      <xdr:nvSpPr>
        <xdr:cNvPr id="7" name="pole tekstowe 8"/>
        <xdr:cNvSpPr txBox="1">
          <a:spLocks noChangeArrowheads="1"/>
        </xdr:cNvSpPr>
      </xdr:nvSpPr>
      <xdr:spPr>
        <a:xfrm>
          <a:off x="3409950" y="89515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232</xdr:row>
      <xdr:rowOff>0</xdr:rowOff>
    </xdr:from>
    <xdr:ext cx="0" cy="180975"/>
    <xdr:sp fLocksText="0">
      <xdr:nvSpPr>
        <xdr:cNvPr id="8" name="pole tekstowe 9"/>
        <xdr:cNvSpPr txBox="1">
          <a:spLocks noChangeArrowheads="1"/>
        </xdr:cNvSpPr>
      </xdr:nvSpPr>
      <xdr:spPr>
        <a:xfrm>
          <a:off x="8448675" y="78847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232</xdr:row>
      <xdr:rowOff>0</xdr:rowOff>
    </xdr:from>
    <xdr:ext cx="0" cy="180975"/>
    <xdr:sp fLocksText="0">
      <xdr:nvSpPr>
        <xdr:cNvPr id="9" name="pole tekstowe 10"/>
        <xdr:cNvSpPr txBox="1">
          <a:spLocks noChangeArrowheads="1"/>
        </xdr:cNvSpPr>
      </xdr:nvSpPr>
      <xdr:spPr>
        <a:xfrm>
          <a:off x="8448675" y="78847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267</xdr:row>
      <xdr:rowOff>0</xdr:rowOff>
    </xdr:from>
    <xdr:ext cx="0" cy="180975"/>
    <xdr:sp fLocksText="0">
      <xdr:nvSpPr>
        <xdr:cNvPr id="10" name="pole tekstowe 11"/>
        <xdr:cNvSpPr txBox="1">
          <a:spLocks noChangeArrowheads="1"/>
        </xdr:cNvSpPr>
      </xdr:nvSpPr>
      <xdr:spPr>
        <a:xfrm>
          <a:off x="8448675" y="89515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267</xdr:row>
      <xdr:rowOff>0</xdr:rowOff>
    </xdr:from>
    <xdr:ext cx="0" cy="180975"/>
    <xdr:sp fLocksText="0">
      <xdr:nvSpPr>
        <xdr:cNvPr id="11" name="pole tekstowe 12"/>
        <xdr:cNvSpPr txBox="1">
          <a:spLocks noChangeArrowheads="1"/>
        </xdr:cNvSpPr>
      </xdr:nvSpPr>
      <xdr:spPr>
        <a:xfrm>
          <a:off x="8448675" y="89515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303</xdr:row>
      <xdr:rowOff>0</xdr:rowOff>
    </xdr:from>
    <xdr:ext cx="0" cy="180975"/>
    <xdr:sp fLocksText="0">
      <xdr:nvSpPr>
        <xdr:cNvPr id="12" name="pole tekstowe 13"/>
        <xdr:cNvSpPr txBox="1">
          <a:spLocks noChangeArrowheads="1"/>
        </xdr:cNvSpPr>
      </xdr:nvSpPr>
      <xdr:spPr>
        <a:xfrm>
          <a:off x="8448675" y="105660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361950</xdr:colOff>
      <xdr:row>406</xdr:row>
      <xdr:rowOff>0</xdr:rowOff>
    </xdr:from>
    <xdr:ext cx="0" cy="180975"/>
    <xdr:sp fLocksText="0">
      <xdr:nvSpPr>
        <xdr:cNvPr id="13" name="pole tekstowe 14"/>
        <xdr:cNvSpPr txBox="1">
          <a:spLocks noChangeArrowheads="1"/>
        </xdr:cNvSpPr>
      </xdr:nvSpPr>
      <xdr:spPr>
        <a:xfrm>
          <a:off x="8448675" y="1495615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267</xdr:row>
      <xdr:rowOff>0</xdr:rowOff>
    </xdr:from>
    <xdr:ext cx="0" cy="180975"/>
    <xdr:sp fLocksText="0">
      <xdr:nvSpPr>
        <xdr:cNvPr id="14" name="pole tekstowe 16"/>
        <xdr:cNvSpPr txBox="1">
          <a:spLocks noChangeArrowheads="1"/>
        </xdr:cNvSpPr>
      </xdr:nvSpPr>
      <xdr:spPr>
        <a:xfrm>
          <a:off x="3409950" y="89515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267</xdr:row>
      <xdr:rowOff>0</xdr:rowOff>
    </xdr:from>
    <xdr:ext cx="0" cy="180975"/>
    <xdr:sp fLocksText="0">
      <xdr:nvSpPr>
        <xdr:cNvPr id="15" name="pole tekstowe 17"/>
        <xdr:cNvSpPr txBox="1">
          <a:spLocks noChangeArrowheads="1"/>
        </xdr:cNvSpPr>
      </xdr:nvSpPr>
      <xdr:spPr>
        <a:xfrm>
          <a:off x="3409950" y="89515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267</xdr:row>
      <xdr:rowOff>0</xdr:rowOff>
    </xdr:from>
    <xdr:ext cx="0" cy="180975"/>
    <xdr:sp fLocksText="0">
      <xdr:nvSpPr>
        <xdr:cNvPr id="16" name="pole tekstowe 18"/>
        <xdr:cNvSpPr txBox="1">
          <a:spLocks noChangeArrowheads="1"/>
        </xdr:cNvSpPr>
      </xdr:nvSpPr>
      <xdr:spPr>
        <a:xfrm>
          <a:off x="3409950" y="89515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267</xdr:row>
      <xdr:rowOff>0</xdr:rowOff>
    </xdr:from>
    <xdr:ext cx="0" cy="180975"/>
    <xdr:sp fLocksText="0">
      <xdr:nvSpPr>
        <xdr:cNvPr id="17" name="pole tekstowe 19"/>
        <xdr:cNvSpPr txBox="1">
          <a:spLocks noChangeArrowheads="1"/>
        </xdr:cNvSpPr>
      </xdr:nvSpPr>
      <xdr:spPr>
        <a:xfrm>
          <a:off x="3409950" y="89515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267</xdr:row>
      <xdr:rowOff>0</xdr:rowOff>
    </xdr:from>
    <xdr:ext cx="0" cy="180975"/>
    <xdr:sp fLocksText="0">
      <xdr:nvSpPr>
        <xdr:cNvPr id="18" name="pole tekstowe 20"/>
        <xdr:cNvSpPr txBox="1">
          <a:spLocks noChangeArrowheads="1"/>
        </xdr:cNvSpPr>
      </xdr:nvSpPr>
      <xdr:spPr>
        <a:xfrm>
          <a:off x="3409950" y="89515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267</xdr:row>
      <xdr:rowOff>0</xdr:rowOff>
    </xdr:from>
    <xdr:ext cx="0" cy="180975"/>
    <xdr:sp fLocksText="0">
      <xdr:nvSpPr>
        <xdr:cNvPr id="19" name="pole tekstowe 21"/>
        <xdr:cNvSpPr txBox="1">
          <a:spLocks noChangeArrowheads="1"/>
        </xdr:cNvSpPr>
      </xdr:nvSpPr>
      <xdr:spPr>
        <a:xfrm>
          <a:off x="3409950" y="89515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2486025</xdr:colOff>
      <xdr:row>145</xdr:row>
      <xdr:rowOff>95250</xdr:rowOff>
    </xdr:from>
    <xdr:ext cx="0" cy="171450"/>
    <xdr:sp fLocksText="0">
      <xdr:nvSpPr>
        <xdr:cNvPr id="20" name="pole tekstowe 7"/>
        <xdr:cNvSpPr txBox="1">
          <a:spLocks noChangeArrowheads="1"/>
        </xdr:cNvSpPr>
      </xdr:nvSpPr>
      <xdr:spPr>
        <a:xfrm>
          <a:off x="3409950" y="5106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%20z%20dysku\Moje%20dokumenty\2021\WPF%202021\WPF%20-%2028.06.2021%20(3)\Uzasadnienie%20do%20projektu%20uchwa&#322;y%20Sejmiku%20(WPF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ne%20z%20dysku\Moje%20dokumenty\2022\WPF%20na%202022\WPF%2027.06.2022%20(4)\Uzasadnienie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zasadnienie"/>
      <sheetName val="Tabela do uzasadnienia"/>
      <sheetName val="tab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zasadnienie"/>
      <sheetName val="Tabela do uzasadnienia"/>
      <sheetName val="tab.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7"/>
  <sheetViews>
    <sheetView view="pageBreakPreview" zoomScaleSheetLayoutView="100" zoomScalePageLayoutView="0" workbookViewId="0" topLeftCell="A371">
      <selection activeCell="H392" sqref="H392"/>
    </sheetView>
  </sheetViews>
  <sheetFormatPr defaultColWidth="8.8984375" defaultRowHeight="21.75" customHeight="1"/>
  <cols>
    <col min="1" max="1" width="9.69921875" style="1" customWidth="1"/>
    <col min="2" max="2" width="60.19921875" style="2" customWidth="1"/>
    <col min="3" max="3" width="15" style="3" customWidth="1"/>
    <col min="4" max="4" width="15.3984375" style="3" customWidth="1"/>
    <col min="5" max="5" width="16.59765625" style="3" customWidth="1"/>
    <col min="6" max="6" width="13.19921875" style="2" customWidth="1"/>
    <col min="7" max="16384" width="8.8984375" style="2" customWidth="1"/>
  </cols>
  <sheetData>
    <row r="1" spans="1:6" ht="23.25" customHeight="1">
      <c r="A1" s="215" t="s">
        <v>0</v>
      </c>
      <c r="B1" s="215"/>
      <c r="C1" s="215"/>
      <c r="D1" s="215"/>
      <c r="E1" s="215"/>
      <c r="F1" s="215"/>
    </row>
    <row r="2" spans="1:6" ht="5.25" customHeight="1">
      <c r="A2" s="51"/>
      <c r="B2" s="51"/>
      <c r="C2" s="51"/>
      <c r="D2" s="51"/>
      <c r="E2" s="51"/>
      <c r="F2" s="50"/>
    </row>
    <row r="3" spans="1:6" s="4" customFormat="1" ht="15.75">
      <c r="A3" s="214" t="s">
        <v>1</v>
      </c>
      <c r="B3" s="214"/>
      <c r="C3" s="214"/>
      <c r="D3" s="214"/>
      <c r="E3" s="214"/>
      <c r="F3" s="214"/>
    </row>
    <row r="4" spans="1:6" s="5" customFormat="1" ht="15.75">
      <c r="A4" s="210" t="s">
        <v>245</v>
      </c>
      <c r="B4" s="210"/>
      <c r="C4" s="210"/>
      <c r="D4" s="210"/>
      <c r="E4" s="210"/>
      <c r="F4" s="210"/>
    </row>
    <row r="5" spans="1:6" s="4" customFormat="1" ht="19.5" customHeight="1">
      <c r="A5" s="214" t="s">
        <v>2</v>
      </c>
      <c r="B5" s="214"/>
      <c r="C5" s="214"/>
      <c r="D5" s="214"/>
      <c r="E5" s="214"/>
      <c r="F5" s="214"/>
    </row>
    <row r="6" spans="1:6" s="5" customFormat="1" ht="63" customHeight="1">
      <c r="A6" s="210" t="s">
        <v>418</v>
      </c>
      <c r="B6" s="210"/>
      <c r="C6" s="210"/>
      <c r="D6" s="210"/>
      <c r="E6" s="210"/>
      <c r="F6" s="210"/>
    </row>
    <row r="7" spans="1:6" s="5" customFormat="1" ht="32.25" customHeight="1">
      <c r="A7" s="210" t="s">
        <v>239</v>
      </c>
      <c r="B7" s="210"/>
      <c r="C7" s="210"/>
      <c r="D7" s="210"/>
      <c r="E7" s="210"/>
      <c r="F7" s="210"/>
    </row>
    <row r="8" spans="1:6" s="4" customFormat="1" ht="21.75" customHeight="1">
      <c r="A8" s="214" t="s">
        <v>3</v>
      </c>
      <c r="B8" s="214"/>
      <c r="C8" s="214"/>
      <c r="D8" s="214"/>
      <c r="E8" s="214"/>
      <c r="F8" s="214"/>
    </row>
    <row r="9" spans="1:6" s="6" customFormat="1" ht="15.75" customHeight="1">
      <c r="A9" s="213" t="s">
        <v>4</v>
      </c>
      <c r="B9" s="213"/>
      <c r="C9" s="213"/>
      <c r="D9" s="213"/>
      <c r="E9" s="213"/>
      <c r="F9" s="213"/>
    </row>
    <row r="10" spans="1:6" s="4" customFormat="1" ht="21.75" customHeight="1">
      <c r="A10" s="214" t="s">
        <v>5</v>
      </c>
      <c r="B10" s="214"/>
      <c r="C10" s="214"/>
      <c r="D10" s="214"/>
      <c r="E10" s="214"/>
      <c r="F10" s="214"/>
    </row>
    <row r="11" spans="1:6" s="6" customFormat="1" ht="15.75" customHeight="1">
      <c r="A11" s="210" t="s">
        <v>246</v>
      </c>
      <c r="B11" s="210"/>
      <c r="C11" s="210"/>
      <c r="D11" s="210"/>
      <c r="E11" s="210"/>
      <c r="F11" s="210"/>
    </row>
    <row r="12" spans="1:6" s="168" customFormat="1" ht="48" customHeight="1">
      <c r="A12" s="211" t="s">
        <v>281</v>
      </c>
      <c r="B12" s="211"/>
      <c r="C12" s="211"/>
      <c r="D12" s="211"/>
      <c r="E12" s="211"/>
      <c r="F12" s="211"/>
    </row>
    <row r="13" spans="1:6" s="52" customFormat="1" ht="15" customHeight="1">
      <c r="A13" s="208" t="s">
        <v>247</v>
      </c>
      <c r="B13" s="208"/>
      <c r="C13" s="208"/>
      <c r="D13" s="208"/>
      <c r="E13" s="208"/>
      <c r="F13" s="167"/>
    </row>
    <row r="14" spans="1:6" s="52" customFormat="1" ht="15.75" customHeight="1">
      <c r="A14" s="208" t="s">
        <v>248</v>
      </c>
      <c r="B14" s="208"/>
      <c r="C14" s="208"/>
      <c r="D14" s="208"/>
      <c r="E14" s="208"/>
      <c r="F14" s="169"/>
    </row>
    <row r="15" spans="1:6" s="52" customFormat="1" ht="15.75" customHeight="1">
      <c r="A15" s="212" t="s">
        <v>419</v>
      </c>
      <c r="B15" s="212"/>
      <c r="C15" s="212"/>
      <c r="D15" s="212"/>
      <c r="E15" s="212"/>
      <c r="F15" s="169"/>
    </row>
    <row r="16" spans="1:6" s="52" customFormat="1" ht="15.75" customHeight="1">
      <c r="A16" s="208" t="s">
        <v>240</v>
      </c>
      <c r="B16" s="208"/>
      <c r="C16" s="208"/>
      <c r="D16" s="208"/>
      <c r="E16" s="208"/>
      <c r="F16" s="169"/>
    </row>
    <row r="17" spans="1:6" s="52" customFormat="1" ht="15.75" customHeight="1">
      <c r="A17" s="208" t="s">
        <v>232</v>
      </c>
      <c r="B17" s="208"/>
      <c r="C17" s="208"/>
      <c r="D17" s="208"/>
      <c r="E17" s="208"/>
      <c r="F17" s="169"/>
    </row>
    <row r="18" spans="1:6" s="52" customFormat="1" ht="15.75">
      <c r="A18" s="208" t="s">
        <v>249</v>
      </c>
      <c r="B18" s="208"/>
      <c r="C18" s="208"/>
      <c r="D18" s="208"/>
      <c r="E18" s="208"/>
      <c r="F18" s="208"/>
    </row>
    <row r="19" spans="1:6" s="52" customFormat="1" ht="12" customHeight="1">
      <c r="A19" s="111"/>
      <c r="B19" s="111"/>
      <c r="C19" s="111"/>
      <c r="D19" s="111"/>
      <c r="E19" s="111"/>
      <c r="F19" s="111"/>
    </row>
    <row r="20" spans="1:6" s="116" customFormat="1" ht="18.75" customHeight="1">
      <c r="A20" s="209" t="s">
        <v>6</v>
      </c>
      <c r="B20" s="209" t="s">
        <v>7</v>
      </c>
      <c r="C20" s="209" t="s">
        <v>241</v>
      </c>
      <c r="D20" s="209" t="s">
        <v>8</v>
      </c>
      <c r="E20" s="209" t="s">
        <v>9</v>
      </c>
      <c r="F20" s="115"/>
    </row>
    <row r="21" spans="1:6" s="116" customFormat="1" ht="15.75">
      <c r="A21" s="209"/>
      <c r="B21" s="209"/>
      <c r="C21" s="209"/>
      <c r="D21" s="209"/>
      <c r="E21" s="209"/>
      <c r="F21" s="115"/>
    </row>
    <row r="22" spans="1:6" s="119" customFormat="1" ht="15" customHeight="1">
      <c r="A22" s="117">
        <v>1</v>
      </c>
      <c r="B22" s="117">
        <v>2</v>
      </c>
      <c r="C22" s="117">
        <v>3</v>
      </c>
      <c r="D22" s="117">
        <v>4</v>
      </c>
      <c r="E22" s="117">
        <v>5</v>
      </c>
      <c r="F22" s="118"/>
    </row>
    <row r="23" spans="1:6" s="124" customFormat="1" ht="15.75">
      <c r="A23" s="120">
        <v>1</v>
      </c>
      <c r="B23" s="121" t="s">
        <v>10</v>
      </c>
      <c r="C23" s="122">
        <v>1917069466.5</v>
      </c>
      <c r="D23" s="123">
        <f aca="true" t="shared" si="0" ref="D23:D74">E23-C23</f>
        <v>17700260.01</v>
      </c>
      <c r="E23" s="122">
        <v>1934769726.51</v>
      </c>
      <c r="F23" s="115"/>
    </row>
    <row r="24" spans="1:6" s="5" customFormat="1" ht="15.75" customHeight="1">
      <c r="A24" s="125" t="s">
        <v>11</v>
      </c>
      <c r="B24" s="126" t="s">
        <v>12</v>
      </c>
      <c r="C24" s="127">
        <v>1674569967.5</v>
      </c>
      <c r="D24" s="128">
        <f t="shared" si="0"/>
        <v>-3460544.39</v>
      </c>
      <c r="E24" s="127">
        <v>1671109423.11</v>
      </c>
      <c r="F24" s="6"/>
    </row>
    <row r="25" spans="1:6" s="5" customFormat="1" ht="34.5" customHeight="1">
      <c r="A25" s="125" t="s">
        <v>13</v>
      </c>
      <c r="B25" s="129" t="s">
        <v>14</v>
      </c>
      <c r="C25" s="127">
        <v>98093244</v>
      </c>
      <c r="D25" s="128">
        <f t="shared" si="0"/>
        <v>0</v>
      </c>
      <c r="E25" s="127">
        <v>98093244</v>
      </c>
      <c r="F25" s="6"/>
    </row>
    <row r="26" spans="1:6" s="5" customFormat="1" ht="33.75" customHeight="1">
      <c r="A26" s="125" t="s">
        <v>15</v>
      </c>
      <c r="B26" s="129" t="s">
        <v>16</v>
      </c>
      <c r="C26" s="127">
        <v>700452687</v>
      </c>
      <c r="D26" s="128">
        <f t="shared" si="0"/>
        <v>0</v>
      </c>
      <c r="E26" s="127">
        <v>700452687</v>
      </c>
      <c r="F26" s="6"/>
    </row>
    <row r="27" spans="1:6" s="5" customFormat="1" ht="17.25" customHeight="1">
      <c r="A27" s="125" t="s">
        <v>17</v>
      </c>
      <c r="B27" s="129" t="s">
        <v>18</v>
      </c>
      <c r="C27" s="127">
        <v>556286740</v>
      </c>
      <c r="D27" s="128">
        <f t="shared" si="0"/>
        <v>0</v>
      </c>
      <c r="E27" s="127">
        <v>556286740</v>
      </c>
      <c r="F27" s="6"/>
    </row>
    <row r="28" spans="1:6" s="5" customFormat="1" ht="15.75" customHeight="1">
      <c r="A28" s="125" t="s">
        <v>19</v>
      </c>
      <c r="B28" s="129" t="s">
        <v>20</v>
      </c>
      <c r="C28" s="127">
        <v>297372018.5</v>
      </c>
      <c r="D28" s="128">
        <f t="shared" si="0"/>
        <v>-4061928.39</v>
      </c>
      <c r="E28" s="127">
        <v>293310090.11</v>
      </c>
      <c r="F28" s="6"/>
    </row>
    <row r="29" spans="1:6" s="5" customFormat="1" ht="15.75" customHeight="1">
      <c r="A29" s="125" t="s">
        <v>21</v>
      </c>
      <c r="B29" s="129" t="s">
        <v>22</v>
      </c>
      <c r="C29" s="127">
        <v>22365278</v>
      </c>
      <c r="D29" s="128">
        <f>E29-C29</f>
        <v>601384</v>
      </c>
      <c r="E29" s="127">
        <v>22966662</v>
      </c>
      <c r="F29" s="6"/>
    </row>
    <row r="30" spans="1:6" s="5" customFormat="1" ht="15.75" customHeight="1">
      <c r="A30" s="125" t="s">
        <v>23</v>
      </c>
      <c r="B30" s="130" t="s">
        <v>24</v>
      </c>
      <c r="C30" s="127">
        <v>0</v>
      </c>
      <c r="D30" s="128">
        <f t="shared" si="0"/>
        <v>0</v>
      </c>
      <c r="E30" s="127">
        <v>0</v>
      </c>
      <c r="F30" s="6"/>
    </row>
    <row r="31" spans="1:6" s="5" customFormat="1" ht="16.5" customHeight="1">
      <c r="A31" s="125" t="s">
        <v>25</v>
      </c>
      <c r="B31" s="126" t="s">
        <v>26</v>
      </c>
      <c r="C31" s="127">
        <v>242499499</v>
      </c>
      <c r="D31" s="128">
        <f t="shared" si="0"/>
        <v>21160804.4</v>
      </c>
      <c r="E31" s="127">
        <v>263660303.4</v>
      </c>
      <c r="F31" s="6"/>
    </row>
    <row r="32" spans="1:6" s="5" customFormat="1" ht="15" customHeight="1">
      <c r="A32" s="125" t="s">
        <v>27</v>
      </c>
      <c r="B32" s="129" t="s">
        <v>28</v>
      </c>
      <c r="C32" s="127">
        <v>60000</v>
      </c>
      <c r="D32" s="128">
        <f t="shared" si="0"/>
        <v>0</v>
      </c>
      <c r="E32" s="127">
        <v>60000</v>
      </c>
      <c r="F32" s="6"/>
    </row>
    <row r="33" spans="1:6" s="5" customFormat="1" ht="21" customHeight="1">
      <c r="A33" s="125" t="s">
        <v>29</v>
      </c>
      <c r="B33" s="129" t="s">
        <v>30</v>
      </c>
      <c r="C33" s="127">
        <v>242429999</v>
      </c>
      <c r="D33" s="128">
        <f t="shared" si="0"/>
        <v>15719617.4</v>
      </c>
      <c r="E33" s="127">
        <v>258149616.4</v>
      </c>
      <c r="F33" s="6"/>
    </row>
    <row r="34" spans="1:6" s="4" customFormat="1" ht="15.75">
      <c r="A34" s="120">
        <v>2</v>
      </c>
      <c r="B34" s="121" t="s">
        <v>31</v>
      </c>
      <c r="C34" s="122">
        <v>2023639373.5</v>
      </c>
      <c r="D34" s="123">
        <f t="shared" si="0"/>
        <v>62303466.41</v>
      </c>
      <c r="E34" s="122">
        <v>2085942839.91</v>
      </c>
      <c r="F34" s="131"/>
    </row>
    <row r="35" spans="1:6" s="5" customFormat="1" ht="17.25" customHeight="1">
      <c r="A35" s="125" t="s">
        <v>32</v>
      </c>
      <c r="B35" s="126" t="s">
        <v>33</v>
      </c>
      <c r="C35" s="127">
        <v>1261406407.5</v>
      </c>
      <c r="D35" s="128">
        <f t="shared" si="0"/>
        <v>38782957.41</v>
      </c>
      <c r="E35" s="127">
        <v>1300189364.91</v>
      </c>
      <c r="F35" s="6"/>
    </row>
    <row r="36" spans="1:6" s="5" customFormat="1" ht="17.25" customHeight="1">
      <c r="A36" s="125" t="s">
        <v>34</v>
      </c>
      <c r="B36" s="129" t="s">
        <v>35</v>
      </c>
      <c r="C36" s="127">
        <v>255960353</v>
      </c>
      <c r="D36" s="128">
        <f t="shared" si="0"/>
        <v>1710167.02</v>
      </c>
      <c r="E36" s="127">
        <v>257670520.02</v>
      </c>
      <c r="F36" s="6"/>
    </row>
    <row r="37" spans="1:6" s="5" customFormat="1" ht="17.25" customHeight="1">
      <c r="A37" s="125" t="s">
        <v>36</v>
      </c>
      <c r="B37" s="129" t="s">
        <v>37</v>
      </c>
      <c r="C37" s="127">
        <v>56908386</v>
      </c>
      <c r="D37" s="128">
        <f t="shared" si="0"/>
        <v>0</v>
      </c>
      <c r="E37" s="127">
        <v>56908386</v>
      </c>
      <c r="F37" s="6"/>
    </row>
    <row r="38" spans="1:6" s="5" customFormat="1" ht="36.75" customHeight="1">
      <c r="A38" s="125" t="s">
        <v>38</v>
      </c>
      <c r="B38" s="130" t="s">
        <v>39</v>
      </c>
      <c r="C38" s="127">
        <v>0</v>
      </c>
      <c r="D38" s="128">
        <f t="shared" si="0"/>
        <v>0</v>
      </c>
      <c r="E38" s="127">
        <v>0</v>
      </c>
      <c r="F38" s="6"/>
    </row>
    <row r="39" spans="1:6" s="5" customFormat="1" ht="18" customHeight="1">
      <c r="A39" s="125" t="s">
        <v>40</v>
      </c>
      <c r="B39" s="129" t="s">
        <v>41</v>
      </c>
      <c r="C39" s="127">
        <v>14724772</v>
      </c>
      <c r="D39" s="128">
        <f t="shared" si="0"/>
        <v>0</v>
      </c>
      <c r="E39" s="127">
        <v>14724772</v>
      </c>
      <c r="F39" s="6"/>
    </row>
    <row r="40" spans="1:6" s="5" customFormat="1" ht="97.5" customHeight="1">
      <c r="A40" s="125" t="s">
        <v>42</v>
      </c>
      <c r="B40" s="130" t="s">
        <v>43</v>
      </c>
      <c r="C40" s="127">
        <v>0</v>
      </c>
      <c r="D40" s="128">
        <f t="shared" si="0"/>
        <v>0</v>
      </c>
      <c r="E40" s="127">
        <v>0</v>
      </c>
      <c r="F40" s="6"/>
    </row>
    <row r="41" spans="1:6" s="5" customFormat="1" ht="65.25" customHeight="1">
      <c r="A41" s="125" t="s">
        <v>44</v>
      </c>
      <c r="B41" s="130" t="s">
        <v>45</v>
      </c>
      <c r="C41" s="127">
        <v>0</v>
      </c>
      <c r="D41" s="128">
        <f t="shared" si="0"/>
        <v>0</v>
      </c>
      <c r="E41" s="127">
        <v>0</v>
      </c>
      <c r="F41" s="6"/>
    </row>
    <row r="42" spans="1:6" s="5" customFormat="1" ht="51" customHeight="1">
      <c r="A42" s="125" t="s">
        <v>46</v>
      </c>
      <c r="B42" s="132" t="s">
        <v>47</v>
      </c>
      <c r="C42" s="127">
        <v>0</v>
      </c>
      <c r="D42" s="128">
        <f t="shared" si="0"/>
        <v>0</v>
      </c>
      <c r="E42" s="127">
        <v>0</v>
      </c>
      <c r="F42" s="6"/>
    </row>
    <row r="43" spans="1:6" s="4" customFormat="1" ht="18" customHeight="1">
      <c r="A43" s="120" t="s">
        <v>48</v>
      </c>
      <c r="B43" s="133" t="s">
        <v>49</v>
      </c>
      <c r="C43" s="122">
        <v>762232966</v>
      </c>
      <c r="D43" s="123">
        <f t="shared" si="0"/>
        <v>23520509</v>
      </c>
      <c r="E43" s="122">
        <v>785753475</v>
      </c>
      <c r="F43" s="131"/>
    </row>
    <row r="44" spans="1:6" s="5" customFormat="1" ht="43.5" customHeight="1">
      <c r="A44" s="125" t="s">
        <v>50</v>
      </c>
      <c r="B44" s="129" t="s">
        <v>51</v>
      </c>
      <c r="C44" s="127">
        <v>696284988</v>
      </c>
      <c r="D44" s="128">
        <f t="shared" si="0"/>
        <v>27022509</v>
      </c>
      <c r="E44" s="127">
        <v>723307497</v>
      </c>
      <c r="F44" s="6"/>
    </row>
    <row r="45" spans="1:6" s="5" customFormat="1" ht="40.5" customHeight="1">
      <c r="A45" s="125" t="s">
        <v>52</v>
      </c>
      <c r="B45" s="130" t="s">
        <v>53</v>
      </c>
      <c r="C45" s="127">
        <v>203263547</v>
      </c>
      <c r="D45" s="128">
        <f t="shared" si="0"/>
        <v>27234025</v>
      </c>
      <c r="E45" s="127">
        <v>230497572</v>
      </c>
      <c r="F45" s="6"/>
    </row>
    <row r="46" spans="1:6" s="5" customFormat="1" ht="21" customHeight="1">
      <c r="A46" s="120">
        <v>3</v>
      </c>
      <c r="B46" s="121" t="s">
        <v>54</v>
      </c>
      <c r="C46" s="134">
        <v>-106569907</v>
      </c>
      <c r="D46" s="123">
        <f t="shared" si="0"/>
        <v>-44603206.4</v>
      </c>
      <c r="E46" s="134">
        <v>-151173113.4</v>
      </c>
      <c r="F46" s="6"/>
    </row>
    <row r="47" spans="1:6" s="116" customFormat="1" ht="18.75" customHeight="1">
      <c r="A47" s="209" t="s">
        <v>6</v>
      </c>
      <c r="B47" s="209" t="s">
        <v>7</v>
      </c>
      <c r="C47" s="209" t="s">
        <v>241</v>
      </c>
      <c r="D47" s="209" t="s">
        <v>8</v>
      </c>
      <c r="E47" s="209" t="s">
        <v>9</v>
      </c>
      <c r="F47" s="115"/>
    </row>
    <row r="48" spans="1:6" s="116" customFormat="1" ht="15.75">
      <c r="A48" s="209"/>
      <c r="B48" s="209"/>
      <c r="C48" s="209"/>
      <c r="D48" s="209"/>
      <c r="E48" s="209"/>
      <c r="F48" s="115"/>
    </row>
    <row r="49" spans="1:6" s="119" customFormat="1" ht="15" customHeight="1">
      <c r="A49" s="117">
        <v>1</v>
      </c>
      <c r="B49" s="117">
        <v>2</v>
      </c>
      <c r="C49" s="117">
        <v>3</v>
      </c>
      <c r="D49" s="117">
        <v>4</v>
      </c>
      <c r="E49" s="117">
        <v>5</v>
      </c>
      <c r="F49" s="118"/>
    </row>
    <row r="50" spans="1:6" s="5" customFormat="1" ht="39" customHeight="1">
      <c r="A50" s="125" t="s">
        <v>55</v>
      </c>
      <c r="B50" s="126" t="s">
        <v>56</v>
      </c>
      <c r="C50" s="127">
        <v>0</v>
      </c>
      <c r="D50" s="128">
        <f t="shared" si="0"/>
        <v>0</v>
      </c>
      <c r="E50" s="127">
        <v>0</v>
      </c>
      <c r="F50" s="6"/>
    </row>
    <row r="51" spans="1:6" s="5" customFormat="1" ht="22.5" customHeight="1">
      <c r="A51" s="120">
        <v>4</v>
      </c>
      <c r="B51" s="121" t="s">
        <v>57</v>
      </c>
      <c r="C51" s="122">
        <v>120569907</v>
      </c>
      <c r="D51" s="123">
        <f t="shared" si="0"/>
        <v>44603206.4</v>
      </c>
      <c r="E51" s="122">
        <v>165173113.4</v>
      </c>
      <c r="F51" s="6"/>
    </row>
    <row r="52" spans="1:6" s="5" customFormat="1" ht="22.5" customHeight="1">
      <c r="A52" s="125" t="s">
        <v>58</v>
      </c>
      <c r="B52" s="126" t="s">
        <v>59</v>
      </c>
      <c r="C52" s="127">
        <v>65000000</v>
      </c>
      <c r="D52" s="128">
        <f t="shared" si="0"/>
        <v>0</v>
      </c>
      <c r="E52" s="127">
        <v>65000000</v>
      </c>
      <c r="F52" s="6"/>
    </row>
    <row r="53" spans="1:6" s="5" customFormat="1" ht="22.5" customHeight="1">
      <c r="A53" s="125" t="s">
        <v>60</v>
      </c>
      <c r="B53" s="129" t="s">
        <v>61</v>
      </c>
      <c r="C53" s="127">
        <v>51000000</v>
      </c>
      <c r="D53" s="128">
        <f t="shared" si="0"/>
        <v>0</v>
      </c>
      <c r="E53" s="127">
        <v>51000000</v>
      </c>
      <c r="F53" s="6"/>
    </row>
    <row r="54" spans="1:6" s="5" customFormat="1" ht="22.5" customHeight="1">
      <c r="A54" s="125" t="s">
        <v>62</v>
      </c>
      <c r="B54" s="126" t="s">
        <v>63</v>
      </c>
      <c r="C54" s="127">
        <v>5000000</v>
      </c>
      <c r="D54" s="128">
        <f t="shared" si="0"/>
        <v>5723611.4</v>
      </c>
      <c r="E54" s="127">
        <v>10723611.4</v>
      </c>
      <c r="F54" s="6"/>
    </row>
    <row r="55" spans="1:6" s="124" customFormat="1" ht="23.25" customHeight="1">
      <c r="A55" s="125" t="s">
        <v>64</v>
      </c>
      <c r="B55" s="129" t="s">
        <v>61</v>
      </c>
      <c r="C55" s="127">
        <v>5000000</v>
      </c>
      <c r="D55" s="128">
        <f t="shared" si="0"/>
        <v>5723611.4</v>
      </c>
      <c r="E55" s="127">
        <v>10723611.4</v>
      </c>
      <c r="F55" s="115"/>
    </row>
    <row r="56" spans="1:6" s="124" customFormat="1" ht="23.25" customHeight="1">
      <c r="A56" s="125" t="s">
        <v>65</v>
      </c>
      <c r="B56" s="126" t="s">
        <v>66</v>
      </c>
      <c r="C56" s="127">
        <v>50569907</v>
      </c>
      <c r="D56" s="128">
        <f t="shared" si="0"/>
        <v>38879595</v>
      </c>
      <c r="E56" s="127">
        <v>89449502</v>
      </c>
      <c r="F56" s="115"/>
    </row>
    <row r="57" spans="1:6" s="136" customFormat="1" ht="23.25" customHeight="1">
      <c r="A57" s="125" t="s">
        <v>67</v>
      </c>
      <c r="B57" s="129" t="s">
        <v>61</v>
      </c>
      <c r="C57" s="127">
        <v>50569907</v>
      </c>
      <c r="D57" s="128">
        <f t="shared" si="0"/>
        <v>38879595</v>
      </c>
      <c r="E57" s="127">
        <v>89449502</v>
      </c>
      <c r="F57" s="135"/>
    </row>
    <row r="58" spans="1:6" s="5" customFormat="1" ht="23.25" customHeight="1">
      <c r="A58" s="125" t="s">
        <v>68</v>
      </c>
      <c r="B58" s="126" t="s">
        <v>69</v>
      </c>
      <c r="C58" s="127">
        <v>0</v>
      </c>
      <c r="D58" s="127">
        <f t="shared" si="0"/>
        <v>0</v>
      </c>
      <c r="E58" s="127">
        <v>0</v>
      </c>
      <c r="F58" s="6"/>
    </row>
    <row r="59" spans="1:6" s="5" customFormat="1" ht="23.25" customHeight="1">
      <c r="A59" s="125" t="s">
        <v>70</v>
      </c>
      <c r="B59" s="129" t="s">
        <v>61</v>
      </c>
      <c r="C59" s="127">
        <v>0</v>
      </c>
      <c r="D59" s="127">
        <f t="shared" si="0"/>
        <v>0</v>
      </c>
      <c r="E59" s="127">
        <v>0</v>
      </c>
      <c r="F59" s="6"/>
    </row>
    <row r="60" spans="1:6" s="5" customFormat="1" ht="21" customHeight="1">
      <c r="A60" s="125" t="s">
        <v>71</v>
      </c>
      <c r="B60" s="126" t="s">
        <v>72</v>
      </c>
      <c r="C60" s="127">
        <v>0</v>
      </c>
      <c r="D60" s="127">
        <f t="shared" si="0"/>
        <v>0</v>
      </c>
      <c r="E60" s="127">
        <v>0</v>
      </c>
      <c r="F60" s="6"/>
    </row>
    <row r="61" spans="1:6" s="5" customFormat="1" ht="17.25" customHeight="1">
      <c r="A61" s="125" t="s">
        <v>73</v>
      </c>
      <c r="B61" s="129" t="s">
        <v>61</v>
      </c>
      <c r="C61" s="127">
        <v>0</v>
      </c>
      <c r="D61" s="127">
        <f t="shared" si="0"/>
        <v>0</v>
      </c>
      <c r="E61" s="127">
        <v>0</v>
      </c>
      <c r="F61" s="6"/>
    </row>
    <row r="62" spans="1:6" s="5" customFormat="1" ht="21.75" customHeight="1">
      <c r="A62" s="120">
        <v>5</v>
      </c>
      <c r="B62" s="121" t="s">
        <v>74</v>
      </c>
      <c r="C62" s="122">
        <v>14000000</v>
      </c>
      <c r="D62" s="123">
        <f t="shared" si="0"/>
        <v>0</v>
      </c>
      <c r="E62" s="122">
        <v>14000000</v>
      </c>
      <c r="F62" s="6"/>
    </row>
    <row r="63" spans="1:6" s="5" customFormat="1" ht="48.75" customHeight="1">
      <c r="A63" s="125" t="s">
        <v>75</v>
      </c>
      <c r="B63" s="126" t="s">
        <v>76</v>
      </c>
      <c r="C63" s="127">
        <v>14000000</v>
      </c>
      <c r="D63" s="128">
        <f t="shared" si="0"/>
        <v>0</v>
      </c>
      <c r="E63" s="127">
        <v>14000000</v>
      </c>
      <c r="F63" s="6"/>
    </row>
    <row r="64" spans="1:6" s="5" customFormat="1" ht="42.75" customHeight="1">
      <c r="A64" s="125" t="s">
        <v>77</v>
      </c>
      <c r="B64" s="129" t="s">
        <v>217</v>
      </c>
      <c r="C64" s="127">
        <v>0</v>
      </c>
      <c r="D64" s="127">
        <f t="shared" si="0"/>
        <v>0</v>
      </c>
      <c r="E64" s="127">
        <v>0</v>
      </c>
      <c r="F64" s="6"/>
    </row>
    <row r="65" spans="1:6" s="5" customFormat="1" ht="37.5" customHeight="1">
      <c r="A65" s="125" t="s">
        <v>78</v>
      </c>
      <c r="B65" s="130" t="s">
        <v>218</v>
      </c>
      <c r="C65" s="127">
        <v>0</v>
      </c>
      <c r="D65" s="127">
        <f t="shared" si="0"/>
        <v>0</v>
      </c>
      <c r="E65" s="127">
        <v>0</v>
      </c>
      <c r="F65" s="6"/>
    </row>
    <row r="66" spans="1:6" s="5" customFormat="1" ht="39" customHeight="1">
      <c r="A66" s="125" t="s">
        <v>79</v>
      </c>
      <c r="B66" s="130" t="s">
        <v>219</v>
      </c>
      <c r="C66" s="127">
        <v>0</v>
      </c>
      <c r="D66" s="127">
        <f t="shared" si="0"/>
        <v>0</v>
      </c>
      <c r="E66" s="127">
        <v>0</v>
      </c>
      <c r="F66" s="6"/>
    </row>
    <row r="67" spans="1:6" s="5" customFormat="1" ht="50.25" customHeight="1">
      <c r="A67" s="125" t="s">
        <v>80</v>
      </c>
      <c r="B67" s="130" t="s">
        <v>81</v>
      </c>
      <c r="C67" s="127">
        <v>0</v>
      </c>
      <c r="D67" s="127">
        <f t="shared" si="0"/>
        <v>0</v>
      </c>
      <c r="E67" s="127">
        <v>0</v>
      </c>
      <c r="F67" s="6"/>
    </row>
    <row r="68" spans="1:6" s="5" customFormat="1" ht="21" customHeight="1">
      <c r="A68" s="125" t="s">
        <v>82</v>
      </c>
      <c r="B68" s="137" t="s">
        <v>83</v>
      </c>
      <c r="C68" s="127">
        <v>0</v>
      </c>
      <c r="D68" s="127">
        <f t="shared" si="0"/>
        <v>0</v>
      </c>
      <c r="E68" s="127">
        <v>0</v>
      </c>
      <c r="F68" s="6"/>
    </row>
    <row r="69" spans="1:6" s="5" customFormat="1" ht="37.5" customHeight="1">
      <c r="A69" s="125" t="s">
        <v>84</v>
      </c>
      <c r="B69" s="137" t="s">
        <v>85</v>
      </c>
      <c r="C69" s="127">
        <v>0</v>
      </c>
      <c r="D69" s="127">
        <f t="shared" si="0"/>
        <v>0</v>
      </c>
      <c r="E69" s="127">
        <v>0</v>
      </c>
      <c r="F69" s="6"/>
    </row>
    <row r="70" spans="1:6" s="5" customFormat="1" ht="15.75" customHeight="1">
      <c r="A70" s="125" t="s">
        <v>86</v>
      </c>
      <c r="B70" s="137" t="s">
        <v>87</v>
      </c>
      <c r="C70" s="127">
        <v>0</v>
      </c>
      <c r="D70" s="127">
        <f t="shared" si="0"/>
        <v>0</v>
      </c>
      <c r="E70" s="127">
        <v>0</v>
      </c>
      <c r="F70" s="6"/>
    </row>
    <row r="71" spans="1:6" s="5" customFormat="1" ht="35.25" customHeight="1">
      <c r="A71" s="125" t="s">
        <v>88</v>
      </c>
      <c r="B71" s="132" t="s">
        <v>89</v>
      </c>
      <c r="C71" s="127">
        <v>0</v>
      </c>
      <c r="D71" s="127">
        <f t="shared" si="0"/>
        <v>0</v>
      </c>
      <c r="E71" s="127">
        <v>0</v>
      </c>
      <c r="F71" s="6"/>
    </row>
    <row r="72" spans="1:6" s="5" customFormat="1" ht="20.25" customHeight="1">
      <c r="A72" s="125" t="s">
        <v>90</v>
      </c>
      <c r="B72" s="126" t="s">
        <v>91</v>
      </c>
      <c r="C72" s="127">
        <v>0</v>
      </c>
      <c r="D72" s="127">
        <f t="shared" si="0"/>
        <v>0</v>
      </c>
      <c r="E72" s="127">
        <v>0</v>
      </c>
      <c r="F72" s="6"/>
    </row>
    <row r="73" spans="1:6" s="5" customFormat="1" ht="20.25" customHeight="1">
      <c r="A73" s="120" t="s">
        <v>92</v>
      </c>
      <c r="B73" s="121" t="s">
        <v>93</v>
      </c>
      <c r="C73" s="122">
        <v>262558401</v>
      </c>
      <c r="D73" s="123">
        <f t="shared" si="0"/>
        <v>0</v>
      </c>
      <c r="E73" s="122">
        <v>262558401</v>
      </c>
      <c r="F73" s="6"/>
    </row>
    <row r="74" spans="1:6" s="5" customFormat="1" ht="24" customHeight="1">
      <c r="A74" s="125" t="s">
        <v>94</v>
      </c>
      <c r="B74" s="126" t="s">
        <v>95</v>
      </c>
      <c r="C74" s="127">
        <v>0</v>
      </c>
      <c r="D74" s="128">
        <f t="shared" si="0"/>
        <v>0</v>
      </c>
      <c r="E74" s="127">
        <v>0</v>
      </c>
      <c r="F74" s="6"/>
    </row>
    <row r="75" spans="1:6" s="5" customFormat="1" ht="44.25" customHeight="1">
      <c r="A75" s="120">
        <v>7</v>
      </c>
      <c r="B75" s="121" t="s">
        <v>96</v>
      </c>
      <c r="C75" s="138" t="s">
        <v>97</v>
      </c>
      <c r="D75" s="139" t="s">
        <v>97</v>
      </c>
      <c r="E75" s="138" t="s">
        <v>97</v>
      </c>
      <c r="F75" s="6"/>
    </row>
    <row r="76" spans="1:6" s="5" customFormat="1" ht="18" customHeight="1">
      <c r="A76" s="125" t="s">
        <v>98</v>
      </c>
      <c r="B76" s="126" t="s">
        <v>99</v>
      </c>
      <c r="C76" s="127">
        <v>413163560</v>
      </c>
      <c r="D76" s="128">
        <f>E76-C76</f>
        <v>-42243501.8</v>
      </c>
      <c r="E76" s="127">
        <v>370920058.2</v>
      </c>
      <c r="F76" s="6"/>
    </row>
    <row r="77" spans="1:6" s="5" customFormat="1" ht="41.25" customHeight="1">
      <c r="A77" s="125" t="s">
        <v>100</v>
      </c>
      <c r="B77" s="126" t="s">
        <v>215</v>
      </c>
      <c r="C77" s="127">
        <v>468733467</v>
      </c>
      <c r="D77" s="128">
        <f>E77-C77</f>
        <v>2359704.6</v>
      </c>
      <c r="E77" s="127">
        <v>471093171.6</v>
      </c>
      <c r="F77" s="6"/>
    </row>
    <row r="78" spans="1:6" s="5" customFormat="1" ht="20.25" customHeight="1">
      <c r="A78" s="120">
        <v>8</v>
      </c>
      <c r="B78" s="121" t="s">
        <v>101</v>
      </c>
      <c r="C78" s="138" t="s">
        <v>97</v>
      </c>
      <c r="D78" s="139" t="s">
        <v>97</v>
      </c>
      <c r="E78" s="138" t="s">
        <v>97</v>
      </c>
      <c r="F78" s="6"/>
    </row>
    <row r="79" spans="1:6" s="5" customFormat="1" ht="86.25" customHeight="1">
      <c r="A79" s="125" t="s">
        <v>102</v>
      </c>
      <c r="B79" s="126" t="s">
        <v>210</v>
      </c>
      <c r="C79" s="140">
        <v>0.0209</v>
      </c>
      <c r="D79" s="140">
        <f aca="true" t="shared" si="1" ref="D79:D88">E79-C79</f>
        <v>-0.0001</v>
      </c>
      <c r="E79" s="140">
        <v>0.0208</v>
      </c>
      <c r="F79" s="6"/>
    </row>
    <row r="80" spans="1:6" s="5" customFormat="1" ht="191.25" customHeight="1" hidden="1">
      <c r="A80" s="125" t="s">
        <v>103</v>
      </c>
      <c r="B80" s="129" t="s">
        <v>103</v>
      </c>
      <c r="C80" s="140"/>
      <c r="D80" s="140">
        <f t="shared" si="1"/>
        <v>0</v>
      </c>
      <c r="E80" s="140"/>
      <c r="F80" s="6"/>
    </row>
    <row r="81" spans="1:6" s="5" customFormat="1" ht="191.25" customHeight="1" hidden="1">
      <c r="A81" s="125" t="s">
        <v>104</v>
      </c>
      <c r="B81" s="129" t="s">
        <v>104</v>
      </c>
      <c r="C81" s="140"/>
      <c r="D81" s="140">
        <f t="shared" si="1"/>
        <v>0</v>
      </c>
      <c r="E81" s="140"/>
      <c r="F81" s="6"/>
    </row>
    <row r="82" spans="1:6" s="5" customFormat="1" ht="27" customHeight="1">
      <c r="A82" s="217" t="s">
        <v>105</v>
      </c>
      <c r="B82" s="217" t="s">
        <v>216</v>
      </c>
      <c r="C82" s="140">
        <v>0.3136</v>
      </c>
      <c r="D82" s="140">
        <f t="shared" si="1"/>
        <v>-0.0303</v>
      </c>
      <c r="E82" s="140">
        <v>0.2833</v>
      </c>
      <c r="F82" s="6"/>
    </row>
    <row r="83" spans="1:6" s="5" customFormat="1" ht="35.25" customHeight="1">
      <c r="A83" s="217"/>
      <c r="B83" s="217"/>
      <c r="C83" s="140">
        <v>0.3137</v>
      </c>
      <c r="D83" s="140">
        <f t="shared" si="1"/>
        <v>-0.0304</v>
      </c>
      <c r="E83" s="140">
        <v>0.2833</v>
      </c>
      <c r="F83" s="6"/>
    </row>
    <row r="84" spans="1:6" s="5" customFormat="1" ht="91.5" customHeight="1">
      <c r="A84" s="125" t="s">
        <v>106</v>
      </c>
      <c r="B84" s="126" t="s">
        <v>211</v>
      </c>
      <c r="C84" s="140">
        <v>0.384</v>
      </c>
      <c r="D84" s="140">
        <f t="shared" si="1"/>
        <v>0</v>
      </c>
      <c r="E84" s="140">
        <v>0.384</v>
      </c>
      <c r="F84" s="6"/>
    </row>
    <row r="85" spans="1:6" s="116" customFormat="1" ht="18.75" customHeight="1">
      <c r="A85" s="209" t="s">
        <v>6</v>
      </c>
      <c r="B85" s="209" t="s">
        <v>7</v>
      </c>
      <c r="C85" s="209" t="s">
        <v>241</v>
      </c>
      <c r="D85" s="209" t="s">
        <v>8</v>
      </c>
      <c r="E85" s="209" t="s">
        <v>9</v>
      </c>
      <c r="F85" s="115"/>
    </row>
    <row r="86" spans="1:6" s="116" customFormat="1" ht="15.75">
      <c r="A86" s="209"/>
      <c r="B86" s="209"/>
      <c r="C86" s="209"/>
      <c r="D86" s="209"/>
      <c r="E86" s="209"/>
      <c r="F86" s="115"/>
    </row>
    <row r="87" spans="1:6" s="119" customFormat="1" ht="15" customHeight="1">
      <c r="A87" s="117">
        <v>1</v>
      </c>
      <c r="B87" s="117">
        <v>2</v>
      </c>
      <c r="C87" s="117">
        <v>3</v>
      </c>
      <c r="D87" s="117">
        <v>4</v>
      </c>
      <c r="E87" s="117">
        <v>5</v>
      </c>
      <c r="F87" s="118"/>
    </row>
    <row r="88" spans="1:6" s="5" customFormat="1" ht="99.75" customHeight="1">
      <c r="A88" s="125" t="s">
        <v>107</v>
      </c>
      <c r="B88" s="129" t="s">
        <v>212</v>
      </c>
      <c r="C88" s="140">
        <v>0.4111</v>
      </c>
      <c r="D88" s="140">
        <f t="shared" si="1"/>
        <v>0</v>
      </c>
      <c r="E88" s="140">
        <v>0.4111</v>
      </c>
      <c r="F88" s="6"/>
    </row>
    <row r="89" spans="1:6" s="124" customFormat="1" ht="96" customHeight="1">
      <c r="A89" s="125" t="s">
        <v>108</v>
      </c>
      <c r="B89" s="126" t="s">
        <v>213</v>
      </c>
      <c r="C89" s="141" t="s">
        <v>237</v>
      </c>
      <c r="D89" s="127"/>
      <c r="E89" s="141" t="s">
        <v>237</v>
      </c>
      <c r="F89" s="115"/>
    </row>
    <row r="90" spans="1:6" s="124" customFormat="1" ht="96.75" customHeight="1">
      <c r="A90" s="125" t="s">
        <v>109</v>
      </c>
      <c r="B90" s="129" t="s">
        <v>214</v>
      </c>
      <c r="C90" s="141" t="s">
        <v>237</v>
      </c>
      <c r="D90" s="127"/>
      <c r="E90" s="141" t="s">
        <v>237</v>
      </c>
      <c r="F90" s="115"/>
    </row>
    <row r="91" spans="1:6" s="136" customFormat="1" ht="31.5">
      <c r="A91" s="120">
        <v>9</v>
      </c>
      <c r="B91" s="121" t="s">
        <v>110</v>
      </c>
      <c r="C91" s="138" t="s">
        <v>97</v>
      </c>
      <c r="D91" s="138" t="s">
        <v>97</v>
      </c>
      <c r="E91" s="138" t="s">
        <v>97</v>
      </c>
      <c r="F91" s="135"/>
    </row>
    <row r="92" spans="1:6" s="5" customFormat="1" ht="33.75" customHeight="1">
      <c r="A92" s="125" t="s">
        <v>111</v>
      </c>
      <c r="B92" s="126" t="s">
        <v>112</v>
      </c>
      <c r="C92" s="127">
        <v>175959898</v>
      </c>
      <c r="D92" s="128">
        <f>E92-C92</f>
        <v>1601467</v>
      </c>
      <c r="E92" s="127">
        <v>177561365</v>
      </c>
      <c r="F92" s="6"/>
    </row>
    <row r="93" spans="1:6" s="5" customFormat="1" ht="56.25" customHeight="1">
      <c r="A93" s="125" t="s">
        <v>113</v>
      </c>
      <c r="B93" s="129" t="s">
        <v>114</v>
      </c>
      <c r="C93" s="127">
        <v>175959898</v>
      </c>
      <c r="D93" s="128">
        <f aca="true" t="shared" si="2" ref="D93:D103">E93-C93</f>
        <v>1601467</v>
      </c>
      <c r="E93" s="127">
        <v>177561365</v>
      </c>
      <c r="F93" s="6"/>
    </row>
    <row r="94" spans="1:6" s="5" customFormat="1" ht="18.75" customHeight="1">
      <c r="A94" s="125" t="s">
        <v>115</v>
      </c>
      <c r="B94" s="130" t="s">
        <v>116</v>
      </c>
      <c r="C94" s="127">
        <v>159515717</v>
      </c>
      <c r="D94" s="128">
        <f t="shared" si="2"/>
        <v>1432072</v>
      </c>
      <c r="E94" s="127">
        <v>160947789</v>
      </c>
      <c r="F94" s="6"/>
    </row>
    <row r="95" spans="1:6" s="5" customFormat="1" ht="39.75" customHeight="1">
      <c r="A95" s="125" t="s">
        <v>117</v>
      </c>
      <c r="B95" s="126" t="s">
        <v>118</v>
      </c>
      <c r="C95" s="127">
        <v>170377645</v>
      </c>
      <c r="D95" s="128">
        <f t="shared" si="2"/>
        <v>3753888</v>
      </c>
      <c r="E95" s="127">
        <v>174131533</v>
      </c>
      <c r="F95" s="6"/>
    </row>
    <row r="96" spans="1:6" s="5" customFormat="1" ht="54" customHeight="1">
      <c r="A96" s="125" t="s">
        <v>119</v>
      </c>
      <c r="B96" s="129" t="s">
        <v>120</v>
      </c>
      <c r="C96" s="127">
        <v>170377645</v>
      </c>
      <c r="D96" s="128">
        <f t="shared" si="2"/>
        <v>3753888</v>
      </c>
      <c r="E96" s="127">
        <v>174131533</v>
      </c>
      <c r="F96" s="6"/>
    </row>
    <row r="97" spans="1:6" s="5" customFormat="1" ht="18.75" customHeight="1">
      <c r="A97" s="125" t="s">
        <v>121</v>
      </c>
      <c r="B97" s="130" t="s">
        <v>116</v>
      </c>
      <c r="C97" s="127">
        <v>147260271</v>
      </c>
      <c r="D97" s="128">
        <f t="shared" si="2"/>
        <v>3763386</v>
      </c>
      <c r="E97" s="127">
        <v>151023657</v>
      </c>
      <c r="F97" s="6"/>
    </row>
    <row r="98" spans="1:6" s="5" customFormat="1" ht="38.25" customHeight="1">
      <c r="A98" s="125" t="s">
        <v>122</v>
      </c>
      <c r="B98" s="126" t="s">
        <v>123</v>
      </c>
      <c r="C98" s="127">
        <v>179976264</v>
      </c>
      <c r="D98" s="128">
        <f t="shared" si="2"/>
        <v>2279267</v>
      </c>
      <c r="E98" s="127">
        <v>182255531</v>
      </c>
      <c r="F98" s="6"/>
    </row>
    <row r="99" spans="1:6" s="5" customFormat="1" ht="54.75" customHeight="1">
      <c r="A99" s="125" t="s">
        <v>124</v>
      </c>
      <c r="B99" s="129" t="s">
        <v>125</v>
      </c>
      <c r="C99" s="127">
        <v>179976264</v>
      </c>
      <c r="D99" s="128">
        <f t="shared" si="2"/>
        <v>2279267</v>
      </c>
      <c r="E99" s="127">
        <v>182255531</v>
      </c>
      <c r="F99" s="6"/>
    </row>
    <row r="100" spans="1:6" s="5" customFormat="1" ht="34.5" customHeight="1">
      <c r="A100" s="125" t="s">
        <v>126</v>
      </c>
      <c r="B100" s="130" t="s">
        <v>127</v>
      </c>
      <c r="C100" s="127">
        <v>149701790</v>
      </c>
      <c r="D100" s="128">
        <f>E100-C100</f>
        <v>1667822</v>
      </c>
      <c r="E100" s="127">
        <v>151369612</v>
      </c>
      <c r="F100" s="6"/>
    </row>
    <row r="101" spans="1:6" s="5" customFormat="1" ht="34.5" customHeight="1">
      <c r="A101" s="125" t="s">
        <v>128</v>
      </c>
      <c r="B101" s="126" t="s">
        <v>129</v>
      </c>
      <c r="C101" s="127">
        <v>137855303</v>
      </c>
      <c r="D101" s="128">
        <f t="shared" si="2"/>
        <v>9699710</v>
      </c>
      <c r="E101" s="127">
        <v>147555013</v>
      </c>
      <c r="F101" s="6"/>
    </row>
    <row r="102" spans="1:6" s="5" customFormat="1" ht="51.75" customHeight="1">
      <c r="A102" s="125" t="s">
        <v>130</v>
      </c>
      <c r="B102" s="129" t="s">
        <v>131</v>
      </c>
      <c r="C102" s="127">
        <v>137855303</v>
      </c>
      <c r="D102" s="128">
        <f t="shared" si="2"/>
        <v>9699710</v>
      </c>
      <c r="E102" s="127">
        <v>147555013</v>
      </c>
      <c r="F102" s="6"/>
    </row>
    <row r="103" spans="1:6" s="5" customFormat="1" ht="30.75" customHeight="1">
      <c r="A103" s="125" t="s">
        <v>132</v>
      </c>
      <c r="B103" s="130" t="s">
        <v>127</v>
      </c>
      <c r="C103" s="127">
        <v>112350613</v>
      </c>
      <c r="D103" s="128">
        <f t="shared" si="2"/>
        <v>3763386</v>
      </c>
      <c r="E103" s="127">
        <v>116113999</v>
      </c>
      <c r="F103" s="6"/>
    </row>
    <row r="104" spans="1:6" s="5" customFormat="1" ht="19.5" customHeight="1">
      <c r="A104" s="120">
        <v>10</v>
      </c>
      <c r="B104" s="121" t="s">
        <v>133</v>
      </c>
      <c r="C104" s="138" t="s">
        <v>97</v>
      </c>
      <c r="D104" s="139" t="s">
        <v>97</v>
      </c>
      <c r="E104" s="138" t="s">
        <v>97</v>
      </c>
      <c r="F104" s="6"/>
    </row>
    <row r="105" spans="1:6" s="5" customFormat="1" ht="36.75" customHeight="1">
      <c r="A105" s="125" t="s">
        <v>134</v>
      </c>
      <c r="B105" s="126" t="s">
        <v>135</v>
      </c>
      <c r="C105" s="127">
        <v>928290362</v>
      </c>
      <c r="D105" s="128">
        <f aca="true" t="shared" si="3" ref="D105:D133">E105-C105</f>
        <v>-5490507</v>
      </c>
      <c r="E105" s="127">
        <v>922799855</v>
      </c>
      <c r="F105" s="6"/>
    </row>
    <row r="106" spans="1:6" s="5" customFormat="1" ht="15.75">
      <c r="A106" s="125" t="s">
        <v>136</v>
      </c>
      <c r="B106" s="129" t="s">
        <v>137</v>
      </c>
      <c r="C106" s="127">
        <v>437890331</v>
      </c>
      <c r="D106" s="128">
        <f t="shared" si="3"/>
        <v>-2719845</v>
      </c>
      <c r="E106" s="127">
        <v>435170486</v>
      </c>
      <c r="F106" s="6"/>
    </row>
    <row r="107" spans="1:6" s="5" customFormat="1" ht="15.75">
      <c r="A107" s="125" t="s">
        <v>138</v>
      </c>
      <c r="B107" s="129" t="s">
        <v>139</v>
      </c>
      <c r="C107" s="127">
        <v>490400031</v>
      </c>
      <c r="D107" s="128">
        <f t="shared" si="3"/>
        <v>-2770662</v>
      </c>
      <c r="E107" s="127">
        <v>487629369</v>
      </c>
      <c r="F107" s="6"/>
    </row>
    <row r="108" spans="1:6" s="5" customFormat="1" ht="37.5" customHeight="1">
      <c r="A108" s="125" t="s">
        <v>140</v>
      </c>
      <c r="B108" s="126" t="s">
        <v>141</v>
      </c>
      <c r="C108" s="127">
        <v>0</v>
      </c>
      <c r="D108" s="128">
        <f t="shared" si="3"/>
        <v>0</v>
      </c>
      <c r="E108" s="127">
        <v>0</v>
      </c>
      <c r="F108" s="6"/>
    </row>
    <row r="109" spans="1:6" s="5" customFormat="1" ht="47.25" customHeight="1">
      <c r="A109" s="125" t="s">
        <v>142</v>
      </c>
      <c r="B109" s="126" t="s">
        <v>143</v>
      </c>
      <c r="C109" s="127">
        <v>0</v>
      </c>
      <c r="D109" s="128">
        <f t="shared" si="3"/>
        <v>0</v>
      </c>
      <c r="E109" s="127">
        <v>0</v>
      </c>
      <c r="F109" s="6"/>
    </row>
    <row r="110" spans="1:6" s="5" customFormat="1" ht="51.75" customHeight="1">
      <c r="A110" s="125" t="s">
        <v>144</v>
      </c>
      <c r="B110" s="126" t="s">
        <v>145</v>
      </c>
      <c r="C110" s="127">
        <v>0</v>
      </c>
      <c r="D110" s="128">
        <f t="shared" si="3"/>
        <v>0</v>
      </c>
      <c r="E110" s="127">
        <v>0</v>
      </c>
      <c r="F110" s="6"/>
    </row>
    <row r="111" spans="1:6" s="5" customFormat="1" ht="54" customHeight="1">
      <c r="A111" s="125" t="s">
        <v>146</v>
      </c>
      <c r="B111" s="126" t="s">
        <v>147</v>
      </c>
      <c r="C111" s="127">
        <v>0</v>
      </c>
      <c r="D111" s="128">
        <f t="shared" si="3"/>
        <v>0</v>
      </c>
      <c r="E111" s="127">
        <v>0</v>
      </c>
      <c r="F111" s="6"/>
    </row>
    <row r="112" spans="1:6" s="116" customFormat="1" ht="18.75" customHeight="1">
      <c r="A112" s="209" t="s">
        <v>6</v>
      </c>
      <c r="B112" s="209" t="s">
        <v>7</v>
      </c>
      <c r="C112" s="209" t="s">
        <v>241</v>
      </c>
      <c r="D112" s="209" t="s">
        <v>8</v>
      </c>
      <c r="E112" s="209" t="s">
        <v>9</v>
      </c>
      <c r="F112" s="115"/>
    </row>
    <row r="113" spans="1:6" s="116" customFormat="1" ht="15.75">
      <c r="A113" s="209"/>
      <c r="B113" s="209"/>
      <c r="C113" s="209"/>
      <c r="D113" s="209"/>
      <c r="E113" s="209"/>
      <c r="F113" s="115"/>
    </row>
    <row r="114" spans="1:6" s="119" customFormat="1" ht="15" customHeight="1">
      <c r="A114" s="117">
        <v>1</v>
      </c>
      <c r="B114" s="117">
        <v>2</v>
      </c>
      <c r="C114" s="117">
        <v>3</v>
      </c>
      <c r="D114" s="117">
        <v>4</v>
      </c>
      <c r="E114" s="117">
        <v>5</v>
      </c>
      <c r="F114" s="118"/>
    </row>
    <row r="115" spans="1:6" s="5" customFormat="1" ht="36.75" customHeight="1">
      <c r="A115" s="125" t="s">
        <v>148</v>
      </c>
      <c r="B115" s="126" t="s">
        <v>149</v>
      </c>
      <c r="C115" s="127">
        <v>14000000</v>
      </c>
      <c r="D115" s="128">
        <f t="shared" si="3"/>
        <v>0</v>
      </c>
      <c r="E115" s="127">
        <v>14000000</v>
      </c>
      <c r="F115" s="6"/>
    </row>
    <row r="116" spans="1:6" s="5" customFormat="1" ht="18" customHeight="1">
      <c r="A116" s="125" t="s">
        <v>150</v>
      </c>
      <c r="B116" s="126" t="s">
        <v>151</v>
      </c>
      <c r="C116" s="127">
        <v>0</v>
      </c>
      <c r="D116" s="128">
        <f t="shared" si="3"/>
        <v>0</v>
      </c>
      <c r="E116" s="127">
        <v>0</v>
      </c>
      <c r="F116" s="6"/>
    </row>
    <row r="117" spans="1:6" s="5" customFormat="1" ht="36.75" customHeight="1">
      <c r="A117" s="125" t="s">
        <v>152</v>
      </c>
      <c r="B117" s="129" t="s">
        <v>153</v>
      </c>
      <c r="C117" s="127">
        <v>0</v>
      </c>
      <c r="D117" s="128">
        <f t="shared" si="3"/>
        <v>0</v>
      </c>
      <c r="E117" s="127">
        <v>0</v>
      </c>
      <c r="F117" s="6"/>
    </row>
    <row r="118" spans="1:6" s="5" customFormat="1" ht="35.25" customHeight="1">
      <c r="A118" s="125" t="s">
        <v>154</v>
      </c>
      <c r="B118" s="129" t="s">
        <v>155</v>
      </c>
      <c r="C118" s="127">
        <v>0</v>
      </c>
      <c r="D118" s="128">
        <f t="shared" si="3"/>
        <v>0</v>
      </c>
      <c r="E118" s="127">
        <v>0</v>
      </c>
      <c r="F118" s="6"/>
    </row>
    <row r="119" spans="1:6" s="5" customFormat="1" ht="27.75" customHeight="1">
      <c r="A119" s="125" t="s">
        <v>156</v>
      </c>
      <c r="B119" s="130" t="s">
        <v>157</v>
      </c>
      <c r="C119" s="127">
        <v>0</v>
      </c>
      <c r="D119" s="127">
        <f t="shared" si="3"/>
        <v>0</v>
      </c>
      <c r="E119" s="127">
        <v>0</v>
      </c>
      <c r="F119" s="6"/>
    </row>
    <row r="120" spans="1:6" s="5" customFormat="1" ht="16.5" customHeight="1">
      <c r="A120" s="125" t="s">
        <v>158</v>
      </c>
      <c r="B120" s="137" t="s">
        <v>159</v>
      </c>
      <c r="C120" s="127">
        <v>0</v>
      </c>
      <c r="D120" s="127">
        <f t="shared" si="3"/>
        <v>0</v>
      </c>
      <c r="E120" s="127">
        <v>0</v>
      </c>
      <c r="F120" s="6"/>
    </row>
    <row r="121" spans="1:6" s="5" customFormat="1" ht="18.75" customHeight="1">
      <c r="A121" s="125" t="s">
        <v>160</v>
      </c>
      <c r="B121" s="129" t="s">
        <v>161</v>
      </c>
      <c r="C121" s="127">
        <v>0</v>
      </c>
      <c r="D121" s="127">
        <f t="shared" si="3"/>
        <v>0</v>
      </c>
      <c r="E121" s="127">
        <v>0</v>
      </c>
      <c r="F121" s="6"/>
    </row>
    <row r="122" spans="1:6" s="5" customFormat="1" ht="42" customHeight="1">
      <c r="A122" s="125" t="s">
        <v>162</v>
      </c>
      <c r="B122" s="126" t="s">
        <v>163</v>
      </c>
      <c r="C122" s="127">
        <v>0</v>
      </c>
      <c r="D122" s="127">
        <f t="shared" si="3"/>
        <v>0</v>
      </c>
      <c r="E122" s="127">
        <v>0</v>
      </c>
      <c r="F122" s="6"/>
    </row>
    <row r="123" spans="1:6" s="5" customFormat="1" ht="42" customHeight="1">
      <c r="A123" s="125" t="s">
        <v>164</v>
      </c>
      <c r="B123" s="126" t="s">
        <v>165</v>
      </c>
      <c r="C123" s="127">
        <v>0</v>
      </c>
      <c r="D123" s="127">
        <f t="shared" si="3"/>
        <v>0</v>
      </c>
      <c r="E123" s="127">
        <v>0</v>
      </c>
      <c r="F123" s="6"/>
    </row>
    <row r="124" spans="1:6" s="5" customFormat="1" ht="191.25" customHeight="1" hidden="1">
      <c r="A124" s="120">
        <v>11</v>
      </c>
      <c r="B124" s="121" t="s">
        <v>166</v>
      </c>
      <c r="C124" s="127"/>
      <c r="D124" s="127">
        <f t="shared" si="3"/>
        <v>0</v>
      </c>
      <c r="E124" s="127"/>
      <c r="F124" s="6"/>
    </row>
    <row r="125" spans="1:6" s="5" customFormat="1" ht="191.25" customHeight="1" hidden="1">
      <c r="A125" s="125" t="s">
        <v>167</v>
      </c>
      <c r="B125" s="126" t="s">
        <v>168</v>
      </c>
      <c r="C125" s="127"/>
      <c r="D125" s="127">
        <f t="shared" si="3"/>
        <v>0</v>
      </c>
      <c r="E125" s="127"/>
      <c r="F125" s="6"/>
    </row>
    <row r="126" spans="1:6" s="5" customFormat="1" ht="191.25" customHeight="1" hidden="1">
      <c r="A126" s="125" t="s">
        <v>169</v>
      </c>
      <c r="B126" s="129" t="s">
        <v>170</v>
      </c>
      <c r="C126" s="127"/>
      <c r="D126" s="127">
        <f t="shared" si="3"/>
        <v>0</v>
      </c>
      <c r="E126" s="127"/>
      <c r="F126" s="6"/>
    </row>
    <row r="127" spans="1:6" s="5" customFormat="1" ht="191.25" customHeight="1" hidden="1">
      <c r="A127" s="125" t="s">
        <v>171</v>
      </c>
      <c r="B127" s="126" t="s">
        <v>172</v>
      </c>
      <c r="C127" s="127"/>
      <c r="D127" s="127">
        <f t="shared" si="3"/>
        <v>0</v>
      </c>
      <c r="E127" s="127"/>
      <c r="F127" s="6"/>
    </row>
    <row r="128" spans="1:6" s="124" customFormat="1" ht="191.25" customHeight="1" hidden="1">
      <c r="A128" s="120">
        <v>12</v>
      </c>
      <c r="B128" s="121" t="s">
        <v>173</v>
      </c>
      <c r="C128" s="127"/>
      <c r="D128" s="127">
        <f t="shared" si="3"/>
        <v>0</v>
      </c>
      <c r="E128" s="127"/>
      <c r="F128" s="115"/>
    </row>
    <row r="129" spans="1:6" s="124" customFormat="1" ht="191.25" customHeight="1" hidden="1">
      <c r="A129" s="125" t="s">
        <v>174</v>
      </c>
      <c r="B129" s="126" t="s">
        <v>175</v>
      </c>
      <c r="C129" s="127"/>
      <c r="D129" s="127">
        <f t="shared" si="3"/>
        <v>0</v>
      </c>
      <c r="E129" s="127"/>
      <c r="F129" s="115"/>
    </row>
    <row r="130" spans="1:6" s="136" customFormat="1" ht="191.25" customHeight="1" hidden="1">
      <c r="A130" s="125" t="s">
        <v>176</v>
      </c>
      <c r="B130" s="126" t="s">
        <v>177</v>
      </c>
      <c r="C130" s="127"/>
      <c r="D130" s="127">
        <f t="shared" si="3"/>
        <v>0</v>
      </c>
      <c r="E130" s="127"/>
      <c r="F130" s="135"/>
    </row>
    <row r="131" spans="1:6" s="5" customFormat="1" ht="191.25" customHeight="1" hidden="1">
      <c r="A131" s="125" t="s">
        <v>178</v>
      </c>
      <c r="B131" s="126" t="s">
        <v>179</v>
      </c>
      <c r="C131" s="127"/>
      <c r="D131" s="127">
        <f t="shared" si="3"/>
        <v>0</v>
      </c>
      <c r="E131" s="127"/>
      <c r="F131" s="6"/>
    </row>
    <row r="132" spans="1:6" s="5" customFormat="1" ht="83.25" customHeight="1">
      <c r="A132" s="125" t="s">
        <v>180</v>
      </c>
      <c r="B132" s="126" t="s">
        <v>181</v>
      </c>
      <c r="C132" s="127">
        <v>0</v>
      </c>
      <c r="D132" s="127">
        <f t="shared" si="3"/>
        <v>0</v>
      </c>
      <c r="E132" s="127">
        <v>0</v>
      </c>
      <c r="F132" s="6"/>
    </row>
    <row r="133" spans="1:6" s="5" customFormat="1" ht="33" customHeight="1">
      <c r="A133" s="125" t="s">
        <v>182</v>
      </c>
      <c r="B133" s="126" t="s">
        <v>183</v>
      </c>
      <c r="C133" s="127">
        <v>0</v>
      </c>
      <c r="D133" s="128">
        <f t="shared" si="3"/>
        <v>0</v>
      </c>
      <c r="E133" s="127">
        <v>0</v>
      </c>
      <c r="F133" s="6"/>
    </row>
    <row r="134" spans="1:6" s="5" customFormat="1" ht="15.75">
      <c r="A134" s="7"/>
      <c r="B134" s="8"/>
      <c r="C134" s="109"/>
      <c r="D134" s="110"/>
      <c r="E134" s="109"/>
      <c r="F134" s="6"/>
    </row>
    <row r="135" spans="1:6" ht="15.75" customHeight="1">
      <c r="A135" s="210" t="s">
        <v>221</v>
      </c>
      <c r="B135" s="210"/>
      <c r="C135" s="210"/>
      <c r="D135" s="210"/>
      <c r="E135" s="210"/>
      <c r="F135" s="5"/>
    </row>
    <row r="136" spans="1:6" ht="15.75" customHeight="1">
      <c r="A136" s="154"/>
      <c r="B136" s="155" t="s">
        <v>222</v>
      </c>
      <c r="C136" s="155"/>
      <c r="D136" s="155"/>
      <c r="E136" s="155"/>
      <c r="F136" s="155"/>
    </row>
    <row r="137" spans="1:6" ht="15.75" customHeight="1">
      <c r="A137" s="154"/>
      <c r="B137" s="155" t="s">
        <v>238</v>
      </c>
      <c r="C137" s="155"/>
      <c r="D137" s="155"/>
      <c r="E137" s="155"/>
      <c r="F137" s="155"/>
    </row>
    <row r="138" spans="1:6" ht="15.75" customHeight="1">
      <c r="A138" s="154"/>
      <c r="B138" s="170" t="s">
        <v>317</v>
      </c>
      <c r="C138" s="155"/>
      <c r="D138" s="155"/>
      <c r="E138" s="155"/>
      <c r="F138" s="155"/>
    </row>
    <row r="139" spans="1:6" ht="15" customHeight="1">
      <c r="A139" s="154"/>
      <c r="B139" s="218" t="s">
        <v>236</v>
      </c>
      <c r="C139" s="218"/>
      <c r="D139" s="218"/>
      <c r="E139" s="218"/>
      <c r="F139" s="218"/>
    </row>
    <row r="140" spans="1:6" ht="15.75">
      <c r="A140" s="216" t="s">
        <v>223</v>
      </c>
      <c r="B140" s="216"/>
      <c r="C140" s="216"/>
      <c r="D140" s="216"/>
      <c r="E140" s="216"/>
      <c r="F140" s="216"/>
    </row>
    <row r="141" spans="1:6" ht="15.75">
      <c r="A141" s="149"/>
      <c r="B141" s="149"/>
      <c r="C141" s="149"/>
      <c r="D141" s="149"/>
      <c r="E141" s="149"/>
      <c r="F141" s="149"/>
    </row>
    <row r="142" spans="1:6" ht="18" customHeight="1">
      <c r="A142" s="203" t="s">
        <v>6</v>
      </c>
      <c r="B142" s="203" t="s">
        <v>224</v>
      </c>
      <c r="C142" s="204" t="s">
        <v>225</v>
      </c>
      <c r="D142" s="204"/>
      <c r="E142" s="204"/>
      <c r="F142" s="204"/>
    </row>
    <row r="143" spans="1:6" ht="16.5" customHeight="1">
      <c r="A143" s="203"/>
      <c r="B143" s="203"/>
      <c r="C143" s="9" t="s">
        <v>226</v>
      </c>
      <c r="D143" s="9" t="s">
        <v>227</v>
      </c>
      <c r="E143" s="9" t="s">
        <v>228</v>
      </c>
      <c r="F143" s="9" t="s">
        <v>229</v>
      </c>
    </row>
    <row r="144" spans="1:6" ht="7.5" customHeight="1">
      <c r="A144" s="149"/>
      <c r="B144" s="149"/>
      <c r="C144" s="149"/>
      <c r="D144" s="149"/>
      <c r="E144" s="149"/>
      <c r="F144" s="149"/>
    </row>
    <row r="145" spans="1:6" s="159" customFormat="1" ht="49.5" customHeight="1">
      <c r="A145" s="156" t="s">
        <v>184</v>
      </c>
      <c r="B145" s="157" t="s">
        <v>233</v>
      </c>
      <c r="C145" s="158"/>
      <c r="D145" s="158"/>
      <c r="E145" s="158"/>
      <c r="F145" s="158"/>
    </row>
    <row r="146" spans="1:6" ht="7.5" customHeight="1">
      <c r="A146" s="149"/>
      <c r="B146" s="149"/>
      <c r="C146" s="149"/>
      <c r="D146" s="149"/>
      <c r="E146" s="149"/>
      <c r="F146" s="149"/>
    </row>
    <row r="147" spans="1:6" s="173" customFormat="1" ht="15" customHeight="1">
      <c r="A147" s="171" t="s">
        <v>11</v>
      </c>
      <c r="B147" s="172" t="s">
        <v>230</v>
      </c>
      <c r="C147" s="172"/>
      <c r="D147" s="172"/>
      <c r="E147" s="172"/>
      <c r="F147" s="172"/>
    </row>
    <row r="148" spans="1:6" ht="7.5" customHeight="1">
      <c r="A148" s="149"/>
      <c r="B148" s="149"/>
      <c r="C148" s="149"/>
      <c r="D148" s="149"/>
      <c r="E148" s="149"/>
      <c r="F148" s="149"/>
    </row>
    <row r="149" spans="1:6" s="162" customFormat="1" ht="31.5">
      <c r="A149" s="151" t="s">
        <v>13</v>
      </c>
      <c r="B149" s="174" t="s">
        <v>332</v>
      </c>
      <c r="C149" s="161">
        <v>1027164</v>
      </c>
      <c r="D149" s="161">
        <v>0</v>
      </c>
      <c r="E149" s="161">
        <v>245297</v>
      </c>
      <c r="F149" s="161">
        <f>C149+D149-E149</f>
        <v>781867</v>
      </c>
    </row>
    <row r="150" spans="1:6" s="150" customFormat="1" ht="15.75">
      <c r="A150" s="152"/>
      <c r="B150" s="206" t="s">
        <v>335</v>
      </c>
      <c r="C150" s="206"/>
      <c r="D150" s="206"/>
      <c r="E150" s="206"/>
      <c r="F150" s="206"/>
    </row>
    <row r="151" spans="1:6" ht="7.5" customHeight="1">
      <c r="A151" s="149"/>
      <c r="B151" s="149"/>
      <c r="C151" s="149"/>
      <c r="D151" s="149"/>
      <c r="E151" s="149"/>
      <c r="F151" s="149"/>
    </row>
    <row r="152" spans="1:6" s="162" customFormat="1" ht="31.5">
      <c r="A152" s="151" t="s">
        <v>15</v>
      </c>
      <c r="B152" s="174" t="s">
        <v>333</v>
      </c>
      <c r="C152" s="161">
        <v>71942036</v>
      </c>
      <c r="D152" s="161">
        <v>0</v>
      </c>
      <c r="E152" s="161">
        <v>1940000</v>
      </c>
      <c r="F152" s="161">
        <f>C152+D152-E152</f>
        <v>70002036</v>
      </c>
    </row>
    <row r="153" spans="1:6" s="150" customFormat="1" ht="15.75">
      <c r="A153" s="152"/>
      <c r="B153" s="206" t="s">
        <v>346</v>
      </c>
      <c r="C153" s="206"/>
      <c r="D153" s="206"/>
      <c r="E153" s="206"/>
      <c r="F153" s="206"/>
    </row>
    <row r="154" spans="1:6" ht="7.5" customHeight="1">
      <c r="A154" s="149"/>
      <c r="B154" s="149"/>
      <c r="C154" s="149"/>
      <c r="D154" s="149"/>
      <c r="E154" s="149"/>
      <c r="F154" s="149"/>
    </row>
    <row r="155" spans="1:6" s="162" customFormat="1" ht="47.25">
      <c r="A155" s="151" t="s">
        <v>17</v>
      </c>
      <c r="B155" s="174" t="s">
        <v>293</v>
      </c>
      <c r="C155" s="161">
        <v>0</v>
      </c>
      <c r="D155" s="161">
        <v>1240250</v>
      </c>
      <c r="E155" s="161">
        <v>0</v>
      </c>
      <c r="F155" s="161">
        <f>C155+D155-E155</f>
        <v>1240250</v>
      </c>
    </row>
    <row r="156" spans="1:6" s="150" customFormat="1" ht="36.75" customHeight="1">
      <c r="A156" s="152"/>
      <c r="B156" s="207" t="s">
        <v>431</v>
      </c>
      <c r="C156" s="207"/>
      <c r="D156" s="207"/>
      <c r="E156" s="207"/>
      <c r="F156" s="207"/>
    </row>
    <row r="157" spans="1:6" ht="7.5" customHeight="1">
      <c r="A157" s="149"/>
      <c r="B157" s="149"/>
      <c r="C157" s="149"/>
      <c r="D157" s="149"/>
      <c r="E157" s="149"/>
      <c r="F157" s="149"/>
    </row>
    <row r="158" spans="1:6" s="162" customFormat="1" ht="63">
      <c r="A158" s="151" t="s">
        <v>19</v>
      </c>
      <c r="B158" s="174" t="s">
        <v>309</v>
      </c>
      <c r="C158" s="161">
        <v>337500</v>
      </c>
      <c r="D158" s="161">
        <v>0</v>
      </c>
      <c r="E158" s="161">
        <v>0</v>
      </c>
      <c r="F158" s="161">
        <f>C158+D158-E158</f>
        <v>337500</v>
      </c>
    </row>
    <row r="159" spans="1:6" s="150" customFormat="1" ht="15.75">
      <c r="A159" s="152"/>
      <c r="B159" s="207" t="s">
        <v>432</v>
      </c>
      <c r="C159" s="207"/>
      <c r="D159" s="207"/>
      <c r="E159" s="207"/>
      <c r="F159" s="207"/>
    </row>
    <row r="160" spans="1:6" ht="7.5" customHeight="1">
      <c r="A160" s="149"/>
      <c r="B160" s="149"/>
      <c r="C160" s="149"/>
      <c r="D160" s="149"/>
      <c r="E160" s="149"/>
      <c r="F160" s="149"/>
    </row>
    <row r="161" spans="1:6" s="162" customFormat="1" ht="47.25">
      <c r="A161" s="151" t="s">
        <v>21</v>
      </c>
      <c r="B161" s="174" t="s">
        <v>290</v>
      </c>
      <c r="C161" s="161">
        <v>3595591</v>
      </c>
      <c r="D161" s="161">
        <v>0</v>
      </c>
      <c r="E161" s="161">
        <v>151144</v>
      </c>
      <c r="F161" s="161">
        <f>C161+D161-E161</f>
        <v>3444447</v>
      </c>
    </row>
    <row r="162" spans="1:6" s="150" customFormat="1" ht="60.75" customHeight="1">
      <c r="A162" s="152"/>
      <c r="B162" s="207" t="s">
        <v>433</v>
      </c>
      <c r="C162" s="207"/>
      <c r="D162" s="207"/>
      <c r="E162" s="207"/>
      <c r="F162" s="207"/>
    </row>
    <row r="163" spans="1:6" ht="34.5" customHeight="1">
      <c r="A163" s="149"/>
      <c r="B163" s="149"/>
      <c r="C163" s="149"/>
      <c r="D163" s="149"/>
      <c r="E163" s="149"/>
      <c r="F163" s="149"/>
    </row>
    <row r="164" spans="1:6" ht="18" customHeight="1">
      <c r="A164" s="203" t="s">
        <v>6</v>
      </c>
      <c r="B164" s="203" t="s">
        <v>224</v>
      </c>
      <c r="C164" s="204" t="s">
        <v>225</v>
      </c>
      <c r="D164" s="204"/>
      <c r="E164" s="204"/>
      <c r="F164" s="204"/>
    </row>
    <row r="165" spans="1:6" ht="16.5" customHeight="1">
      <c r="A165" s="203"/>
      <c r="B165" s="203"/>
      <c r="C165" s="9" t="s">
        <v>226</v>
      </c>
      <c r="D165" s="9" t="s">
        <v>227</v>
      </c>
      <c r="E165" s="9" t="s">
        <v>228</v>
      </c>
      <c r="F165" s="9" t="s">
        <v>229</v>
      </c>
    </row>
    <row r="166" spans="1:6" ht="7.5" customHeight="1">
      <c r="A166" s="149"/>
      <c r="B166" s="149"/>
      <c r="C166" s="149"/>
      <c r="D166" s="149"/>
      <c r="E166" s="149"/>
      <c r="F166" s="149"/>
    </row>
    <row r="167" spans="1:6" s="162" customFormat="1" ht="48.75" customHeight="1">
      <c r="A167" s="151" t="s">
        <v>351</v>
      </c>
      <c r="B167" s="174" t="s">
        <v>292</v>
      </c>
      <c r="C167" s="161">
        <v>39283370</v>
      </c>
      <c r="D167" s="161">
        <v>0</v>
      </c>
      <c r="E167" s="161">
        <v>39532</v>
      </c>
      <c r="F167" s="161">
        <f>C167+D167-E167</f>
        <v>39243838</v>
      </c>
    </row>
    <row r="168" spans="1:6" s="150" customFormat="1" ht="53.25" customHeight="1">
      <c r="A168" s="152"/>
      <c r="B168" s="207" t="s">
        <v>345</v>
      </c>
      <c r="C168" s="207"/>
      <c r="D168" s="207"/>
      <c r="E168" s="207"/>
      <c r="F168" s="207"/>
    </row>
    <row r="169" spans="1:6" ht="7.5" customHeight="1">
      <c r="A169" s="149"/>
      <c r="B169" s="149"/>
      <c r="C169" s="149"/>
      <c r="D169" s="149"/>
      <c r="E169" s="149"/>
      <c r="F169" s="149"/>
    </row>
    <row r="170" spans="1:6" s="162" customFormat="1" ht="31.5">
      <c r="A170" s="151" t="s">
        <v>352</v>
      </c>
      <c r="B170" s="174" t="s">
        <v>315</v>
      </c>
      <c r="C170" s="161">
        <v>3665715</v>
      </c>
      <c r="D170" s="161">
        <v>0</v>
      </c>
      <c r="E170" s="161">
        <v>4451</v>
      </c>
      <c r="F170" s="161">
        <f>C170+D170-E170</f>
        <v>3661264</v>
      </c>
    </row>
    <row r="171" spans="1:6" s="150" customFormat="1" ht="38.25" customHeight="1">
      <c r="A171" s="152"/>
      <c r="B171" s="207" t="s">
        <v>434</v>
      </c>
      <c r="C171" s="207"/>
      <c r="D171" s="207"/>
      <c r="E171" s="207"/>
      <c r="F171" s="207"/>
    </row>
    <row r="172" spans="1:6" ht="7.5" customHeight="1">
      <c r="A172" s="149"/>
      <c r="B172" s="149"/>
      <c r="C172" s="149"/>
      <c r="D172" s="149"/>
      <c r="E172" s="149"/>
      <c r="F172" s="149"/>
    </row>
    <row r="173" spans="1:6" s="162" customFormat="1" ht="63">
      <c r="A173" s="151" t="s">
        <v>353</v>
      </c>
      <c r="B173" s="174" t="s">
        <v>308</v>
      </c>
      <c r="C173" s="161">
        <v>405625</v>
      </c>
      <c r="D173" s="161">
        <v>0</v>
      </c>
      <c r="E173" s="161">
        <v>0</v>
      </c>
      <c r="F173" s="161">
        <f>C173+D173-E173</f>
        <v>405625</v>
      </c>
    </row>
    <row r="174" spans="1:6" s="150" customFormat="1" ht="15.75">
      <c r="A174" s="152"/>
      <c r="B174" s="207" t="s">
        <v>432</v>
      </c>
      <c r="C174" s="207"/>
      <c r="D174" s="207"/>
      <c r="E174" s="207"/>
      <c r="F174" s="207"/>
    </row>
    <row r="175" spans="1:6" ht="7.5" customHeight="1">
      <c r="A175" s="149"/>
      <c r="B175" s="149"/>
      <c r="C175" s="149"/>
      <c r="D175" s="149"/>
      <c r="E175" s="149"/>
      <c r="F175" s="149"/>
    </row>
    <row r="176" spans="1:6" s="162" customFormat="1" ht="47.25">
      <c r="A176" s="151" t="s">
        <v>354</v>
      </c>
      <c r="B176" s="174" t="s">
        <v>253</v>
      </c>
      <c r="C176" s="161">
        <v>7946253</v>
      </c>
      <c r="D176" s="161">
        <v>254356</v>
      </c>
      <c r="E176" s="161">
        <v>0</v>
      </c>
      <c r="F176" s="161">
        <f>C176+D176-E176</f>
        <v>8200609</v>
      </c>
    </row>
    <row r="177" spans="1:6" s="150" customFormat="1" ht="48.75" customHeight="1">
      <c r="A177" s="152"/>
      <c r="B177" s="207" t="s">
        <v>435</v>
      </c>
      <c r="C177" s="207"/>
      <c r="D177" s="207"/>
      <c r="E177" s="207"/>
      <c r="F177" s="207"/>
    </row>
    <row r="178" spans="1:6" ht="7.5" customHeight="1">
      <c r="A178" s="149"/>
      <c r="B178" s="149"/>
      <c r="C178" s="149"/>
      <c r="D178" s="149"/>
      <c r="E178" s="149"/>
      <c r="F178" s="149"/>
    </row>
    <row r="179" spans="1:6" s="162" customFormat="1" ht="31.5">
      <c r="A179" s="151" t="s">
        <v>355</v>
      </c>
      <c r="B179" s="174" t="s">
        <v>329</v>
      </c>
      <c r="C179" s="161">
        <v>258761123</v>
      </c>
      <c r="D179" s="161">
        <v>0</v>
      </c>
      <c r="E179" s="161">
        <v>16591991</v>
      </c>
      <c r="F179" s="161">
        <f>C179+D179-E179</f>
        <v>242169132</v>
      </c>
    </row>
    <row r="180" spans="1:6" s="177" customFormat="1" ht="15.75">
      <c r="A180" s="176"/>
      <c r="B180" s="206" t="s">
        <v>331</v>
      </c>
      <c r="C180" s="206"/>
      <c r="D180" s="206"/>
      <c r="E180" s="206"/>
      <c r="F180" s="206"/>
    </row>
    <row r="181" spans="1:6" ht="7.5" customHeight="1">
      <c r="A181" s="149"/>
      <c r="B181" s="149"/>
      <c r="C181" s="149"/>
      <c r="D181" s="149"/>
      <c r="E181" s="149"/>
      <c r="F181" s="149"/>
    </row>
    <row r="182" spans="1:6" s="162" customFormat="1" ht="31.5">
      <c r="A182" s="151" t="s">
        <v>356</v>
      </c>
      <c r="B182" s="174" t="s">
        <v>327</v>
      </c>
      <c r="C182" s="161">
        <v>17390901</v>
      </c>
      <c r="D182" s="161">
        <v>0</v>
      </c>
      <c r="E182" s="161">
        <v>2967130</v>
      </c>
      <c r="F182" s="161">
        <f>C182+D182-E182</f>
        <v>14423771</v>
      </c>
    </row>
    <row r="183" spans="1:6" s="177" customFormat="1" ht="15.75">
      <c r="A183" s="176"/>
      <c r="B183" s="206" t="s">
        <v>331</v>
      </c>
      <c r="C183" s="206"/>
      <c r="D183" s="206"/>
      <c r="E183" s="206"/>
      <c r="F183" s="206"/>
    </row>
    <row r="184" spans="1:6" ht="7.5" customHeight="1">
      <c r="A184" s="149"/>
      <c r="B184" s="149"/>
      <c r="C184" s="149"/>
      <c r="D184" s="149"/>
      <c r="E184" s="149"/>
      <c r="F184" s="149"/>
    </row>
    <row r="185" spans="1:6" s="162" customFormat="1" ht="31.5">
      <c r="A185" s="151" t="s">
        <v>357</v>
      </c>
      <c r="B185" s="174" t="s">
        <v>459</v>
      </c>
      <c r="C185" s="161">
        <v>10330617</v>
      </c>
      <c r="D185" s="161">
        <v>217931</v>
      </c>
      <c r="E185" s="161">
        <v>0</v>
      </c>
      <c r="F185" s="161">
        <f>C185+D185-E185</f>
        <v>10548548</v>
      </c>
    </row>
    <row r="186" spans="1:6" s="177" customFormat="1" ht="33.75" customHeight="1">
      <c r="A186" s="176"/>
      <c r="B186" s="206" t="s">
        <v>447</v>
      </c>
      <c r="C186" s="206"/>
      <c r="D186" s="206"/>
      <c r="E186" s="206"/>
      <c r="F186" s="206"/>
    </row>
    <row r="187" spans="1:6" ht="7.5" customHeight="1">
      <c r="A187" s="149"/>
      <c r="B187" s="149"/>
      <c r="C187" s="149"/>
      <c r="D187" s="149"/>
      <c r="E187" s="149"/>
      <c r="F187" s="149"/>
    </row>
    <row r="188" spans="1:6" s="162" customFormat="1" ht="47.25">
      <c r="A188" s="151" t="s">
        <v>358</v>
      </c>
      <c r="B188" s="174" t="s">
        <v>328</v>
      </c>
      <c r="C188" s="161">
        <v>95721054</v>
      </c>
      <c r="D188" s="161">
        <v>0</v>
      </c>
      <c r="E188" s="161">
        <v>348186</v>
      </c>
      <c r="F188" s="161">
        <f>C188+D188-E188</f>
        <v>95372868</v>
      </c>
    </row>
    <row r="189" spans="1:6" s="177" customFormat="1" ht="15.75">
      <c r="A189" s="176"/>
      <c r="B189" s="206" t="s">
        <v>331</v>
      </c>
      <c r="C189" s="206"/>
      <c r="D189" s="206"/>
      <c r="E189" s="206"/>
      <c r="F189" s="206"/>
    </row>
    <row r="190" spans="1:6" ht="7.5" customHeight="1">
      <c r="A190" s="149"/>
      <c r="B190" s="149"/>
      <c r="C190" s="149"/>
      <c r="D190" s="149"/>
      <c r="E190" s="149"/>
      <c r="F190" s="149"/>
    </row>
    <row r="191" spans="1:6" s="162" customFormat="1" ht="47.25">
      <c r="A191" s="151" t="s">
        <v>359</v>
      </c>
      <c r="B191" s="174" t="s">
        <v>325</v>
      </c>
      <c r="C191" s="161">
        <v>4713294</v>
      </c>
      <c r="D191" s="161">
        <v>0</v>
      </c>
      <c r="E191" s="161">
        <v>1082618</v>
      </c>
      <c r="F191" s="161">
        <f>C191+D191-E191</f>
        <v>3630676</v>
      </c>
    </row>
    <row r="192" spans="1:6" s="177" customFormat="1" ht="15.75">
      <c r="A192" s="176"/>
      <c r="B192" s="206" t="s">
        <v>451</v>
      </c>
      <c r="C192" s="206"/>
      <c r="D192" s="206"/>
      <c r="E192" s="206"/>
      <c r="F192" s="206"/>
    </row>
    <row r="193" spans="1:6" ht="7.5" customHeight="1">
      <c r="A193" s="149"/>
      <c r="B193" s="149"/>
      <c r="C193" s="149"/>
      <c r="D193" s="149"/>
      <c r="E193" s="149"/>
      <c r="F193" s="149"/>
    </row>
    <row r="194" spans="1:6" s="162" customFormat="1" ht="47.25">
      <c r="A194" s="151" t="s">
        <v>360</v>
      </c>
      <c r="B194" s="174" t="s">
        <v>460</v>
      </c>
      <c r="C194" s="161">
        <v>2836779</v>
      </c>
      <c r="D194" s="161">
        <v>0</v>
      </c>
      <c r="E194" s="161">
        <v>581980</v>
      </c>
      <c r="F194" s="161">
        <f>C194+D194-E194</f>
        <v>2254799</v>
      </c>
    </row>
    <row r="195" spans="1:6" s="177" customFormat="1" ht="31.5" customHeight="1">
      <c r="A195" s="176"/>
      <c r="B195" s="206" t="s">
        <v>436</v>
      </c>
      <c r="C195" s="206"/>
      <c r="D195" s="206"/>
      <c r="E195" s="206"/>
      <c r="F195" s="206"/>
    </row>
    <row r="196" spans="1:6" ht="7.5" customHeight="1">
      <c r="A196" s="149"/>
      <c r="B196" s="149"/>
      <c r="C196" s="149"/>
      <c r="D196" s="149"/>
      <c r="E196" s="149"/>
      <c r="F196" s="149"/>
    </row>
    <row r="197" spans="1:6" s="162" customFormat="1" ht="31.5">
      <c r="A197" s="151" t="s">
        <v>361</v>
      </c>
      <c r="B197" s="174" t="s">
        <v>330</v>
      </c>
      <c r="C197" s="161">
        <v>6299912</v>
      </c>
      <c r="D197" s="161">
        <v>0</v>
      </c>
      <c r="E197" s="161">
        <v>2666034</v>
      </c>
      <c r="F197" s="161">
        <f>C197+D197-E197</f>
        <v>3633878</v>
      </c>
    </row>
    <row r="198" spans="1:6" s="177" customFormat="1" ht="15.75">
      <c r="A198" s="176"/>
      <c r="B198" s="206" t="s">
        <v>331</v>
      </c>
      <c r="C198" s="206"/>
      <c r="D198" s="206"/>
      <c r="E198" s="206"/>
      <c r="F198" s="206"/>
    </row>
    <row r="199" spans="1:6" ht="7.5" customHeight="1">
      <c r="A199" s="149"/>
      <c r="B199" s="149"/>
      <c r="C199" s="149"/>
      <c r="D199" s="149"/>
      <c r="E199" s="149"/>
      <c r="F199" s="149"/>
    </row>
    <row r="200" spans="1:6" s="162" customFormat="1" ht="35.25" customHeight="1">
      <c r="A200" s="151" t="s">
        <v>362</v>
      </c>
      <c r="B200" s="174" t="s">
        <v>326</v>
      </c>
      <c r="C200" s="161">
        <v>51765</v>
      </c>
      <c r="D200" s="161">
        <v>0</v>
      </c>
      <c r="E200" s="161">
        <v>35265</v>
      </c>
      <c r="F200" s="161">
        <f>C200+D200-E200</f>
        <v>16500</v>
      </c>
    </row>
    <row r="201" spans="1:6" s="177" customFormat="1" ht="15.75">
      <c r="A201" s="176"/>
      <c r="B201" s="206" t="s">
        <v>331</v>
      </c>
      <c r="C201" s="206"/>
      <c r="D201" s="206"/>
      <c r="E201" s="206"/>
      <c r="F201" s="206"/>
    </row>
    <row r="202" spans="1:6" ht="7.5" customHeight="1">
      <c r="A202" s="149"/>
      <c r="B202" s="149"/>
      <c r="C202" s="149"/>
      <c r="D202" s="149"/>
      <c r="E202" s="149"/>
      <c r="F202" s="149"/>
    </row>
    <row r="203" spans="1:6" s="162" customFormat="1" ht="47.25">
      <c r="A203" s="151" t="s">
        <v>363</v>
      </c>
      <c r="B203" s="174" t="s">
        <v>334</v>
      </c>
      <c r="C203" s="161">
        <v>8171817</v>
      </c>
      <c r="D203" s="161">
        <v>414971</v>
      </c>
      <c r="E203" s="161">
        <v>0</v>
      </c>
      <c r="F203" s="161">
        <f>C203+D203-E203</f>
        <v>8586788</v>
      </c>
    </row>
    <row r="204" spans="1:6" s="177" customFormat="1" ht="15.75">
      <c r="A204" s="176"/>
      <c r="B204" s="206" t="s">
        <v>335</v>
      </c>
      <c r="C204" s="206"/>
      <c r="D204" s="206"/>
      <c r="E204" s="206"/>
      <c r="F204" s="206"/>
    </row>
    <row r="205" spans="1:6" ht="5.25" customHeight="1">
      <c r="A205" s="149"/>
      <c r="B205" s="149"/>
      <c r="C205" s="149"/>
      <c r="D205" s="149"/>
      <c r="E205" s="149"/>
      <c r="F205" s="149"/>
    </row>
    <row r="206" spans="1:6" s="162" customFormat="1" ht="47.25">
      <c r="A206" s="151" t="s">
        <v>364</v>
      </c>
      <c r="B206" s="174" t="s">
        <v>336</v>
      </c>
      <c r="C206" s="161">
        <v>144000</v>
      </c>
      <c r="D206" s="161">
        <v>10000</v>
      </c>
      <c r="E206" s="161">
        <v>0</v>
      </c>
      <c r="F206" s="161">
        <f>C206+D206-E206</f>
        <v>154000</v>
      </c>
    </row>
    <row r="207" spans="1:6" s="177" customFormat="1" ht="15.75">
      <c r="A207" s="176"/>
      <c r="B207" s="206" t="s">
        <v>335</v>
      </c>
      <c r="C207" s="206"/>
      <c r="D207" s="206"/>
      <c r="E207" s="206"/>
      <c r="F207" s="206"/>
    </row>
    <row r="208" spans="1:6" s="177" customFormat="1" ht="39" customHeight="1">
      <c r="A208" s="176"/>
      <c r="B208" s="175"/>
      <c r="C208" s="175"/>
      <c r="D208" s="175"/>
      <c r="E208" s="175"/>
      <c r="F208" s="175"/>
    </row>
    <row r="209" spans="1:6" ht="18" customHeight="1">
      <c r="A209" s="203" t="s">
        <v>6</v>
      </c>
      <c r="B209" s="203" t="s">
        <v>224</v>
      </c>
      <c r="C209" s="204" t="s">
        <v>225</v>
      </c>
      <c r="D209" s="204"/>
      <c r="E209" s="204"/>
      <c r="F209" s="204"/>
    </row>
    <row r="210" spans="1:6" ht="16.5" customHeight="1">
      <c r="A210" s="203"/>
      <c r="B210" s="203"/>
      <c r="C210" s="9" t="s">
        <v>226</v>
      </c>
      <c r="D210" s="9" t="s">
        <v>227</v>
      </c>
      <c r="E210" s="9" t="s">
        <v>228</v>
      </c>
      <c r="F210" s="9" t="s">
        <v>229</v>
      </c>
    </row>
    <row r="211" spans="1:6" ht="7.5" customHeight="1">
      <c r="A211" s="149"/>
      <c r="B211" s="149"/>
      <c r="C211" s="149"/>
      <c r="D211" s="149"/>
      <c r="E211" s="149"/>
      <c r="F211" s="149"/>
    </row>
    <row r="212" spans="1:6" s="162" customFormat="1" ht="47.25">
      <c r="A212" s="151" t="s">
        <v>365</v>
      </c>
      <c r="B212" s="174" t="s">
        <v>244</v>
      </c>
      <c r="C212" s="161">
        <v>110556177</v>
      </c>
      <c r="D212" s="161">
        <v>0</v>
      </c>
      <c r="E212" s="161">
        <v>3425389</v>
      </c>
      <c r="F212" s="161">
        <f>C212+D212-E212</f>
        <v>107130788</v>
      </c>
    </row>
    <row r="213" spans="1:6" s="177" customFormat="1" ht="15.75">
      <c r="A213" s="176"/>
      <c r="B213" s="206" t="s">
        <v>250</v>
      </c>
      <c r="C213" s="206"/>
      <c r="D213" s="206"/>
      <c r="E213" s="206"/>
      <c r="F213" s="206"/>
    </row>
    <row r="214" spans="1:6" ht="7.5" customHeight="1">
      <c r="A214" s="149"/>
      <c r="B214" s="149"/>
      <c r="C214" s="149"/>
      <c r="D214" s="149"/>
      <c r="E214" s="149"/>
      <c r="F214" s="149"/>
    </row>
    <row r="215" spans="1:6" s="162" customFormat="1" ht="47.25">
      <c r="A215" s="151" t="s">
        <v>366</v>
      </c>
      <c r="B215" s="174" t="s">
        <v>337</v>
      </c>
      <c r="C215" s="161">
        <v>3613000</v>
      </c>
      <c r="D215" s="161">
        <v>0</v>
      </c>
      <c r="E215" s="161">
        <v>270518</v>
      </c>
      <c r="F215" s="161">
        <f>C215+D215-E215</f>
        <v>3342482</v>
      </c>
    </row>
    <row r="216" spans="1:6" s="177" customFormat="1" ht="15.75">
      <c r="A216" s="176"/>
      <c r="B216" s="206" t="s">
        <v>250</v>
      </c>
      <c r="C216" s="206"/>
      <c r="D216" s="206"/>
      <c r="E216" s="206"/>
      <c r="F216" s="206"/>
    </row>
    <row r="217" spans="1:6" ht="7.5" customHeight="1">
      <c r="A217" s="149"/>
      <c r="B217" s="149"/>
      <c r="C217" s="149"/>
      <c r="D217" s="149"/>
      <c r="E217" s="149"/>
      <c r="F217" s="149"/>
    </row>
    <row r="218" spans="1:6" s="162" customFormat="1" ht="47.25">
      <c r="A218" s="151" t="s">
        <v>367</v>
      </c>
      <c r="B218" s="174" t="s">
        <v>338</v>
      </c>
      <c r="C218" s="161">
        <v>4469662</v>
      </c>
      <c r="D218" s="161">
        <v>0</v>
      </c>
      <c r="E218" s="161">
        <v>149991</v>
      </c>
      <c r="F218" s="161">
        <f>C218+D218-E218</f>
        <v>4319671</v>
      </c>
    </row>
    <row r="219" spans="1:6" s="177" customFormat="1" ht="15.75">
      <c r="A219" s="176"/>
      <c r="B219" s="206" t="s">
        <v>250</v>
      </c>
      <c r="C219" s="206"/>
      <c r="D219" s="206"/>
      <c r="E219" s="206"/>
      <c r="F219" s="206"/>
    </row>
    <row r="220" spans="1:6" ht="7.5" customHeight="1">
      <c r="A220" s="149"/>
      <c r="B220" s="149"/>
      <c r="C220" s="149"/>
      <c r="D220" s="149"/>
      <c r="E220" s="149"/>
      <c r="F220" s="149"/>
    </row>
    <row r="221" spans="1:6" s="162" customFormat="1" ht="31.5">
      <c r="A221" s="151" t="s">
        <v>368</v>
      </c>
      <c r="B221" s="165" t="s">
        <v>289</v>
      </c>
      <c r="C221" s="161">
        <v>4000000</v>
      </c>
      <c r="D221" s="161">
        <v>0</v>
      </c>
      <c r="E221" s="161">
        <v>0</v>
      </c>
      <c r="F221" s="161">
        <f>C221+D221-E221</f>
        <v>4000000</v>
      </c>
    </row>
    <row r="222" spans="1:6" s="150" customFormat="1" ht="38.25" customHeight="1">
      <c r="A222" s="152"/>
      <c r="B222" s="207" t="s">
        <v>299</v>
      </c>
      <c r="C222" s="207"/>
      <c r="D222" s="207"/>
      <c r="E222" s="207"/>
      <c r="F222" s="207"/>
    </row>
    <row r="223" spans="1:6" ht="7.5" customHeight="1">
      <c r="A223" s="149"/>
      <c r="B223" s="149"/>
      <c r="C223" s="149"/>
      <c r="D223" s="149"/>
      <c r="E223" s="149"/>
      <c r="F223" s="149"/>
    </row>
    <row r="224" spans="1:6" s="162" customFormat="1" ht="31.5">
      <c r="A224" s="151" t="s">
        <v>369</v>
      </c>
      <c r="B224" s="165" t="s">
        <v>259</v>
      </c>
      <c r="C224" s="161">
        <v>0</v>
      </c>
      <c r="D224" s="161">
        <v>3200000</v>
      </c>
      <c r="E224" s="161">
        <v>0</v>
      </c>
      <c r="F224" s="161">
        <f>C224+D224-E224</f>
        <v>3200000</v>
      </c>
    </row>
    <row r="225" spans="1:6" s="150" customFormat="1" ht="51.75" customHeight="1">
      <c r="A225" s="152"/>
      <c r="B225" s="207" t="s">
        <v>260</v>
      </c>
      <c r="C225" s="207"/>
      <c r="D225" s="207"/>
      <c r="E225" s="207"/>
      <c r="F225" s="207"/>
    </row>
    <row r="226" spans="1:6" ht="7.5" customHeight="1">
      <c r="A226" s="149"/>
      <c r="B226" s="149"/>
      <c r="C226" s="149"/>
      <c r="D226" s="149"/>
      <c r="E226" s="149"/>
      <c r="F226" s="149"/>
    </row>
    <row r="227" spans="1:6" s="162" customFormat="1" ht="47.25">
      <c r="A227" s="151" t="s">
        <v>370</v>
      </c>
      <c r="B227" s="174" t="s">
        <v>458</v>
      </c>
      <c r="C227" s="161">
        <v>22009656</v>
      </c>
      <c r="D227" s="161">
        <v>0</v>
      </c>
      <c r="E227" s="161">
        <v>0</v>
      </c>
      <c r="F227" s="161">
        <f>C227+D227-E227</f>
        <v>22009656</v>
      </c>
    </row>
    <row r="228" spans="1:6" s="150" customFormat="1" ht="32.25" customHeight="1">
      <c r="A228" s="152"/>
      <c r="B228" s="207" t="s">
        <v>300</v>
      </c>
      <c r="C228" s="207"/>
      <c r="D228" s="207"/>
      <c r="E228" s="207"/>
      <c r="F228" s="207"/>
    </row>
    <row r="229" spans="1:6" ht="7.5" customHeight="1">
      <c r="A229" s="149"/>
      <c r="B229" s="149"/>
      <c r="C229" s="149"/>
      <c r="D229" s="149"/>
      <c r="E229" s="149"/>
      <c r="F229" s="149"/>
    </row>
    <row r="230" spans="1:6" s="162" customFormat="1" ht="31.5">
      <c r="A230" s="151" t="s">
        <v>371</v>
      </c>
      <c r="B230" s="165" t="s">
        <v>310</v>
      </c>
      <c r="C230" s="161">
        <v>0</v>
      </c>
      <c r="D230" s="161">
        <v>1028293</v>
      </c>
      <c r="E230" s="161">
        <v>0</v>
      </c>
      <c r="F230" s="161">
        <f>C230+D230-E230</f>
        <v>1028293</v>
      </c>
    </row>
    <row r="231" spans="1:6" s="150" customFormat="1" ht="68.25" customHeight="1">
      <c r="A231" s="152"/>
      <c r="B231" s="207" t="s">
        <v>445</v>
      </c>
      <c r="C231" s="207"/>
      <c r="D231" s="207"/>
      <c r="E231" s="207"/>
      <c r="F231" s="207"/>
    </row>
    <row r="232" spans="1:6" ht="15.75">
      <c r="A232" s="149"/>
      <c r="B232" s="149"/>
      <c r="C232" s="149"/>
      <c r="D232" s="149"/>
      <c r="E232" s="149"/>
      <c r="F232" s="149"/>
    </row>
    <row r="233" spans="1:6" s="160" customFormat="1" ht="15" customHeight="1">
      <c r="A233" s="178" t="s">
        <v>25</v>
      </c>
      <c r="B233" s="179" t="s">
        <v>234</v>
      </c>
      <c r="C233" s="180"/>
      <c r="D233" s="180"/>
      <c r="E233" s="180"/>
      <c r="F233" s="180"/>
    </row>
    <row r="234" spans="1:6" s="148" customFormat="1" ht="15.75">
      <c r="A234" s="153"/>
      <c r="B234" s="147"/>
      <c r="C234" s="147"/>
      <c r="D234" s="147"/>
      <c r="E234" s="147"/>
      <c r="F234" s="147"/>
    </row>
    <row r="235" spans="1:6" s="162" customFormat="1" ht="31.5">
      <c r="A235" s="151" t="s">
        <v>27</v>
      </c>
      <c r="B235" s="174" t="s">
        <v>332</v>
      </c>
      <c r="C235" s="161">
        <v>82494334</v>
      </c>
      <c r="D235" s="161">
        <v>5656012</v>
      </c>
      <c r="E235" s="161">
        <v>0</v>
      </c>
      <c r="F235" s="161">
        <f>C235+D235-E235</f>
        <v>88150346</v>
      </c>
    </row>
    <row r="236" spans="1:6" s="150" customFormat="1" ht="15.75">
      <c r="A236" s="152"/>
      <c r="B236" s="206" t="s">
        <v>335</v>
      </c>
      <c r="C236" s="206"/>
      <c r="D236" s="206"/>
      <c r="E236" s="206"/>
      <c r="F236" s="206"/>
    </row>
    <row r="237" spans="1:6" s="148" customFormat="1" ht="7.5" customHeight="1">
      <c r="A237" s="153"/>
      <c r="B237" s="147"/>
      <c r="C237" s="147"/>
      <c r="D237" s="147"/>
      <c r="E237" s="147"/>
      <c r="F237" s="147"/>
    </row>
    <row r="238" spans="1:6" s="162" customFormat="1" ht="31.5">
      <c r="A238" s="151" t="s">
        <v>29</v>
      </c>
      <c r="B238" s="174" t="s">
        <v>333</v>
      </c>
      <c r="C238" s="161">
        <v>1843071</v>
      </c>
      <c r="D238" s="161">
        <v>11760</v>
      </c>
      <c r="E238" s="161">
        <v>0</v>
      </c>
      <c r="F238" s="161">
        <f>C238+D238-E238</f>
        <v>1854831</v>
      </c>
    </row>
    <row r="239" spans="1:6" s="150" customFormat="1" ht="15.75">
      <c r="A239" s="152"/>
      <c r="B239" s="206" t="s">
        <v>346</v>
      </c>
      <c r="C239" s="206"/>
      <c r="D239" s="206"/>
      <c r="E239" s="206"/>
      <c r="F239" s="206"/>
    </row>
    <row r="240" spans="1:6" s="148" customFormat="1" ht="7.5" customHeight="1">
      <c r="A240" s="153"/>
      <c r="B240" s="147"/>
      <c r="C240" s="147"/>
      <c r="D240" s="147"/>
      <c r="E240" s="147"/>
      <c r="F240" s="147"/>
    </row>
    <row r="241" spans="1:6" s="162" customFormat="1" ht="78.75">
      <c r="A241" s="151" t="s">
        <v>372</v>
      </c>
      <c r="B241" s="174" t="s">
        <v>324</v>
      </c>
      <c r="C241" s="161">
        <v>20327050</v>
      </c>
      <c r="D241" s="161">
        <v>913646</v>
      </c>
      <c r="E241" s="161">
        <v>0</v>
      </c>
      <c r="F241" s="161">
        <f>C241+D241-E241</f>
        <v>21240696</v>
      </c>
    </row>
    <row r="242" spans="1:6" s="150" customFormat="1" ht="35.25" customHeight="1">
      <c r="A242" s="152"/>
      <c r="B242" s="207" t="s">
        <v>347</v>
      </c>
      <c r="C242" s="207"/>
      <c r="D242" s="207"/>
      <c r="E242" s="207"/>
      <c r="F242" s="207"/>
    </row>
    <row r="243" spans="1:6" s="148" customFormat="1" ht="7.5" customHeight="1">
      <c r="A243" s="153"/>
      <c r="B243" s="147"/>
      <c r="C243" s="147"/>
      <c r="D243" s="147"/>
      <c r="E243" s="147"/>
      <c r="F243" s="147"/>
    </row>
    <row r="244" spans="1:6" s="162" customFormat="1" ht="47.25">
      <c r="A244" s="151" t="s">
        <v>373</v>
      </c>
      <c r="B244" s="174" t="s">
        <v>292</v>
      </c>
      <c r="C244" s="161">
        <v>0</v>
      </c>
      <c r="D244" s="161">
        <v>37000</v>
      </c>
      <c r="E244" s="161">
        <v>0</v>
      </c>
      <c r="F244" s="161">
        <f>C244+D244-E244</f>
        <v>37000</v>
      </c>
    </row>
    <row r="245" spans="1:6" s="150" customFormat="1" ht="15.75">
      <c r="A245" s="152"/>
      <c r="B245" s="207" t="s">
        <v>301</v>
      </c>
      <c r="C245" s="207"/>
      <c r="D245" s="207"/>
      <c r="E245" s="207"/>
      <c r="F245" s="207"/>
    </row>
    <row r="246" spans="1:6" s="148" customFormat="1" ht="7.5" customHeight="1">
      <c r="A246" s="153"/>
      <c r="B246" s="147"/>
      <c r="C246" s="147"/>
      <c r="D246" s="147"/>
      <c r="E246" s="147"/>
      <c r="F246" s="147"/>
    </row>
    <row r="247" spans="1:6" s="162" customFormat="1" ht="47.25">
      <c r="A247" s="151" t="s">
        <v>374</v>
      </c>
      <c r="B247" s="174" t="s">
        <v>328</v>
      </c>
      <c r="C247" s="161">
        <v>511765</v>
      </c>
      <c r="D247" s="161">
        <v>0</v>
      </c>
      <c r="E247" s="161">
        <v>411765</v>
      </c>
      <c r="F247" s="161">
        <f>C247+D247-E247</f>
        <v>100000</v>
      </c>
    </row>
    <row r="248" spans="1:6" s="177" customFormat="1" ht="15.75">
      <c r="A248" s="176"/>
      <c r="B248" s="206" t="s">
        <v>331</v>
      </c>
      <c r="C248" s="206"/>
      <c r="D248" s="206"/>
      <c r="E248" s="206"/>
      <c r="F248" s="206"/>
    </row>
    <row r="249" spans="1:6" s="148" customFormat="1" ht="7.5" customHeight="1">
      <c r="A249" s="153"/>
      <c r="B249" s="147"/>
      <c r="C249" s="147"/>
      <c r="D249" s="147"/>
      <c r="E249" s="147"/>
      <c r="F249" s="147"/>
    </row>
    <row r="250" spans="1:6" s="162" customFormat="1" ht="47.25">
      <c r="A250" s="151" t="s">
        <v>375</v>
      </c>
      <c r="B250" s="174" t="s">
        <v>334</v>
      </c>
      <c r="C250" s="161">
        <v>104879853</v>
      </c>
      <c r="D250" s="161">
        <v>0</v>
      </c>
      <c r="E250" s="161">
        <v>3623828</v>
      </c>
      <c r="F250" s="161">
        <f>C250+D250-E250</f>
        <v>101256025</v>
      </c>
    </row>
    <row r="251" spans="1:6" s="177" customFormat="1" ht="15.75">
      <c r="A251" s="176"/>
      <c r="B251" s="206" t="s">
        <v>335</v>
      </c>
      <c r="C251" s="206"/>
      <c r="D251" s="206"/>
      <c r="E251" s="206"/>
      <c r="F251" s="206"/>
    </row>
    <row r="252" spans="1:6" s="148" customFormat="1" ht="21.75" customHeight="1">
      <c r="A252" s="153"/>
      <c r="B252" s="147"/>
      <c r="C252" s="147"/>
      <c r="D252" s="147"/>
      <c r="E252" s="147"/>
      <c r="F252" s="147"/>
    </row>
    <row r="253" spans="1:6" ht="18" customHeight="1">
      <c r="A253" s="203" t="s">
        <v>6</v>
      </c>
      <c r="B253" s="203" t="s">
        <v>224</v>
      </c>
      <c r="C253" s="204" t="s">
        <v>225</v>
      </c>
      <c r="D253" s="204"/>
      <c r="E253" s="204"/>
      <c r="F253" s="204"/>
    </row>
    <row r="254" spans="1:6" ht="16.5" customHeight="1">
      <c r="A254" s="203"/>
      <c r="B254" s="203"/>
      <c r="C254" s="9" t="s">
        <v>226</v>
      </c>
      <c r="D254" s="9" t="s">
        <v>227</v>
      </c>
      <c r="E254" s="9" t="s">
        <v>228</v>
      </c>
      <c r="F254" s="9" t="s">
        <v>229</v>
      </c>
    </row>
    <row r="255" spans="1:6" s="148" customFormat="1" ht="7.5" customHeight="1">
      <c r="A255" s="153"/>
      <c r="B255" s="147"/>
      <c r="C255" s="147"/>
      <c r="D255" s="147"/>
      <c r="E255" s="147"/>
      <c r="F255" s="147"/>
    </row>
    <row r="256" spans="1:6" s="162" customFormat="1" ht="47.25">
      <c r="A256" s="151" t="s">
        <v>376</v>
      </c>
      <c r="B256" s="174" t="s">
        <v>336</v>
      </c>
      <c r="C256" s="161">
        <v>13359503</v>
      </c>
      <c r="D256" s="161">
        <v>0</v>
      </c>
      <c r="E256" s="161">
        <v>343794</v>
      </c>
      <c r="F256" s="161">
        <f>C256+D256-E256</f>
        <v>13015709</v>
      </c>
    </row>
    <row r="257" spans="1:6" s="177" customFormat="1" ht="15.75">
      <c r="A257" s="176"/>
      <c r="B257" s="206" t="s">
        <v>335</v>
      </c>
      <c r="C257" s="206"/>
      <c r="D257" s="206"/>
      <c r="E257" s="206"/>
      <c r="F257" s="206"/>
    </row>
    <row r="258" spans="1:6" s="148" customFormat="1" ht="7.5" customHeight="1">
      <c r="A258" s="153"/>
      <c r="B258" s="147"/>
      <c r="C258" s="147"/>
      <c r="D258" s="147"/>
      <c r="E258" s="147"/>
      <c r="F258" s="147"/>
    </row>
    <row r="259" spans="1:6" s="162" customFormat="1" ht="47.25">
      <c r="A259" s="151" t="s">
        <v>377</v>
      </c>
      <c r="B259" s="174" t="s">
        <v>244</v>
      </c>
      <c r="C259" s="161">
        <v>1868645</v>
      </c>
      <c r="D259" s="161">
        <v>340196</v>
      </c>
      <c r="E259" s="161">
        <v>0</v>
      </c>
      <c r="F259" s="161">
        <f>C259+D259-E259</f>
        <v>2208841</v>
      </c>
    </row>
    <row r="260" spans="1:6" s="177" customFormat="1" ht="15.75">
      <c r="A260" s="176"/>
      <c r="B260" s="206" t="s">
        <v>250</v>
      </c>
      <c r="C260" s="206"/>
      <c r="D260" s="206"/>
      <c r="E260" s="206"/>
      <c r="F260" s="206"/>
    </row>
    <row r="261" spans="1:6" s="148" customFormat="1" ht="7.5" customHeight="1">
      <c r="A261" s="153"/>
      <c r="B261" s="147"/>
      <c r="C261" s="147"/>
      <c r="D261" s="147"/>
      <c r="E261" s="147"/>
      <c r="F261" s="147"/>
    </row>
    <row r="262" spans="1:6" s="162" customFormat="1" ht="47.25">
      <c r="A262" s="151" t="s">
        <v>378</v>
      </c>
      <c r="B262" s="174" t="s">
        <v>338</v>
      </c>
      <c r="C262" s="161">
        <v>190196</v>
      </c>
      <c r="D262" s="161">
        <v>34804</v>
      </c>
      <c r="E262" s="161">
        <v>0</v>
      </c>
      <c r="F262" s="161">
        <f>C262+D262-E262</f>
        <v>225000</v>
      </c>
    </row>
    <row r="263" spans="1:6" s="177" customFormat="1" ht="15.75">
      <c r="A263" s="176"/>
      <c r="B263" s="206" t="s">
        <v>250</v>
      </c>
      <c r="C263" s="206"/>
      <c r="D263" s="206"/>
      <c r="E263" s="206"/>
      <c r="F263" s="206"/>
    </row>
    <row r="264" spans="1:6" s="148" customFormat="1" ht="7.5" customHeight="1">
      <c r="A264" s="153"/>
      <c r="B264" s="147"/>
      <c r="C264" s="147"/>
      <c r="D264" s="147"/>
      <c r="E264" s="147"/>
      <c r="F264" s="147"/>
    </row>
    <row r="265" spans="1:6" s="162" customFormat="1" ht="31.5">
      <c r="A265" s="151" t="s">
        <v>379</v>
      </c>
      <c r="B265" s="165" t="s">
        <v>259</v>
      </c>
      <c r="C265" s="161">
        <v>0</v>
      </c>
      <c r="D265" s="161">
        <v>1800000</v>
      </c>
      <c r="E265" s="161">
        <v>0</v>
      </c>
      <c r="F265" s="161">
        <f>C265+D265-E265</f>
        <v>1800000</v>
      </c>
    </row>
    <row r="266" spans="1:6" s="150" customFormat="1" ht="51.75" customHeight="1">
      <c r="A266" s="152"/>
      <c r="B266" s="207" t="s">
        <v>438</v>
      </c>
      <c r="C266" s="207"/>
      <c r="D266" s="207"/>
      <c r="E266" s="207"/>
      <c r="F266" s="207"/>
    </row>
    <row r="267" spans="1:6" s="148" customFormat="1" ht="15.75">
      <c r="A267" s="153"/>
      <c r="B267" s="147"/>
      <c r="C267" s="147"/>
      <c r="D267" s="147"/>
      <c r="E267" s="147"/>
      <c r="F267" s="147"/>
    </row>
    <row r="268" spans="1:6" s="160" customFormat="1" ht="15.75" customHeight="1">
      <c r="A268" s="181">
        <v>2</v>
      </c>
      <c r="B268" s="182" t="s">
        <v>231</v>
      </c>
      <c r="C268" s="182"/>
      <c r="D268" s="182"/>
      <c r="E268" s="182"/>
      <c r="F268" s="182"/>
    </row>
    <row r="269" spans="1:6" s="148" customFormat="1" ht="15.75">
      <c r="A269" s="153"/>
      <c r="B269" s="147"/>
      <c r="C269" s="147"/>
      <c r="D269" s="147"/>
      <c r="E269" s="147"/>
      <c r="F269" s="147"/>
    </row>
    <row r="270" spans="1:6" s="160" customFormat="1" ht="15.75" customHeight="1">
      <c r="A270" s="178" t="s">
        <v>32</v>
      </c>
      <c r="B270" s="179" t="s">
        <v>230</v>
      </c>
      <c r="C270" s="180"/>
      <c r="D270" s="180"/>
      <c r="E270" s="180"/>
      <c r="F270" s="180"/>
    </row>
    <row r="271" spans="1:6" s="148" customFormat="1" ht="15.75">
      <c r="A271" s="153"/>
      <c r="B271" s="147"/>
      <c r="C271" s="147"/>
      <c r="D271" s="147"/>
      <c r="E271" s="147"/>
      <c r="F271" s="147"/>
    </row>
    <row r="272" spans="1:6" s="146" customFormat="1" ht="47.25">
      <c r="A272" s="151" t="s">
        <v>34</v>
      </c>
      <c r="B272" s="165" t="s">
        <v>294</v>
      </c>
      <c r="C272" s="161">
        <v>527507000</v>
      </c>
      <c r="D272" s="161">
        <v>0</v>
      </c>
      <c r="E272" s="161">
        <v>109593</v>
      </c>
      <c r="F272" s="161">
        <f>C272+D272-E272</f>
        <v>527397407</v>
      </c>
    </row>
    <row r="273" spans="1:6" s="164" customFormat="1" ht="15.75">
      <c r="A273" s="163"/>
      <c r="B273" s="205" t="s">
        <v>295</v>
      </c>
      <c r="C273" s="205"/>
      <c r="D273" s="205"/>
      <c r="E273" s="205"/>
      <c r="F273" s="205"/>
    </row>
    <row r="274" spans="1:6" s="148" customFormat="1" ht="7.5" customHeight="1">
      <c r="A274" s="153"/>
      <c r="B274" s="147"/>
      <c r="C274" s="147"/>
      <c r="D274" s="147"/>
      <c r="E274" s="147"/>
      <c r="F274" s="147"/>
    </row>
    <row r="275" spans="1:6" s="146" customFormat="1" ht="47.25">
      <c r="A275" s="151" t="s">
        <v>36</v>
      </c>
      <c r="B275" s="165" t="s">
        <v>296</v>
      </c>
      <c r="C275" s="161">
        <v>321325900</v>
      </c>
      <c r="D275" s="161">
        <v>0</v>
      </c>
      <c r="E275" s="161">
        <v>3397697</v>
      </c>
      <c r="F275" s="161">
        <f>C275+D275-E275</f>
        <v>317928203</v>
      </c>
    </row>
    <row r="276" spans="1:6" s="164" customFormat="1" ht="15.75">
      <c r="A276" s="163"/>
      <c r="B276" s="205" t="s">
        <v>295</v>
      </c>
      <c r="C276" s="205"/>
      <c r="D276" s="205"/>
      <c r="E276" s="205"/>
      <c r="F276" s="205"/>
    </row>
    <row r="277" spans="1:6" s="148" customFormat="1" ht="7.5" customHeight="1">
      <c r="A277" s="153"/>
      <c r="B277" s="147"/>
      <c r="C277" s="147"/>
      <c r="D277" s="147"/>
      <c r="E277" s="147"/>
      <c r="F277" s="147"/>
    </row>
    <row r="278" spans="1:6" s="146" customFormat="1" ht="47.25">
      <c r="A278" s="151" t="s">
        <v>40</v>
      </c>
      <c r="B278" s="165" t="s">
        <v>286</v>
      </c>
      <c r="C278" s="161">
        <v>320474000</v>
      </c>
      <c r="D278" s="161">
        <v>0</v>
      </c>
      <c r="E278" s="161">
        <v>1071425</v>
      </c>
      <c r="F278" s="161">
        <f>C278+D278-E278</f>
        <v>319402575</v>
      </c>
    </row>
    <row r="279" spans="1:6" s="164" customFormat="1" ht="101.25" customHeight="1">
      <c r="A279" s="163"/>
      <c r="B279" s="205" t="s">
        <v>302</v>
      </c>
      <c r="C279" s="205"/>
      <c r="D279" s="205"/>
      <c r="E279" s="205"/>
      <c r="F279" s="205"/>
    </row>
    <row r="280" spans="1:6" s="148" customFormat="1" ht="7.5" customHeight="1">
      <c r="A280" s="153"/>
      <c r="B280" s="147"/>
      <c r="C280" s="147"/>
      <c r="D280" s="147"/>
      <c r="E280" s="147"/>
      <c r="F280" s="147"/>
    </row>
    <row r="281" spans="1:6" s="146" customFormat="1" ht="47.25">
      <c r="A281" s="151" t="s">
        <v>380</v>
      </c>
      <c r="B281" s="165" t="s">
        <v>287</v>
      </c>
      <c r="C281" s="161">
        <v>302651166</v>
      </c>
      <c r="D281" s="161">
        <v>0</v>
      </c>
      <c r="E281" s="161">
        <v>500000</v>
      </c>
      <c r="F281" s="161">
        <f>C281+D281-E281</f>
        <v>302151166</v>
      </c>
    </row>
    <row r="282" spans="1:6" s="164" customFormat="1" ht="99.75" customHeight="1">
      <c r="A282" s="163"/>
      <c r="B282" s="205" t="s">
        <v>303</v>
      </c>
      <c r="C282" s="205"/>
      <c r="D282" s="205"/>
      <c r="E282" s="205"/>
      <c r="F282" s="205"/>
    </row>
    <row r="283" spans="1:6" s="148" customFormat="1" ht="7.5" customHeight="1">
      <c r="A283" s="153"/>
      <c r="B283" s="147"/>
      <c r="C283" s="147"/>
      <c r="D283" s="147"/>
      <c r="E283" s="147"/>
      <c r="F283" s="147"/>
    </row>
    <row r="284" spans="1:6" s="146" customFormat="1" ht="47.25">
      <c r="A284" s="151" t="s">
        <v>381</v>
      </c>
      <c r="B284" s="165" t="s">
        <v>288</v>
      </c>
      <c r="C284" s="161">
        <v>245955332</v>
      </c>
      <c r="D284" s="161">
        <v>970292</v>
      </c>
      <c r="E284" s="161">
        <v>0</v>
      </c>
      <c r="F284" s="161">
        <f>C284+D284-E284</f>
        <v>246925624</v>
      </c>
    </row>
    <row r="285" spans="1:6" s="146" customFormat="1" ht="117.75" customHeight="1">
      <c r="A285" s="151"/>
      <c r="B285" s="205" t="s">
        <v>348</v>
      </c>
      <c r="C285" s="205"/>
      <c r="D285" s="205"/>
      <c r="E285" s="205"/>
      <c r="F285" s="205"/>
    </row>
    <row r="286" spans="1:6" s="148" customFormat="1" ht="7.5" customHeight="1">
      <c r="A286" s="153"/>
      <c r="B286" s="147"/>
      <c r="C286" s="147"/>
      <c r="D286" s="147"/>
      <c r="E286" s="147"/>
      <c r="F286" s="147"/>
    </row>
    <row r="287" spans="1:6" s="146" customFormat="1" ht="47.25">
      <c r="A287" s="151" t="s">
        <v>382</v>
      </c>
      <c r="B287" s="165" t="s">
        <v>437</v>
      </c>
      <c r="C287" s="161">
        <v>0</v>
      </c>
      <c r="D287" s="161">
        <v>29744000</v>
      </c>
      <c r="E287" s="161">
        <v>0</v>
      </c>
      <c r="F287" s="161">
        <f>C287+D287-E287</f>
        <v>29744000</v>
      </c>
    </row>
    <row r="288" spans="1:6" s="164" customFormat="1" ht="33.75" customHeight="1">
      <c r="A288" s="163"/>
      <c r="B288" s="205" t="s">
        <v>446</v>
      </c>
      <c r="C288" s="205"/>
      <c r="D288" s="205"/>
      <c r="E288" s="205"/>
      <c r="F288" s="205"/>
    </row>
    <row r="289" spans="1:6" ht="18" customHeight="1">
      <c r="A289" s="203" t="s">
        <v>6</v>
      </c>
      <c r="B289" s="203" t="s">
        <v>224</v>
      </c>
      <c r="C289" s="204" t="s">
        <v>225</v>
      </c>
      <c r="D289" s="204"/>
      <c r="E289" s="204"/>
      <c r="F289" s="204"/>
    </row>
    <row r="290" spans="1:6" ht="16.5" customHeight="1">
      <c r="A290" s="203"/>
      <c r="B290" s="203"/>
      <c r="C290" s="9" t="s">
        <v>226</v>
      </c>
      <c r="D290" s="9" t="s">
        <v>227</v>
      </c>
      <c r="E290" s="9" t="s">
        <v>228</v>
      </c>
      <c r="F290" s="9" t="s">
        <v>229</v>
      </c>
    </row>
    <row r="291" spans="1:6" s="148" customFormat="1" ht="7.5" customHeight="1">
      <c r="A291" s="153"/>
      <c r="B291" s="147"/>
      <c r="C291" s="147"/>
      <c r="D291" s="147"/>
      <c r="E291" s="147"/>
      <c r="F291" s="147"/>
    </row>
    <row r="292" spans="1:6" s="146" customFormat="1" ht="63">
      <c r="A292" s="151" t="s">
        <v>383</v>
      </c>
      <c r="B292" s="165" t="s">
        <v>251</v>
      </c>
      <c r="C292" s="161">
        <v>3206351</v>
      </c>
      <c r="D292" s="161">
        <v>100000</v>
      </c>
      <c r="E292" s="161">
        <v>0</v>
      </c>
      <c r="F292" s="161">
        <f>C292+D292-E292</f>
        <v>3306351</v>
      </c>
    </row>
    <row r="293" spans="1:6" s="164" customFormat="1" ht="50.25" customHeight="1">
      <c r="A293" s="163"/>
      <c r="B293" s="205" t="s">
        <v>420</v>
      </c>
      <c r="C293" s="205"/>
      <c r="D293" s="205"/>
      <c r="E293" s="205"/>
      <c r="F293" s="205"/>
    </row>
    <row r="294" spans="1:6" s="148" customFormat="1" ht="7.5" customHeight="1">
      <c r="A294" s="153"/>
      <c r="B294" s="147"/>
      <c r="C294" s="147"/>
      <c r="D294" s="147"/>
      <c r="E294" s="147"/>
      <c r="F294" s="147"/>
    </row>
    <row r="295" spans="1:6" s="146" customFormat="1" ht="47.25">
      <c r="A295" s="151" t="s">
        <v>384</v>
      </c>
      <c r="B295" s="165" t="s">
        <v>297</v>
      </c>
      <c r="C295" s="161">
        <v>0</v>
      </c>
      <c r="D295" s="161">
        <v>587396</v>
      </c>
      <c r="E295" s="161">
        <v>0</v>
      </c>
      <c r="F295" s="161">
        <f>C295+D295-E295</f>
        <v>587396</v>
      </c>
    </row>
    <row r="296" spans="1:6" s="164" customFormat="1" ht="51.75" customHeight="1">
      <c r="A296" s="163"/>
      <c r="B296" s="205" t="s">
        <v>442</v>
      </c>
      <c r="C296" s="205"/>
      <c r="D296" s="205"/>
      <c r="E296" s="205"/>
      <c r="F296" s="205"/>
    </row>
    <row r="297" spans="1:6" s="148" customFormat="1" ht="7.5" customHeight="1">
      <c r="A297" s="153"/>
      <c r="B297" s="147"/>
      <c r="C297" s="147"/>
      <c r="D297" s="147"/>
      <c r="E297" s="147"/>
      <c r="F297" s="147"/>
    </row>
    <row r="298" spans="1:6" s="146" customFormat="1" ht="31.5">
      <c r="A298" s="151" t="s">
        <v>385</v>
      </c>
      <c r="B298" s="165" t="s">
        <v>305</v>
      </c>
      <c r="C298" s="161">
        <v>0</v>
      </c>
      <c r="D298" s="161">
        <v>1377306</v>
      </c>
      <c r="E298" s="161">
        <v>0</v>
      </c>
      <c r="F298" s="161">
        <f>C298+D298-E298</f>
        <v>1377306</v>
      </c>
    </row>
    <row r="299" spans="1:6" s="164" customFormat="1" ht="52.5" customHeight="1">
      <c r="A299" s="163"/>
      <c r="B299" s="205" t="s">
        <v>442</v>
      </c>
      <c r="C299" s="205"/>
      <c r="D299" s="205"/>
      <c r="E299" s="205"/>
      <c r="F299" s="205"/>
    </row>
    <row r="300" spans="1:6" s="148" customFormat="1" ht="7.5" customHeight="1">
      <c r="A300" s="153"/>
      <c r="B300" s="147"/>
      <c r="C300" s="147"/>
      <c r="D300" s="147"/>
      <c r="E300" s="147"/>
      <c r="F300" s="147"/>
    </row>
    <row r="301" spans="1:6" s="146" customFormat="1" ht="79.5" customHeight="1">
      <c r="A301" s="151" t="s">
        <v>386</v>
      </c>
      <c r="B301" s="174" t="s">
        <v>318</v>
      </c>
      <c r="C301" s="161">
        <v>25141466</v>
      </c>
      <c r="D301" s="161">
        <v>80132</v>
      </c>
      <c r="E301" s="161">
        <v>0</v>
      </c>
      <c r="F301" s="161">
        <f>C301+D301-E301</f>
        <v>25221598</v>
      </c>
    </row>
    <row r="302" spans="1:6" s="164" customFormat="1" ht="55.5" customHeight="1">
      <c r="A302" s="163"/>
      <c r="B302" s="205" t="s">
        <v>448</v>
      </c>
      <c r="C302" s="205"/>
      <c r="D302" s="205"/>
      <c r="E302" s="205"/>
      <c r="F302" s="205"/>
    </row>
    <row r="303" spans="1:6" s="148" customFormat="1" ht="7.5" customHeight="1">
      <c r="A303" s="153"/>
      <c r="B303" s="147"/>
      <c r="C303" s="147"/>
      <c r="D303" s="147"/>
      <c r="E303" s="147"/>
      <c r="F303" s="147"/>
    </row>
    <row r="304" spans="1:6" s="160" customFormat="1" ht="15.75" customHeight="1">
      <c r="A304" s="178" t="s">
        <v>48</v>
      </c>
      <c r="B304" s="179" t="s">
        <v>235</v>
      </c>
      <c r="C304" s="180"/>
      <c r="D304" s="180"/>
      <c r="E304" s="180"/>
      <c r="F304" s="180"/>
    </row>
    <row r="305" spans="1:6" s="146" customFormat="1" ht="7.5" customHeight="1">
      <c r="A305" s="151"/>
      <c r="B305" s="142"/>
      <c r="C305" s="142"/>
      <c r="D305" s="142"/>
      <c r="E305" s="142"/>
      <c r="F305" s="142"/>
    </row>
    <row r="306" spans="1:6" s="146" customFormat="1" ht="47.25">
      <c r="A306" s="151" t="s">
        <v>50</v>
      </c>
      <c r="B306" s="165" t="s">
        <v>258</v>
      </c>
      <c r="C306" s="161">
        <v>0</v>
      </c>
      <c r="D306" s="161">
        <v>527000</v>
      </c>
      <c r="E306" s="161">
        <v>0</v>
      </c>
      <c r="F306" s="161">
        <f>C306+D306-E306</f>
        <v>527000</v>
      </c>
    </row>
    <row r="307" spans="1:6" s="164" customFormat="1" ht="96.75" customHeight="1">
      <c r="A307" s="163"/>
      <c r="B307" s="205" t="s">
        <v>282</v>
      </c>
      <c r="C307" s="205"/>
      <c r="D307" s="205"/>
      <c r="E307" s="205"/>
      <c r="F307" s="205"/>
    </row>
    <row r="308" spans="1:6" s="146" customFormat="1" ht="7.5" customHeight="1">
      <c r="A308" s="151"/>
      <c r="B308" s="142"/>
      <c r="C308" s="142"/>
      <c r="D308" s="142"/>
      <c r="E308" s="142"/>
      <c r="F308" s="142"/>
    </row>
    <row r="309" spans="1:6" s="146" customFormat="1" ht="31.5">
      <c r="A309" s="151" t="s">
        <v>387</v>
      </c>
      <c r="B309" s="165" t="s">
        <v>277</v>
      </c>
      <c r="C309" s="161">
        <v>5128928</v>
      </c>
      <c r="D309" s="161">
        <v>0</v>
      </c>
      <c r="E309" s="161">
        <v>2055936</v>
      </c>
      <c r="F309" s="161">
        <f>C309+D309-E309</f>
        <v>3072992</v>
      </c>
    </row>
    <row r="310" spans="1:6" s="164" customFormat="1" ht="84" customHeight="1">
      <c r="A310" s="163"/>
      <c r="B310" s="205" t="s">
        <v>452</v>
      </c>
      <c r="C310" s="205"/>
      <c r="D310" s="205"/>
      <c r="E310" s="205"/>
      <c r="F310" s="205"/>
    </row>
    <row r="311" spans="1:6" s="146" customFormat="1" ht="7.5" customHeight="1">
      <c r="A311" s="151"/>
      <c r="B311" s="142"/>
      <c r="C311" s="142"/>
      <c r="D311" s="142"/>
      <c r="E311" s="142"/>
      <c r="F311" s="142"/>
    </row>
    <row r="312" spans="1:6" s="146" customFormat="1" ht="47.25">
      <c r="A312" s="151" t="s">
        <v>388</v>
      </c>
      <c r="B312" s="165" t="s">
        <v>268</v>
      </c>
      <c r="C312" s="161">
        <v>616231</v>
      </c>
      <c r="D312" s="161">
        <v>0</v>
      </c>
      <c r="E312" s="161">
        <v>0</v>
      </c>
      <c r="F312" s="161">
        <f>C312+D312-E312</f>
        <v>616231</v>
      </c>
    </row>
    <row r="313" spans="1:6" s="164" customFormat="1" ht="35.25" customHeight="1">
      <c r="A313" s="163"/>
      <c r="B313" s="205" t="s">
        <v>270</v>
      </c>
      <c r="C313" s="205"/>
      <c r="D313" s="205"/>
      <c r="E313" s="205"/>
      <c r="F313" s="205"/>
    </row>
    <row r="314" spans="1:6" s="146" customFormat="1" ht="7.5" customHeight="1">
      <c r="A314" s="151"/>
      <c r="B314" s="142"/>
      <c r="C314" s="142"/>
      <c r="D314" s="142"/>
      <c r="E314" s="142"/>
      <c r="F314" s="142"/>
    </row>
    <row r="315" spans="1:6" s="146" customFormat="1" ht="31.5">
      <c r="A315" s="151" t="s">
        <v>389</v>
      </c>
      <c r="B315" s="165" t="s">
        <v>278</v>
      </c>
      <c r="C315" s="161">
        <v>9250000</v>
      </c>
      <c r="D315" s="161">
        <v>841320</v>
      </c>
      <c r="E315" s="161">
        <v>0</v>
      </c>
      <c r="F315" s="161">
        <f>C315+D315-E315</f>
        <v>10091320</v>
      </c>
    </row>
    <row r="316" spans="1:6" s="164" customFormat="1" ht="54" customHeight="1">
      <c r="A316" s="163"/>
      <c r="B316" s="205" t="s">
        <v>454</v>
      </c>
      <c r="C316" s="205"/>
      <c r="D316" s="205"/>
      <c r="E316" s="205"/>
      <c r="F316" s="205"/>
    </row>
    <row r="317" spans="1:6" s="146" customFormat="1" ht="5.25" customHeight="1">
      <c r="A317" s="151"/>
      <c r="B317" s="142"/>
      <c r="C317" s="142"/>
      <c r="D317" s="142"/>
      <c r="E317" s="142"/>
      <c r="F317" s="142"/>
    </row>
    <row r="318" spans="1:6" s="146" customFormat="1" ht="49.5" customHeight="1">
      <c r="A318" s="151" t="s">
        <v>390</v>
      </c>
      <c r="B318" s="165" t="s">
        <v>269</v>
      </c>
      <c r="C318" s="161">
        <v>7320952</v>
      </c>
      <c r="D318" s="161">
        <v>0</v>
      </c>
      <c r="E318" s="161">
        <v>0</v>
      </c>
      <c r="F318" s="161">
        <f>C318+D318-E318</f>
        <v>7320952</v>
      </c>
    </row>
    <row r="319" spans="1:6" s="164" customFormat="1" ht="83.25" customHeight="1">
      <c r="A319" s="163"/>
      <c r="B319" s="205" t="s">
        <v>455</v>
      </c>
      <c r="C319" s="205"/>
      <c r="D319" s="205"/>
      <c r="E319" s="205"/>
      <c r="F319" s="205"/>
    </row>
    <row r="320" spans="1:6" ht="18" customHeight="1">
      <c r="A320" s="203" t="s">
        <v>6</v>
      </c>
      <c r="B320" s="203" t="s">
        <v>224</v>
      </c>
      <c r="C320" s="204" t="s">
        <v>225</v>
      </c>
      <c r="D320" s="204"/>
      <c r="E320" s="204"/>
      <c r="F320" s="204"/>
    </row>
    <row r="321" spans="1:6" ht="16.5" customHeight="1">
      <c r="A321" s="203"/>
      <c r="B321" s="203"/>
      <c r="C321" s="9" t="s">
        <v>226</v>
      </c>
      <c r="D321" s="9" t="s">
        <v>227</v>
      </c>
      <c r="E321" s="9" t="s">
        <v>228</v>
      </c>
      <c r="F321" s="9" t="s">
        <v>229</v>
      </c>
    </row>
    <row r="322" spans="1:6" s="146" customFormat="1" ht="5.25" customHeight="1">
      <c r="A322" s="151"/>
      <c r="B322" s="142"/>
      <c r="C322" s="142"/>
      <c r="D322" s="142"/>
      <c r="E322" s="142"/>
      <c r="F322" s="142"/>
    </row>
    <row r="323" spans="1:6" s="146" customFormat="1" ht="31.5">
      <c r="A323" s="151" t="s">
        <v>391</v>
      </c>
      <c r="B323" s="165" t="s">
        <v>279</v>
      </c>
      <c r="C323" s="161">
        <v>3230000</v>
      </c>
      <c r="D323" s="161">
        <v>595311</v>
      </c>
      <c r="E323" s="161">
        <v>0</v>
      </c>
      <c r="F323" s="161">
        <f>C323+D323-E323</f>
        <v>3825311</v>
      </c>
    </row>
    <row r="324" spans="1:6" s="164" customFormat="1" ht="53.25" customHeight="1">
      <c r="A324" s="163"/>
      <c r="B324" s="205" t="s">
        <v>456</v>
      </c>
      <c r="C324" s="205"/>
      <c r="D324" s="205"/>
      <c r="E324" s="205"/>
      <c r="F324" s="205"/>
    </row>
    <row r="325" spans="1:6" s="146" customFormat="1" ht="4.5" customHeight="1">
      <c r="A325" s="151"/>
      <c r="B325" s="142"/>
      <c r="C325" s="142"/>
      <c r="D325" s="142"/>
      <c r="E325" s="142"/>
      <c r="F325" s="142"/>
    </row>
    <row r="326" spans="1:6" s="146" customFormat="1" ht="63">
      <c r="A326" s="151" t="s">
        <v>392</v>
      </c>
      <c r="B326" s="165" t="s">
        <v>263</v>
      </c>
      <c r="C326" s="161">
        <v>100710940</v>
      </c>
      <c r="D326" s="161">
        <v>0</v>
      </c>
      <c r="E326" s="161">
        <v>0</v>
      </c>
      <c r="F326" s="161">
        <f>C326+D326-E326</f>
        <v>100710940</v>
      </c>
    </row>
    <row r="327" spans="1:6" s="164" customFormat="1" ht="68.25" customHeight="1">
      <c r="A327" s="163"/>
      <c r="B327" s="205" t="s">
        <v>271</v>
      </c>
      <c r="C327" s="205"/>
      <c r="D327" s="205"/>
      <c r="E327" s="205"/>
      <c r="F327" s="205"/>
    </row>
    <row r="328" spans="1:6" s="146" customFormat="1" ht="4.5" customHeight="1">
      <c r="A328" s="151"/>
      <c r="B328" s="142"/>
      <c r="C328" s="142"/>
      <c r="D328" s="142"/>
      <c r="E328" s="142"/>
      <c r="F328" s="142"/>
    </row>
    <row r="329" spans="1:6" s="146" customFormat="1" ht="31.5">
      <c r="A329" s="151" t="s">
        <v>393</v>
      </c>
      <c r="B329" s="165" t="s">
        <v>273</v>
      </c>
      <c r="C329" s="161">
        <v>1620000</v>
      </c>
      <c r="D329" s="161">
        <v>995480</v>
      </c>
      <c r="E329" s="161">
        <v>0</v>
      </c>
      <c r="F329" s="161">
        <f>C329+D329-E329</f>
        <v>2615480</v>
      </c>
    </row>
    <row r="330" spans="1:6" s="164" customFormat="1" ht="90" customHeight="1">
      <c r="A330" s="163"/>
      <c r="B330" s="205" t="s">
        <v>453</v>
      </c>
      <c r="C330" s="205"/>
      <c r="D330" s="205"/>
      <c r="E330" s="205"/>
      <c r="F330" s="205"/>
    </row>
    <row r="331" spans="1:6" s="146" customFormat="1" ht="4.5" customHeight="1">
      <c r="A331" s="151"/>
      <c r="B331" s="142"/>
      <c r="C331" s="142"/>
      <c r="D331" s="142"/>
      <c r="E331" s="142"/>
      <c r="F331" s="142"/>
    </row>
    <row r="332" spans="1:6" s="146" customFormat="1" ht="31.5">
      <c r="A332" s="151" t="s">
        <v>394</v>
      </c>
      <c r="B332" s="165" t="s">
        <v>272</v>
      </c>
      <c r="C332" s="161">
        <v>3198893</v>
      </c>
      <c r="D332" s="161">
        <v>96293</v>
      </c>
      <c r="E332" s="161">
        <v>0</v>
      </c>
      <c r="F332" s="161">
        <f>C332+D332-E332</f>
        <v>3295186</v>
      </c>
    </row>
    <row r="333" spans="1:6" s="164" customFormat="1" ht="66.75" customHeight="1">
      <c r="A333" s="163"/>
      <c r="B333" s="205" t="s">
        <v>449</v>
      </c>
      <c r="C333" s="205"/>
      <c r="D333" s="205"/>
      <c r="E333" s="205"/>
      <c r="F333" s="205"/>
    </row>
    <row r="334" spans="1:6" s="146" customFormat="1" ht="3.75" customHeight="1">
      <c r="A334" s="151"/>
      <c r="B334" s="142"/>
      <c r="C334" s="142"/>
      <c r="D334" s="142"/>
      <c r="E334" s="142"/>
      <c r="F334" s="142"/>
    </row>
    <row r="335" spans="1:6" s="146" customFormat="1" ht="31.5">
      <c r="A335" s="151" t="s">
        <v>395</v>
      </c>
      <c r="B335" s="165" t="s">
        <v>280</v>
      </c>
      <c r="C335" s="161">
        <v>7100000</v>
      </c>
      <c r="D335" s="161">
        <v>735540</v>
      </c>
      <c r="E335" s="161">
        <v>0</v>
      </c>
      <c r="F335" s="161">
        <f>C335+D335-E335</f>
        <v>7835540</v>
      </c>
    </row>
    <row r="336" spans="1:6" s="164" customFormat="1" ht="53.25" customHeight="1">
      <c r="A336" s="163"/>
      <c r="B336" s="205" t="s">
        <v>457</v>
      </c>
      <c r="C336" s="205"/>
      <c r="D336" s="205"/>
      <c r="E336" s="205"/>
      <c r="F336" s="205"/>
    </row>
    <row r="337" spans="1:6" s="146" customFormat="1" ht="6" customHeight="1">
      <c r="A337" s="151"/>
      <c r="B337" s="142"/>
      <c r="C337" s="142"/>
      <c r="D337" s="142"/>
      <c r="E337" s="142"/>
      <c r="F337" s="142"/>
    </row>
    <row r="338" spans="1:6" s="146" customFormat="1" ht="31.5">
      <c r="A338" s="151" t="s">
        <v>396</v>
      </c>
      <c r="B338" s="165" t="s">
        <v>267</v>
      </c>
      <c r="C338" s="161">
        <v>3500000</v>
      </c>
      <c r="D338" s="161">
        <v>0</v>
      </c>
      <c r="E338" s="161">
        <v>0</v>
      </c>
      <c r="F338" s="161">
        <f>C338+D338-E338</f>
        <v>3500000</v>
      </c>
    </row>
    <row r="339" spans="1:6" s="164" customFormat="1" ht="54" customHeight="1">
      <c r="A339" s="163"/>
      <c r="B339" s="205" t="s">
        <v>349</v>
      </c>
      <c r="C339" s="205"/>
      <c r="D339" s="205"/>
      <c r="E339" s="205"/>
      <c r="F339" s="205"/>
    </row>
    <row r="340" spans="1:6" s="146" customFormat="1" ht="7.5" customHeight="1">
      <c r="A340" s="151"/>
      <c r="B340" s="142"/>
      <c r="C340" s="142"/>
      <c r="D340" s="142"/>
      <c r="E340" s="142"/>
      <c r="F340" s="142"/>
    </row>
    <row r="341" spans="1:6" s="146" customFormat="1" ht="67.5" customHeight="1">
      <c r="A341" s="151" t="s">
        <v>397</v>
      </c>
      <c r="B341" s="165" t="s">
        <v>254</v>
      </c>
      <c r="C341" s="161">
        <v>150000</v>
      </c>
      <c r="D341" s="161">
        <v>34193</v>
      </c>
      <c r="E341" s="161">
        <v>0</v>
      </c>
      <c r="F341" s="161">
        <f>C341+D341-E341</f>
        <v>184193</v>
      </c>
    </row>
    <row r="342" spans="1:6" s="164" customFormat="1" ht="68.25" customHeight="1">
      <c r="A342" s="163"/>
      <c r="B342" s="205" t="s">
        <v>255</v>
      </c>
      <c r="C342" s="205"/>
      <c r="D342" s="205"/>
      <c r="E342" s="205"/>
      <c r="F342" s="205"/>
    </row>
    <row r="343" spans="1:6" s="146" customFormat="1" ht="4.5" customHeight="1">
      <c r="A343" s="151"/>
      <c r="B343" s="142"/>
      <c r="C343" s="142"/>
      <c r="D343" s="142"/>
      <c r="E343" s="142"/>
      <c r="F343" s="142"/>
    </row>
    <row r="344" spans="1:6" s="146" customFormat="1" ht="31.5">
      <c r="A344" s="151" t="s">
        <v>398</v>
      </c>
      <c r="B344" s="165" t="s">
        <v>265</v>
      </c>
      <c r="C344" s="161">
        <v>553483</v>
      </c>
      <c r="D344" s="161">
        <v>0</v>
      </c>
      <c r="E344" s="161">
        <v>0</v>
      </c>
      <c r="F344" s="161">
        <f>C344+D344-E344</f>
        <v>553483</v>
      </c>
    </row>
    <row r="345" spans="1:6" s="164" customFormat="1" ht="36.75" customHeight="1">
      <c r="A345" s="163"/>
      <c r="B345" s="205" t="s">
        <v>284</v>
      </c>
      <c r="C345" s="205"/>
      <c r="D345" s="205"/>
      <c r="E345" s="205"/>
      <c r="F345" s="205"/>
    </row>
    <row r="346" spans="1:6" s="146" customFormat="1" ht="7.5" customHeight="1">
      <c r="A346" s="151"/>
      <c r="B346" s="142"/>
      <c r="C346" s="142"/>
      <c r="D346" s="142"/>
      <c r="E346" s="142"/>
      <c r="F346" s="142"/>
    </row>
    <row r="347" spans="1:6" s="146" customFormat="1" ht="47.25">
      <c r="A347" s="151" t="s">
        <v>399</v>
      </c>
      <c r="B347" s="165" t="s">
        <v>313</v>
      </c>
      <c r="C347" s="161">
        <v>3250000</v>
      </c>
      <c r="D347" s="161">
        <v>4368605</v>
      </c>
      <c r="E347" s="161">
        <v>0</v>
      </c>
      <c r="F347" s="161">
        <f>C347+D347-E347</f>
        <v>7618605</v>
      </c>
    </row>
    <row r="348" spans="1:6" s="164" customFormat="1" ht="49.5" customHeight="1">
      <c r="A348" s="163"/>
      <c r="B348" s="205" t="s">
        <v>314</v>
      </c>
      <c r="C348" s="205"/>
      <c r="D348" s="205"/>
      <c r="E348" s="205"/>
      <c r="F348" s="205"/>
    </row>
    <row r="349" spans="1:6" s="146" customFormat="1" ht="7.5" customHeight="1">
      <c r="A349" s="151"/>
      <c r="B349" s="142"/>
      <c r="C349" s="142"/>
      <c r="D349" s="142"/>
      <c r="E349" s="142"/>
      <c r="F349" s="142"/>
    </row>
    <row r="350" spans="1:6" s="146" customFormat="1" ht="47.25">
      <c r="A350" s="151" t="s">
        <v>400</v>
      </c>
      <c r="B350" s="165" t="s">
        <v>275</v>
      </c>
      <c r="C350" s="161">
        <v>9200000</v>
      </c>
      <c r="D350" s="161">
        <v>800000</v>
      </c>
      <c r="E350" s="161">
        <v>0</v>
      </c>
      <c r="F350" s="161">
        <f>C350+D350-E350</f>
        <v>10000000</v>
      </c>
    </row>
    <row r="351" spans="1:6" s="164" customFormat="1" ht="51" customHeight="1">
      <c r="A351" s="163"/>
      <c r="B351" s="205" t="s">
        <v>285</v>
      </c>
      <c r="C351" s="205"/>
      <c r="D351" s="205"/>
      <c r="E351" s="205"/>
      <c r="F351" s="205"/>
    </row>
    <row r="352" spans="1:6" s="146" customFormat="1" ht="19.5" customHeight="1">
      <c r="A352" s="151"/>
      <c r="B352" s="142"/>
      <c r="C352" s="142"/>
      <c r="D352" s="142"/>
      <c r="E352" s="142"/>
      <c r="F352" s="142"/>
    </row>
    <row r="353" spans="1:6" ht="18" customHeight="1">
      <c r="A353" s="203" t="s">
        <v>6</v>
      </c>
      <c r="B353" s="203" t="s">
        <v>224</v>
      </c>
      <c r="C353" s="204" t="s">
        <v>225</v>
      </c>
      <c r="D353" s="204"/>
      <c r="E353" s="204"/>
      <c r="F353" s="204"/>
    </row>
    <row r="354" spans="1:6" ht="16.5" customHeight="1">
      <c r="A354" s="203"/>
      <c r="B354" s="203"/>
      <c r="C354" s="9" t="s">
        <v>226</v>
      </c>
      <c r="D354" s="9" t="s">
        <v>227</v>
      </c>
      <c r="E354" s="9" t="s">
        <v>228</v>
      </c>
      <c r="F354" s="9" t="s">
        <v>229</v>
      </c>
    </row>
    <row r="355" spans="1:6" s="146" customFormat="1" ht="2.25" customHeight="1">
      <c r="A355" s="151"/>
      <c r="B355" s="142"/>
      <c r="C355" s="142"/>
      <c r="D355" s="142"/>
      <c r="E355" s="142"/>
      <c r="F355" s="142"/>
    </row>
    <row r="356" spans="1:6" s="146" customFormat="1" ht="67.5" customHeight="1">
      <c r="A356" s="151" t="s">
        <v>401</v>
      </c>
      <c r="B356" s="165" t="s">
        <v>276</v>
      </c>
      <c r="C356" s="161">
        <v>37000000</v>
      </c>
      <c r="D356" s="161">
        <v>0</v>
      </c>
      <c r="E356" s="161">
        <v>0</v>
      </c>
      <c r="F356" s="161">
        <f>C356+D356-E356</f>
        <v>37000000</v>
      </c>
    </row>
    <row r="357" spans="1:6" s="164" customFormat="1" ht="55.5" customHeight="1">
      <c r="A357" s="163"/>
      <c r="B357" s="205" t="s">
        <v>444</v>
      </c>
      <c r="C357" s="205"/>
      <c r="D357" s="205"/>
      <c r="E357" s="205"/>
      <c r="F357" s="205"/>
    </row>
    <row r="358" spans="1:6" s="146" customFormat="1" ht="4.5" customHeight="1">
      <c r="A358" s="151"/>
      <c r="B358" s="142"/>
      <c r="C358" s="142"/>
      <c r="D358" s="142"/>
      <c r="E358" s="142"/>
      <c r="F358" s="142"/>
    </row>
    <row r="359" spans="1:6" s="146" customFormat="1" ht="63">
      <c r="A359" s="151" t="s">
        <v>402</v>
      </c>
      <c r="B359" s="165" t="s">
        <v>252</v>
      </c>
      <c r="C359" s="161">
        <v>13900000</v>
      </c>
      <c r="D359" s="161">
        <v>0</v>
      </c>
      <c r="E359" s="161">
        <v>1700000</v>
      </c>
      <c r="F359" s="161">
        <f>C359+D359-E359</f>
        <v>12200000</v>
      </c>
    </row>
    <row r="360" spans="1:6" s="164" customFormat="1" ht="36.75" customHeight="1">
      <c r="A360" s="163"/>
      <c r="B360" s="205" t="s">
        <v>291</v>
      </c>
      <c r="C360" s="205"/>
      <c r="D360" s="205"/>
      <c r="E360" s="205"/>
      <c r="F360" s="205"/>
    </row>
    <row r="361" spans="1:6" s="146" customFormat="1" ht="5.25" customHeight="1">
      <c r="A361" s="151"/>
      <c r="B361" s="142"/>
      <c r="C361" s="142"/>
      <c r="D361" s="142"/>
      <c r="E361" s="142"/>
      <c r="F361" s="142"/>
    </row>
    <row r="362" spans="1:6" s="146" customFormat="1" ht="47.25">
      <c r="A362" s="151" t="s">
        <v>403</v>
      </c>
      <c r="B362" s="165" t="s">
        <v>261</v>
      </c>
      <c r="C362" s="161">
        <v>11538750</v>
      </c>
      <c r="D362" s="161">
        <v>0</v>
      </c>
      <c r="E362" s="161">
        <v>0</v>
      </c>
      <c r="F362" s="161">
        <f>C362+D362-E362</f>
        <v>11538750</v>
      </c>
    </row>
    <row r="363" spans="1:6" s="164" customFormat="1" ht="38.25" customHeight="1">
      <c r="A363" s="163"/>
      <c r="B363" s="205" t="s">
        <v>262</v>
      </c>
      <c r="C363" s="205"/>
      <c r="D363" s="205"/>
      <c r="E363" s="205"/>
      <c r="F363" s="205"/>
    </row>
    <row r="364" spans="1:6" s="146" customFormat="1" ht="5.25" customHeight="1">
      <c r="A364" s="151"/>
      <c r="B364" s="142"/>
      <c r="C364" s="142"/>
      <c r="D364" s="142"/>
      <c r="E364" s="142"/>
      <c r="F364" s="142"/>
    </row>
    <row r="365" spans="1:6" s="146" customFormat="1" ht="67.5" customHeight="1">
      <c r="A365" s="151" t="s">
        <v>404</v>
      </c>
      <c r="B365" s="165" t="s">
        <v>283</v>
      </c>
      <c r="C365" s="161">
        <v>0</v>
      </c>
      <c r="D365" s="161">
        <v>461250</v>
      </c>
      <c r="E365" s="161">
        <v>0</v>
      </c>
      <c r="F365" s="161">
        <f>C365+D365-E365</f>
        <v>461250</v>
      </c>
    </row>
    <row r="366" spans="1:6" s="164" customFormat="1" ht="53.25" customHeight="1">
      <c r="A366" s="163"/>
      <c r="B366" s="205" t="s">
        <v>304</v>
      </c>
      <c r="C366" s="205"/>
      <c r="D366" s="205"/>
      <c r="E366" s="205"/>
      <c r="F366" s="205"/>
    </row>
    <row r="367" spans="1:6" s="146" customFormat="1" ht="4.5" customHeight="1">
      <c r="A367" s="151"/>
      <c r="B367" s="142"/>
      <c r="C367" s="142"/>
      <c r="D367" s="142"/>
      <c r="E367" s="142"/>
      <c r="F367" s="142"/>
    </row>
    <row r="368" spans="1:6" s="146" customFormat="1" ht="47.25">
      <c r="A368" s="151" t="s">
        <v>405</v>
      </c>
      <c r="B368" s="165" t="s">
        <v>274</v>
      </c>
      <c r="C368" s="161">
        <v>5038588</v>
      </c>
      <c r="D368" s="161">
        <v>0</v>
      </c>
      <c r="E368" s="161">
        <v>0</v>
      </c>
      <c r="F368" s="161">
        <f>C368+D368-E368</f>
        <v>5038588</v>
      </c>
    </row>
    <row r="369" spans="1:6" s="164" customFormat="1" ht="99.75" customHeight="1">
      <c r="A369" s="163"/>
      <c r="B369" s="205" t="s">
        <v>421</v>
      </c>
      <c r="C369" s="205"/>
      <c r="D369" s="205"/>
      <c r="E369" s="205"/>
      <c r="F369" s="205"/>
    </row>
    <row r="370" spans="1:6" s="146" customFormat="1" ht="3.75" customHeight="1">
      <c r="A370" s="151"/>
      <c r="B370" s="142"/>
      <c r="C370" s="142"/>
      <c r="D370" s="142"/>
      <c r="E370" s="142"/>
      <c r="F370" s="142"/>
    </row>
    <row r="371" spans="1:6" s="146" customFormat="1" ht="31.5">
      <c r="A371" s="151" t="s">
        <v>406</v>
      </c>
      <c r="B371" s="165" t="s">
        <v>264</v>
      </c>
      <c r="C371" s="161">
        <v>500000</v>
      </c>
      <c r="D371" s="161">
        <v>0</v>
      </c>
      <c r="E371" s="161">
        <v>0</v>
      </c>
      <c r="F371" s="161">
        <f>C371+D371-E371</f>
        <v>500000</v>
      </c>
    </row>
    <row r="372" spans="1:6" s="164" customFormat="1" ht="53.25" customHeight="1">
      <c r="A372" s="163"/>
      <c r="B372" s="205" t="s">
        <v>266</v>
      </c>
      <c r="C372" s="205"/>
      <c r="D372" s="205"/>
      <c r="E372" s="205"/>
      <c r="F372" s="205"/>
    </row>
    <row r="373" spans="1:6" s="164" customFormat="1" ht="4.5" customHeight="1">
      <c r="A373" s="163"/>
      <c r="B373" s="166"/>
      <c r="C373" s="166"/>
      <c r="D373" s="166"/>
      <c r="E373" s="166"/>
      <c r="F373" s="166"/>
    </row>
    <row r="374" spans="1:6" s="146" customFormat="1" ht="31.5">
      <c r="A374" s="151" t="s">
        <v>407</v>
      </c>
      <c r="B374" s="165" t="s">
        <v>311</v>
      </c>
      <c r="C374" s="161">
        <v>0</v>
      </c>
      <c r="D374" s="161">
        <v>2000000</v>
      </c>
      <c r="E374" s="161">
        <v>0</v>
      </c>
      <c r="F374" s="161">
        <f>C374+D374-E374</f>
        <v>2000000</v>
      </c>
    </row>
    <row r="375" spans="1:6" s="164" customFormat="1" ht="35.25" customHeight="1">
      <c r="A375" s="163"/>
      <c r="B375" s="205" t="s">
        <v>316</v>
      </c>
      <c r="C375" s="205"/>
      <c r="D375" s="205"/>
      <c r="E375" s="205"/>
      <c r="F375" s="205"/>
    </row>
    <row r="376" spans="1:6" s="164" customFormat="1" ht="4.5" customHeight="1">
      <c r="A376" s="163"/>
      <c r="B376" s="166"/>
      <c r="C376" s="166"/>
      <c r="D376" s="166"/>
      <c r="E376" s="166"/>
      <c r="F376" s="166"/>
    </row>
    <row r="377" spans="1:6" s="146" customFormat="1" ht="47.25">
      <c r="A377" s="151" t="s">
        <v>408</v>
      </c>
      <c r="B377" s="165" t="s">
        <v>256</v>
      </c>
      <c r="C377" s="161">
        <v>0</v>
      </c>
      <c r="D377" s="161">
        <v>7920000</v>
      </c>
      <c r="E377" s="161">
        <v>0</v>
      </c>
      <c r="F377" s="161">
        <f>C377+D377-E377</f>
        <v>7920000</v>
      </c>
    </row>
    <row r="378" spans="1:6" s="164" customFormat="1" ht="68.25" customHeight="1">
      <c r="A378" s="163"/>
      <c r="B378" s="205" t="s">
        <v>439</v>
      </c>
      <c r="C378" s="205"/>
      <c r="D378" s="205"/>
      <c r="E378" s="205"/>
      <c r="F378" s="205"/>
    </row>
    <row r="379" spans="1:6" s="146" customFormat="1" ht="5.25" customHeight="1">
      <c r="A379" s="151"/>
      <c r="B379" s="142"/>
      <c r="C379" s="142"/>
      <c r="D379" s="142"/>
      <c r="E379" s="142"/>
      <c r="F379" s="142"/>
    </row>
    <row r="380" spans="1:6" s="146" customFormat="1" ht="47.25" customHeight="1">
      <c r="A380" s="151" t="s">
        <v>409</v>
      </c>
      <c r="B380" s="165" t="s">
        <v>257</v>
      </c>
      <c r="C380" s="161">
        <v>0</v>
      </c>
      <c r="D380" s="161">
        <v>25575000</v>
      </c>
      <c r="E380" s="161">
        <v>0</v>
      </c>
      <c r="F380" s="161">
        <f>C380+D380-E380</f>
        <v>25575000</v>
      </c>
    </row>
    <row r="381" spans="1:6" s="164" customFormat="1" ht="68.25" customHeight="1">
      <c r="A381" s="163"/>
      <c r="B381" s="205" t="s">
        <v>440</v>
      </c>
      <c r="C381" s="205"/>
      <c r="D381" s="205"/>
      <c r="E381" s="205"/>
      <c r="F381" s="205"/>
    </row>
    <row r="382" spans="1:6" s="146" customFormat="1" ht="5.25" customHeight="1">
      <c r="A382" s="151"/>
      <c r="B382" s="142"/>
      <c r="C382" s="142"/>
      <c r="D382" s="142"/>
      <c r="E382" s="142"/>
      <c r="F382" s="142"/>
    </row>
    <row r="383" spans="1:6" s="146" customFormat="1" ht="47.25">
      <c r="A383" s="151" t="s">
        <v>410</v>
      </c>
      <c r="B383" s="165" t="s">
        <v>320</v>
      </c>
      <c r="C383" s="161">
        <v>31048802</v>
      </c>
      <c r="D383" s="161">
        <v>0</v>
      </c>
      <c r="E383" s="161">
        <v>3327225</v>
      </c>
      <c r="F383" s="161">
        <f>C383+D383-E383</f>
        <v>27721577</v>
      </c>
    </row>
    <row r="384" spans="1:6" s="164" customFormat="1" ht="33" customHeight="1">
      <c r="A384" s="163"/>
      <c r="B384" s="205" t="s">
        <v>321</v>
      </c>
      <c r="C384" s="205"/>
      <c r="D384" s="205"/>
      <c r="E384" s="205"/>
      <c r="F384" s="205"/>
    </row>
    <row r="385" spans="1:6" s="146" customFormat="1" ht="7.5" customHeight="1">
      <c r="A385" s="151"/>
      <c r="B385" s="142"/>
      <c r="C385" s="142"/>
      <c r="D385" s="142"/>
      <c r="E385" s="142"/>
      <c r="F385" s="142"/>
    </row>
    <row r="386" spans="1:6" ht="18" customHeight="1">
      <c r="A386" s="203" t="s">
        <v>6</v>
      </c>
      <c r="B386" s="203" t="s">
        <v>224</v>
      </c>
      <c r="C386" s="204" t="s">
        <v>225</v>
      </c>
      <c r="D386" s="204"/>
      <c r="E386" s="204"/>
      <c r="F386" s="204"/>
    </row>
    <row r="387" spans="1:6" ht="16.5" customHeight="1">
      <c r="A387" s="203"/>
      <c r="B387" s="203"/>
      <c r="C387" s="9" t="s">
        <v>226</v>
      </c>
      <c r="D387" s="9" t="s">
        <v>227</v>
      </c>
      <c r="E387" s="9" t="s">
        <v>228</v>
      </c>
      <c r="F387" s="9" t="s">
        <v>229</v>
      </c>
    </row>
    <row r="388" spans="1:6" s="146" customFormat="1" ht="7.5" customHeight="1">
      <c r="A388" s="151"/>
      <c r="B388" s="142"/>
      <c r="C388" s="142"/>
      <c r="D388" s="142"/>
      <c r="E388" s="142"/>
      <c r="F388" s="142"/>
    </row>
    <row r="389" spans="1:6" s="146" customFormat="1" ht="47.25">
      <c r="A389" s="151" t="s">
        <v>411</v>
      </c>
      <c r="B389" s="174" t="s">
        <v>298</v>
      </c>
      <c r="C389" s="161">
        <v>1497793</v>
      </c>
      <c r="D389" s="161">
        <v>1662681</v>
      </c>
      <c r="E389" s="161">
        <v>0</v>
      </c>
      <c r="F389" s="161">
        <f>C389+D389-E389</f>
        <v>3160474</v>
      </c>
    </row>
    <row r="390" spans="1:6" s="164" customFormat="1" ht="15.75">
      <c r="A390" s="163"/>
      <c r="B390" s="205" t="s">
        <v>441</v>
      </c>
      <c r="C390" s="205"/>
      <c r="D390" s="205"/>
      <c r="E390" s="205"/>
      <c r="F390" s="205"/>
    </row>
    <row r="391" spans="1:6" s="146" customFormat="1" ht="7.5" customHeight="1">
      <c r="A391" s="151"/>
      <c r="B391" s="142"/>
      <c r="C391" s="142"/>
      <c r="D391" s="142"/>
      <c r="E391" s="142"/>
      <c r="F391" s="142"/>
    </row>
    <row r="392" spans="1:6" s="146" customFormat="1" ht="50.25" customHeight="1">
      <c r="A392" s="151" t="s">
        <v>412</v>
      </c>
      <c r="B392" s="165" t="s">
        <v>306</v>
      </c>
      <c r="C392" s="161">
        <v>0</v>
      </c>
      <c r="D392" s="161">
        <v>19544203</v>
      </c>
      <c r="E392" s="161">
        <v>0</v>
      </c>
      <c r="F392" s="161">
        <f>C392+D392-E392</f>
        <v>19544203</v>
      </c>
    </row>
    <row r="393" spans="1:6" s="164" customFormat="1" ht="53.25" customHeight="1">
      <c r="A393" s="163"/>
      <c r="B393" s="205" t="s">
        <v>442</v>
      </c>
      <c r="C393" s="205"/>
      <c r="D393" s="205"/>
      <c r="E393" s="205"/>
      <c r="F393" s="205"/>
    </row>
    <row r="394" spans="1:6" s="146" customFormat="1" ht="7.5" customHeight="1">
      <c r="A394" s="151"/>
      <c r="B394" s="142"/>
      <c r="C394" s="142"/>
      <c r="D394" s="142"/>
      <c r="E394" s="142"/>
      <c r="F394" s="142"/>
    </row>
    <row r="395" spans="1:6" s="146" customFormat="1" ht="31.5">
      <c r="A395" s="151" t="s">
        <v>413</v>
      </c>
      <c r="B395" s="165" t="s">
        <v>307</v>
      </c>
      <c r="C395" s="161">
        <v>0</v>
      </c>
      <c r="D395" s="161">
        <v>35855927</v>
      </c>
      <c r="E395" s="161">
        <v>0</v>
      </c>
      <c r="F395" s="161">
        <f>C395+D395-E395</f>
        <v>35855927</v>
      </c>
    </row>
    <row r="396" spans="1:6" s="164" customFormat="1" ht="55.5" customHeight="1">
      <c r="A396" s="163"/>
      <c r="B396" s="205" t="s">
        <v>442</v>
      </c>
      <c r="C396" s="205"/>
      <c r="D396" s="205"/>
      <c r="E396" s="205"/>
      <c r="F396" s="205"/>
    </row>
    <row r="397" spans="1:6" s="146" customFormat="1" ht="7.5" customHeight="1">
      <c r="A397" s="151"/>
      <c r="B397" s="142"/>
      <c r="C397" s="142"/>
      <c r="D397" s="142"/>
      <c r="E397" s="142"/>
      <c r="F397" s="142"/>
    </row>
    <row r="398" spans="1:6" s="146" customFormat="1" ht="31.5">
      <c r="A398" s="151" t="s">
        <v>414</v>
      </c>
      <c r="B398" s="165" t="s">
        <v>322</v>
      </c>
      <c r="C398" s="161">
        <v>0</v>
      </c>
      <c r="D398" s="161">
        <v>1400000</v>
      </c>
      <c r="E398" s="161">
        <v>0</v>
      </c>
      <c r="F398" s="161">
        <f>C398+D398-E398</f>
        <v>1400000</v>
      </c>
    </row>
    <row r="399" spans="1:6" s="164" customFormat="1" ht="15.75">
      <c r="A399" s="163"/>
      <c r="B399" s="205" t="s">
        <v>323</v>
      </c>
      <c r="C399" s="205"/>
      <c r="D399" s="205"/>
      <c r="E399" s="205"/>
      <c r="F399" s="205"/>
    </row>
    <row r="400" spans="1:6" s="146" customFormat="1" ht="7.5" customHeight="1">
      <c r="A400" s="151"/>
      <c r="B400" s="142"/>
      <c r="C400" s="142"/>
      <c r="D400" s="142"/>
      <c r="E400" s="142"/>
      <c r="F400" s="142"/>
    </row>
    <row r="401" spans="1:6" s="146" customFormat="1" ht="50.25" customHeight="1">
      <c r="A401" s="151" t="s">
        <v>415</v>
      </c>
      <c r="B401" s="165" t="s">
        <v>312</v>
      </c>
      <c r="C401" s="161">
        <v>0</v>
      </c>
      <c r="D401" s="161">
        <v>5387425</v>
      </c>
      <c r="E401" s="161">
        <v>0</v>
      </c>
      <c r="F401" s="161">
        <f>C401+D401-E401</f>
        <v>5387425</v>
      </c>
    </row>
    <row r="402" spans="1:6" s="164" customFormat="1" ht="35.25" customHeight="1">
      <c r="A402" s="163"/>
      <c r="B402" s="205" t="s">
        <v>350</v>
      </c>
      <c r="C402" s="205"/>
      <c r="D402" s="205"/>
      <c r="E402" s="205"/>
      <c r="F402" s="205"/>
    </row>
    <row r="403" spans="1:6" s="146" customFormat="1" ht="7.5" customHeight="1">
      <c r="A403" s="151"/>
      <c r="B403" s="142"/>
      <c r="C403" s="142"/>
      <c r="D403" s="142"/>
      <c r="E403" s="142"/>
      <c r="F403" s="142"/>
    </row>
    <row r="404" spans="1:6" s="146" customFormat="1" ht="94.5">
      <c r="A404" s="151" t="s">
        <v>416</v>
      </c>
      <c r="B404" s="174" t="s">
        <v>319</v>
      </c>
      <c r="C404" s="161">
        <v>153750</v>
      </c>
      <c r="D404" s="161">
        <v>0</v>
      </c>
      <c r="E404" s="161">
        <v>80132</v>
      </c>
      <c r="F404" s="161">
        <f>C404+D404-E404</f>
        <v>73618</v>
      </c>
    </row>
    <row r="405" spans="1:6" s="164" customFormat="1" ht="37.5" customHeight="1">
      <c r="A405" s="163"/>
      <c r="B405" s="205" t="s">
        <v>443</v>
      </c>
      <c r="C405" s="205"/>
      <c r="D405" s="205"/>
      <c r="E405" s="205"/>
      <c r="F405" s="205"/>
    </row>
    <row r="406" spans="1:6" s="146" customFormat="1" ht="7.5" customHeight="1">
      <c r="A406" s="145"/>
      <c r="B406" s="142"/>
      <c r="C406" s="142"/>
      <c r="D406" s="142"/>
      <c r="E406" s="142"/>
      <c r="F406" s="142"/>
    </row>
    <row r="407" spans="1:6" s="184" customFormat="1" ht="15.75" customHeight="1">
      <c r="A407" s="183" t="s">
        <v>220</v>
      </c>
      <c r="C407" s="183"/>
      <c r="D407" s="183"/>
      <c r="E407" s="183"/>
      <c r="F407" s="183"/>
    </row>
    <row r="408" spans="1:6" s="184" customFormat="1" ht="4.5" customHeight="1">
      <c r="A408" s="183"/>
      <c r="C408" s="183"/>
      <c r="D408" s="183"/>
      <c r="E408" s="183"/>
      <c r="F408" s="183"/>
    </row>
    <row r="409" spans="1:6" s="185" customFormat="1" ht="31.5" customHeight="1">
      <c r="A409" s="206" t="s">
        <v>344</v>
      </c>
      <c r="B409" s="206"/>
      <c r="C409" s="206"/>
      <c r="D409" s="206"/>
      <c r="E409" s="206"/>
      <c r="F409" s="206"/>
    </row>
    <row r="410" spans="1:6" s="185" customFormat="1" ht="15.75">
      <c r="A410" s="206" t="s">
        <v>339</v>
      </c>
      <c r="B410" s="206"/>
      <c r="C410" s="206"/>
      <c r="D410" s="206"/>
      <c r="E410" s="206"/>
      <c r="F410" s="206"/>
    </row>
    <row r="411" spans="1:6" s="185" customFormat="1" ht="15.75">
      <c r="A411" s="206" t="s">
        <v>340</v>
      </c>
      <c r="B411" s="206"/>
      <c r="C411" s="206"/>
      <c r="D411" s="206"/>
      <c r="E411" s="206"/>
      <c r="F411" s="206"/>
    </row>
    <row r="412" spans="1:6" s="185" customFormat="1" ht="33.75" customHeight="1">
      <c r="A412" s="206" t="s">
        <v>422</v>
      </c>
      <c r="B412" s="206"/>
      <c r="C412" s="206"/>
      <c r="D412" s="206"/>
      <c r="E412" s="206"/>
      <c r="F412" s="206"/>
    </row>
    <row r="413" spans="1:6" s="185" customFormat="1" ht="99.75" customHeight="1">
      <c r="A413" s="206" t="s">
        <v>450</v>
      </c>
      <c r="B413" s="206"/>
      <c r="C413" s="206"/>
      <c r="D413" s="206"/>
      <c r="E413" s="206"/>
      <c r="F413" s="206"/>
    </row>
    <row r="414" spans="1:6" s="185" customFormat="1" ht="36.75" customHeight="1">
      <c r="A414" s="206" t="s">
        <v>341</v>
      </c>
      <c r="B414" s="206"/>
      <c r="C414" s="206"/>
      <c r="D414" s="206"/>
      <c r="E414" s="206"/>
      <c r="F414" s="206"/>
    </row>
    <row r="415" spans="1:6" s="185" customFormat="1" ht="35.25" customHeight="1">
      <c r="A415" s="206" t="s">
        <v>342</v>
      </c>
      <c r="B415" s="206"/>
      <c r="C415" s="206"/>
      <c r="D415" s="206"/>
      <c r="E415" s="206"/>
      <c r="F415" s="206"/>
    </row>
    <row r="416" spans="1:6" s="186" customFormat="1" ht="23.25" customHeight="1">
      <c r="A416" s="206" t="s">
        <v>417</v>
      </c>
      <c r="B416" s="206"/>
      <c r="C416" s="206"/>
      <c r="D416" s="206"/>
      <c r="E416" s="206"/>
      <c r="F416" s="206"/>
    </row>
    <row r="417" spans="1:6" s="186" customFormat="1" ht="23.25" customHeight="1">
      <c r="A417" s="175"/>
      <c r="B417" s="175"/>
      <c r="C417" s="175"/>
      <c r="D417" s="175"/>
      <c r="E417" s="175"/>
      <c r="F417" s="175"/>
    </row>
    <row r="418" spans="1:8" s="193" customFormat="1" ht="31.5" customHeight="1">
      <c r="A418" s="220" t="s">
        <v>428</v>
      </c>
      <c r="B418" s="220"/>
      <c r="C418" s="220"/>
      <c r="D418" s="220"/>
      <c r="E418" s="198">
        <v>205349586.08</v>
      </c>
      <c r="F418" s="191"/>
      <c r="G418" s="191"/>
      <c r="H418" s="192"/>
    </row>
    <row r="419" spans="1:8" s="193" customFormat="1" ht="15.75">
      <c r="A419" s="219" t="s">
        <v>423</v>
      </c>
      <c r="B419" s="219"/>
      <c r="C419" s="219"/>
      <c r="D419" s="219"/>
      <c r="E419" s="219"/>
      <c r="F419" s="194"/>
      <c r="G419" s="194"/>
      <c r="H419" s="195"/>
    </row>
    <row r="420" spans="1:8" s="193" customFormat="1" ht="15.75">
      <c r="A420" s="219" t="s">
        <v>424</v>
      </c>
      <c r="B420" s="219"/>
      <c r="C420" s="219"/>
      <c r="D420" s="219"/>
      <c r="E420" s="199">
        <v>11098742.86</v>
      </c>
      <c r="F420" s="194"/>
      <c r="G420" s="194"/>
      <c r="H420" s="196"/>
    </row>
    <row r="421" spans="1:8" s="193" customFormat="1" ht="17.25" customHeight="1">
      <c r="A421" s="219" t="s">
        <v>425</v>
      </c>
      <c r="B421" s="219"/>
      <c r="C421" s="219"/>
      <c r="D421" s="219"/>
      <c r="E421" s="199">
        <f>58941.6+2199.99+70.02+183.79+6875000+14845755.2</f>
        <v>21782150.6</v>
      </c>
      <c r="F421" s="194"/>
      <c r="G421" s="194"/>
      <c r="H421" s="196"/>
    </row>
    <row r="422" spans="1:8" s="193" customFormat="1" ht="17.25" customHeight="1">
      <c r="A422" s="219" t="s">
        <v>430</v>
      </c>
      <c r="B422" s="219"/>
      <c r="C422" s="219"/>
      <c r="D422" s="219"/>
      <c r="E422" s="199">
        <f>E423+E424+E425</f>
        <v>172468692.62</v>
      </c>
      <c r="F422" s="194"/>
      <c r="G422" s="194"/>
      <c r="H422" s="196"/>
    </row>
    <row r="423" spans="1:8" s="193" customFormat="1" ht="15.75" customHeight="1">
      <c r="A423" s="219" t="s">
        <v>429</v>
      </c>
      <c r="B423" s="219"/>
      <c r="C423" s="219"/>
      <c r="D423" s="219"/>
      <c r="E423" s="198">
        <v>89449502</v>
      </c>
      <c r="F423" s="194"/>
      <c r="G423" s="194"/>
      <c r="H423" s="192"/>
    </row>
    <row r="424" spans="1:8" s="193" customFormat="1" ht="15.75" customHeight="1">
      <c r="A424" s="219" t="s">
        <v>426</v>
      </c>
      <c r="B424" s="219"/>
      <c r="C424" s="219"/>
      <c r="D424" s="219"/>
      <c r="E424" s="200">
        <v>83000000</v>
      </c>
      <c r="F424" s="194"/>
      <c r="G424" s="194"/>
      <c r="H424" s="197"/>
    </row>
    <row r="425" spans="1:8" s="193" customFormat="1" ht="15" customHeight="1">
      <c r="A425" s="219" t="s">
        <v>427</v>
      </c>
      <c r="B425" s="219"/>
      <c r="C425" s="219"/>
      <c r="D425" s="219"/>
      <c r="E425" s="200">
        <f>E418-E420-E421-E423-E424</f>
        <v>19190.62</v>
      </c>
      <c r="F425" s="194"/>
      <c r="G425" s="194"/>
      <c r="H425" s="197"/>
    </row>
    <row r="426" spans="1:6" s="186" customFormat="1" ht="15.75">
      <c r="A426" s="175"/>
      <c r="B426" s="175"/>
      <c r="C426" s="175"/>
      <c r="D426" s="175"/>
      <c r="E426" s="187"/>
      <c r="F426" s="175"/>
    </row>
    <row r="427" spans="1:8" s="190" customFormat="1" ht="15.75">
      <c r="A427" s="201" t="s">
        <v>343</v>
      </c>
      <c r="B427" s="201"/>
      <c r="C427" s="201"/>
      <c r="D427" s="201"/>
      <c r="E427" s="201"/>
      <c r="F427" s="202"/>
      <c r="G427" s="188"/>
      <c r="H427" s="189"/>
    </row>
  </sheetData>
  <sheetProtection password="C25B" sheet="1"/>
  <mergeCells count="160">
    <mergeCell ref="A423:D423"/>
    <mergeCell ref="A424:D424"/>
    <mergeCell ref="A425:D425"/>
    <mergeCell ref="A418:D418"/>
    <mergeCell ref="A419:E419"/>
    <mergeCell ref="A420:D420"/>
    <mergeCell ref="A421:D421"/>
    <mergeCell ref="A422:D422"/>
    <mergeCell ref="A415:F415"/>
    <mergeCell ref="B285:F285"/>
    <mergeCell ref="B183:F183"/>
    <mergeCell ref="B189:F189"/>
    <mergeCell ref="B248:F248"/>
    <mergeCell ref="B402:F402"/>
    <mergeCell ref="B293:F293"/>
    <mergeCell ref="B219:F219"/>
    <mergeCell ref="B192:F192"/>
    <mergeCell ref="B201:F201"/>
    <mergeCell ref="A411:F411"/>
    <mergeCell ref="A412:F412"/>
    <mergeCell ref="A414:F414"/>
    <mergeCell ref="B156:F156"/>
    <mergeCell ref="B273:F273"/>
    <mergeCell ref="B276:F276"/>
    <mergeCell ref="B296:F296"/>
    <mergeCell ref="B393:F393"/>
    <mergeCell ref="B339:F339"/>
    <mergeCell ref="B231:F231"/>
    <mergeCell ref="A140:F140"/>
    <mergeCell ref="B82:B83"/>
    <mergeCell ref="C142:F142"/>
    <mergeCell ref="A82:A83"/>
    <mergeCell ref="B139:F139"/>
    <mergeCell ref="B112:B113"/>
    <mergeCell ref="B357:F357"/>
    <mergeCell ref="B360:F360"/>
    <mergeCell ref="B316:F316"/>
    <mergeCell ref="B307:F307"/>
    <mergeCell ref="B245:F245"/>
    <mergeCell ref="B375:F375"/>
    <mergeCell ref="B310:F310"/>
    <mergeCell ref="B366:F366"/>
    <mergeCell ref="B263:F263"/>
    <mergeCell ref="B345:F345"/>
    <mergeCell ref="A142:A143"/>
    <mergeCell ref="A13:E13"/>
    <mergeCell ref="A135:E135"/>
    <mergeCell ref="A18:F18"/>
    <mergeCell ref="A85:A86"/>
    <mergeCell ref="B85:B86"/>
    <mergeCell ref="C85:C86"/>
    <mergeCell ref="E85:E86"/>
    <mergeCell ref="A47:A48"/>
    <mergeCell ref="E47:E48"/>
    <mergeCell ref="D112:D113"/>
    <mergeCell ref="E112:E113"/>
    <mergeCell ref="B142:B143"/>
    <mergeCell ref="A1:F1"/>
    <mergeCell ref="A3:F3"/>
    <mergeCell ref="A4:F4"/>
    <mergeCell ref="A5:F5"/>
    <mergeCell ref="A6:F6"/>
    <mergeCell ref="A8:F8"/>
    <mergeCell ref="A7:F7"/>
    <mergeCell ref="A9:F9"/>
    <mergeCell ref="A112:A113"/>
    <mergeCell ref="C112:C113"/>
    <mergeCell ref="D85:D86"/>
    <mergeCell ref="B47:B48"/>
    <mergeCell ref="C47:C48"/>
    <mergeCell ref="D47:D48"/>
    <mergeCell ref="A10:F10"/>
    <mergeCell ref="A14:E14"/>
    <mergeCell ref="A16:E16"/>
    <mergeCell ref="A17:E17"/>
    <mergeCell ref="E20:E21"/>
    <mergeCell ref="A11:F11"/>
    <mergeCell ref="A20:A21"/>
    <mergeCell ref="B20:B21"/>
    <mergeCell ref="A12:F12"/>
    <mergeCell ref="A15:E15"/>
    <mergeCell ref="D20:D21"/>
    <mergeCell ref="C20:C21"/>
    <mergeCell ref="A410:F410"/>
    <mergeCell ref="A409:F409"/>
    <mergeCell ref="A416:F416"/>
    <mergeCell ref="B282:F282"/>
    <mergeCell ref="B313:F313"/>
    <mergeCell ref="B351:F351"/>
    <mergeCell ref="B390:F390"/>
    <mergeCell ref="B396:F396"/>
    <mergeCell ref="B330:F330"/>
    <mergeCell ref="B348:F348"/>
    <mergeCell ref="B378:F378"/>
    <mergeCell ref="B174:F174"/>
    <mergeCell ref="B225:F225"/>
    <mergeCell ref="B266:F266"/>
    <mergeCell ref="A413:F413"/>
    <mergeCell ref="B319:F319"/>
    <mergeCell ref="B333:F333"/>
    <mergeCell ref="B363:F363"/>
    <mergeCell ref="B327:F327"/>
    <mergeCell ref="B372:F372"/>
    <mergeCell ref="B162:F162"/>
    <mergeCell ref="B177:F177"/>
    <mergeCell ref="B342:F342"/>
    <mergeCell ref="B168:F168"/>
    <mergeCell ref="B324:F324"/>
    <mergeCell ref="B336:F336"/>
    <mergeCell ref="B228:F228"/>
    <mergeCell ref="B171:F171"/>
    <mergeCell ref="B186:F186"/>
    <mergeCell ref="B216:F216"/>
    <mergeCell ref="B405:F405"/>
    <mergeCell ref="B384:F384"/>
    <mergeCell ref="B399:F399"/>
    <mergeCell ref="B288:F288"/>
    <mergeCell ref="B242:F242"/>
    <mergeCell ref="B299:F299"/>
    <mergeCell ref="B381:F381"/>
    <mergeCell ref="B260:F260"/>
    <mergeCell ref="B257:F257"/>
    <mergeCell ref="B302:F302"/>
    <mergeCell ref="B150:F150"/>
    <mergeCell ref="B236:F236"/>
    <mergeCell ref="B153:F153"/>
    <mergeCell ref="B239:F239"/>
    <mergeCell ref="B204:F204"/>
    <mergeCell ref="B251:F251"/>
    <mergeCell ref="B207:F207"/>
    <mergeCell ref="B213:F213"/>
    <mergeCell ref="B159:F159"/>
    <mergeCell ref="B222:F222"/>
    <mergeCell ref="A164:A165"/>
    <mergeCell ref="B164:B165"/>
    <mergeCell ref="C164:F164"/>
    <mergeCell ref="A209:A210"/>
    <mergeCell ref="B209:B210"/>
    <mergeCell ref="C209:F209"/>
    <mergeCell ref="B180:F180"/>
    <mergeCell ref="B198:F198"/>
    <mergeCell ref="B195:F195"/>
    <mergeCell ref="C353:F353"/>
    <mergeCell ref="A253:A254"/>
    <mergeCell ref="B253:B254"/>
    <mergeCell ref="C253:F253"/>
    <mergeCell ref="A289:A290"/>
    <mergeCell ref="B289:B290"/>
    <mergeCell ref="C289:F289"/>
    <mergeCell ref="B279:F279"/>
    <mergeCell ref="A427:F427"/>
    <mergeCell ref="A386:A387"/>
    <mergeCell ref="B386:B387"/>
    <mergeCell ref="C386:F386"/>
    <mergeCell ref="A320:A321"/>
    <mergeCell ref="B320:B321"/>
    <mergeCell ref="C320:F320"/>
    <mergeCell ref="B369:F369"/>
    <mergeCell ref="A353:A354"/>
    <mergeCell ref="B353:B354"/>
  </mergeCells>
  <conditionalFormatting sqref="E79:E80">
    <cfRule type="expression" priority="15" dxfId="6" stopIfTrue="1">
      <formula>LEFT(E79,3)="Nie"</formula>
    </cfRule>
  </conditionalFormatting>
  <conditionalFormatting sqref="E89">
    <cfRule type="cellIs" priority="6" dxfId="7" operator="equal" stopIfTrue="1">
      <formula>"Nie spełniona"</formula>
    </cfRule>
  </conditionalFormatting>
  <conditionalFormatting sqref="E90">
    <cfRule type="cellIs" priority="5" dxfId="7" operator="equal" stopIfTrue="1">
      <formula>"Nie spełniona"</formula>
    </cfRule>
  </conditionalFormatting>
  <conditionalFormatting sqref="C89">
    <cfRule type="cellIs" priority="3" dxfId="7" operator="equal" stopIfTrue="1">
      <formula>"Nie spełniona"</formula>
    </cfRule>
  </conditionalFormatting>
  <conditionalFormatting sqref="C90">
    <cfRule type="cellIs" priority="2" dxfId="7" operator="equal" stopIfTrue="1">
      <formula>"Nie spełniona"</formula>
    </cfRule>
  </conditionalFormatting>
  <conditionalFormatting sqref="C79:C80">
    <cfRule type="expression" priority="1" dxfId="6" stopIfTrue="1">
      <formula>LEFT(C79,3)="Nie"</formula>
    </cfRule>
  </conditionalFormatting>
  <printOptions horizontalCentered="1"/>
  <pageMargins left="0.5905511811023623" right="0.5905511811023623" top="0.984251968503937" bottom="1.1811023622047245" header="0.5118110236220472" footer="0.5118110236220472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7">
      <selection activeCell="E28" sqref="E28"/>
    </sheetView>
  </sheetViews>
  <sheetFormatPr defaultColWidth="8.8984375" defaultRowHeight="14.25"/>
  <cols>
    <col min="1" max="1" width="8.19921875" style="53" customWidth="1"/>
    <col min="2" max="2" width="14.3984375" style="10" customWidth="1"/>
    <col min="3" max="3" width="14.19921875" style="10" customWidth="1"/>
    <col min="4" max="4" width="13.59765625" style="10" customWidth="1"/>
    <col min="5" max="5" width="14.3984375" style="10" customWidth="1"/>
    <col min="6" max="7" width="13.8984375" style="10" customWidth="1"/>
    <col min="8" max="8" width="1" style="54" customWidth="1"/>
    <col min="9" max="9" width="13.09765625" style="10" customWidth="1"/>
    <col min="10" max="10" width="13.3984375" style="10" customWidth="1"/>
    <col min="11" max="11" width="13.09765625" style="10" customWidth="1"/>
    <col min="12" max="16384" width="8.8984375" style="10" customWidth="1"/>
  </cols>
  <sheetData>
    <row r="1" spans="1:11" ht="30" customHeight="1">
      <c r="A1" s="224" t="s">
        <v>242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ht="15.75" thickBot="1"/>
    <row r="3" spans="1:11" s="56" customFormat="1" ht="27.75" customHeight="1" thickBot="1">
      <c r="A3" s="225" t="s">
        <v>186</v>
      </c>
      <c r="B3" s="227" t="s">
        <v>187</v>
      </c>
      <c r="C3" s="228"/>
      <c r="D3" s="229"/>
      <c r="E3" s="230" t="s">
        <v>188</v>
      </c>
      <c r="F3" s="230"/>
      <c r="G3" s="231"/>
      <c r="H3" s="55"/>
      <c r="I3" s="221" t="s">
        <v>189</v>
      </c>
      <c r="J3" s="221"/>
      <c r="K3" s="221"/>
    </row>
    <row r="4" spans="1:11" s="65" customFormat="1" ht="31.5" customHeight="1" thickBot="1">
      <c r="A4" s="226"/>
      <c r="B4" s="57" t="s">
        <v>190</v>
      </c>
      <c r="C4" s="58" t="s">
        <v>191</v>
      </c>
      <c r="D4" s="59" t="s">
        <v>192</v>
      </c>
      <c r="E4" s="60" t="s">
        <v>190</v>
      </c>
      <c r="F4" s="58" t="s">
        <v>191</v>
      </c>
      <c r="G4" s="59" t="s">
        <v>192</v>
      </c>
      <c r="H4" s="61"/>
      <c r="I4" s="62" t="s">
        <v>190</v>
      </c>
      <c r="J4" s="63" t="s">
        <v>191</v>
      </c>
      <c r="K4" s="64" t="s">
        <v>192</v>
      </c>
    </row>
    <row r="5" spans="1:11" s="74" customFormat="1" ht="12" thickBot="1">
      <c r="A5" s="66" t="s">
        <v>184</v>
      </c>
      <c r="B5" s="67" t="s">
        <v>193</v>
      </c>
      <c r="C5" s="68" t="s">
        <v>185</v>
      </c>
      <c r="D5" s="69" t="s">
        <v>194</v>
      </c>
      <c r="E5" s="112" t="s">
        <v>195</v>
      </c>
      <c r="F5" s="113" t="s">
        <v>196</v>
      </c>
      <c r="G5" s="114" t="s">
        <v>197</v>
      </c>
      <c r="H5" s="71"/>
      <c r="I5" s="72" t="s">
        <v>198</v>
      </c>
      <c r="J5" s="68" t="s">
        <v>199</v>
      </c>
      <c r="K5" s="73" t="s">
        <v>200</v>
      </c>
    </row>
    <row r="6" spans="1:11" s="82" customFormat="1" ht="18" customHeight="1">
      <c r="A6" s="75">
        <v>2024</v>
      </c>
      <c r="B6" s="143">
        <v>1917069466.5</v>
      </c>
      <c r="C6" s="76">
        <f aca="true" t="shared" si="0" ref="C6:C21">D6-B6</f>
        <v>17700260.01</v>
      </c>
      <c r="D6" s="77">
        <v>1934769726.51</v>
      </c>
      <c r="E6" s="83">
        <v>2023639373.5</v>
      </c>
      <c r="F6" s="76">
        <f aca="true" t="shared" si="1" ref="F6:F21">G6-E6</f>
        <v>62303466.41</v>
      </c>
      <c r="G6" s="77">
        <v>2085942839.91</v>
      </c>
      <c r="H6" s="78"/>
      <c r="I6" s="79">
        <f aca="true" t="shared" si="2" ref="I6:I21">B6-E6</f>
        <v>-106569907</v>
      </c>
      <c r="J6" s="80">
        <f>K6-I6</f>
        <v>-44603206.4</v>
      </c>
      <c r="K6" s="81">
        <f aca="true" t="shared" si="3" ref="K6:K21">D6-G6</f>
        <v>-151173113.4</v>
      </c>
    </row>
    <row r="7" spans="1:11" s="82" customFormat="1" ht="18" customHeight="1">
      <c r="A7" s="75">
        <f>A6+1</f>
        <v>2025</v>
      </c>
      <c r="B7" s="83">
        <v>1833297267</v>
      </c>
      <c r="C7" s="76">
        <f t="shared" si="0"/>
        <v>-17600503</v>
      </c>
      <c r="D7" s="77">
        <v>1815696764</v>
      </c>
      <c r="E7" s="83">
        <v>1889297267</v>
      </c>
      <c r="F7" s="76">
        <f t="shared" si="1"/>
        <v>22399497</v>
      </c>
      <c r="G7" s="77">
        <v>1911696764</v>
      </c>
      <c r="H7" s="78"/>
      <c r="I7" s="79">
        <f t="shared" si="2"/>
        <v>-56000000</v>
      </c>
      <c r="J7" s="80">
        <f aca="true" t="shared" si="4" ref="J7:J21">K7-I7</f>
        <v>-40000000</v>
      </c>
      <c r="K7" s="81">
        <f t="shared" si="3"/>
        <v>-96000000</v>
      </c>
    </row>
    <row r="8" spans="1:11" s="82" customFormat="1" ht="18" customHeight="1">
      <c r="A8" s="75">
        <f>A7+1</f>
        <v>2026</v>
      </c>
      <c r="B8" s="83">
        <v>1584248252</v>
      </c>
      <c r="C8" s="76">
        <f t="shared" si="0"/>
        <v>3178269</v>
      </c>
      <c r="D8" s="77">
        <v>1587426521</v>
      </c>
      <c r="E8" s="83">
        <v>1593948252</v>
      </c>
      <c r="F8" s="76">
        <f t="shared" si="1"/>
        <v>43178269</v>
      </c>
      <c r="G8" s="77">
        <v>1637126521</v>
      </c>
      <c r="H8" s="78"/>
      <c r="I8" s="79">
        <f t="shared" si="2"/>
        <v>-9700000</v>
      </c>
      <c r="J8" s="80">
        <f t="shared" si="4"/>
        <v>-40000000</v>
      </c>
      <c r="K8" s="81">
        <f t="shared" si="3"/>
        <v>-49700000</v>
      </c>
    </row>
    <row r="9" spans="1:11" s="82" customFormat="1" ht="18" customHeight="1">
      <c r="A9" s="84">
        <v>2027</v>
      </c>
      <c r="B9" s="85">
        <v>1523704555</v>
      </c>
      <c r="C9" s="76">
        <f t="shared" si="0"/>
        <v>-6912815</v>
      </c>
      <c r="D9" s="86">
        <v>1516791740</v>
      </c>
      <c r="E9" s="85">
        <v>1498036231</v>
      </c>
      <c r="F9" s="76">
        <f t="shared" si="1"/>
        <v>-6912815</v>
      </c>
      <c r="G9" s="86">
        <v>1491123416</v>
      </c>
      <c r="H9" s="78"/>
      <c r="I9" s="79">
        <f t="shared" si="2"/>
        <v>25668324</v>
      </c>
      <c r="J9" s="80">
        <f t="shared" si="4"/>
        <v>0</v>
      </c>
      <c r="K9" s="81">
        <f t="shared" si="3"/>
        <v>25668324</v>
      </c>
    </row>
    <row r="10" spans="1:11" s="82" customFormat="1" ht="18" customHeight="1">
      <c r="A10" s="84">
        <v>2028</v>
      </c>
      <c r="B10" s="85">
        <v>1389734684</v>
      </c>
      <c r="C10" s="76">
        <f t="shared" si="0"/>
        <v>21317998</v>
      </c>
      <c r="D10" s="86">
        <v>1411052682</v>
      </c>
      <c r="E10" s="85">
        <v>1364398154</v>
      </c>
      <c r="F10" s="76">
        <f t="shared" si="1"/>
        <v>21317998</v>
      </c>
      <c r="G10" s="86">
        <v>1385716152</v>
      </c>
      <c r="H10" s="78"/>
      <c r="I10" s="79">
        <f t="shared" si="2"/>
        <v>25336530</v>
      </c>
      <c r="J10" s="80">
        <f t="shared" si="4"/>
        <v>0</v>
      </c>
      <c r="K10" s="81">
        <f t="shared" si="3"/>
        <v>25336530</v>
      </c>
    </row>
    <row r="11" spans="1:11" s="82" customFormat="1" ht="18" customHeight="1">
      <c r="A11" s="84">
        <v>2029</v>
      </c>
      <c r="B11" s="85">
        <v>1358220447</v>
      </c>
      <c r="C11" s="76">
        <f t="shared" si="0"/>
        <v>-16822180</v>
      </c>
      <c r="D11" s="86">
        <v>1341398267</v>
      </c>
      <c r="E11" s="85">
        <v>1332720447</v>
      </c>
      <c r="F11" s="76">
        <f t="shared" si="1"/>
        <v>-16822180</v>
      </c>
      <c r="G11" s="86">
        <v>1315898267</v>
      </c>
      <c r="H11" s="78"/>
      <c r="I11" s="79">
        <f t="shared" si="2"/>
        <v>25500000</v>
      </c>
      <c r="J11" s="80">
        <f t="shared" si="4"/>
        <v>0</v>
      </c>
      <c r="K11" s="81">
        <f t="shared" si="3"/>
        <v>25500000</v>
      </c>
    </row>
    <row r="12" spans="1:11" s="82" customFormat="1" ht="18" customHeight="1">
      <c r="A12" s="84">
        <v>2030</v>
      </c>
      <c r="B12" s="85">
        <v>1296747974</v>
      </c>
      <c r="C12" s="76">
        <f t="shared" si="0"/>
        <v>-3174538</v>
      </c>
      <c r="D12" s="86">
        <v>1293573436</v>
      </c>
      <c r="E12" s="85">
        <v>1271247974</v>
      </c>
      <c r="F12" s="76">
        <f t="shared" si="1"/>
        <v>-3174538</v>
      </c>
      <c r="G12" s="86">
        <v>1268073436</v>
      </c>
      <c r="H12" s="78"/>
      <c r="I12" s="79">
        <f t="shared" si="2"/>
        <v>25500000</v>
      </c>
      <c r="J12" s="80">
        <f t="shared" si="4"/>
        <v>0</v>
      </c>
      <c r="K12" s="81">
        <f t="shared" si="3"/>
        <v>25500000</v>
      </c>
    </row>
    <row r="13" spans="1:11" s="82" customFormat="1" ht="18" customHeight="1">
      <c r="A13" s="84">
        <v>2031</v>
      </c>
      <c r="B13" s="85">
        <v>1293573436</v>
      </c>
      <c r="C13" s="76">
        <f t="shared" si="0"/>
        <v>0</v>
      </c>
      <c r="D13" s="86">
        <v>1293573436</v>
      </c>
      <c r="E13" s="85">
        <v>1268073436</v>
      </c>
      <c r="F13" s="76">
        <f t="shared" si="1"/>
        <v>0</v>
      </c>
      <c r="G13" s="86">
        <v>1268073436</v>
      </c>
      <c r="H13" s="78"/>
      <c r="I13" s="79">
        <f t="shared" si="2"/>
        <v>25500000</v>
      </c>
      <c r="J13" s="80">
        <f t="shared" si="4"/>
        <v>0</v>
      </c>
      <c r="K13" s="81">
        <f t="shared" si="3"/>
        <v>25500000</v>
      </c>
    </row>
    <row r="14" spans="1:11" s="82" customFormat="1" ht="18" customHeight="1">
      <c r="A14" s="84">
        <v>2032</v>
      </c>
      <c r="B14" s="85">
        <v>1293573436</v>
      </c>
      <c r="C14" s="76">
        <f t="shared" si="0"/>
        <v>0</v>
      </c>
      <c r="D14" s="86">
        <v>1293573436</v>
      </c>
      <c r="E14" s="85">
        <v>1268073436</v>
      </c>
      <c r="F14" s="76">
        <f t="shared" si="1"/>
        <v>0</v>
      </c>
      <c r="G14" s="86">
        <v>1268073436</v>
      </c>
      <c r="H14" s="78"/>
      <c r="I14" s="79">
        <f t="shared" si="2"/>
        <v>25500000</v>
      </c>
      <c r="J14" s="80">
        <f t="shared" si="4"/>
        <v>0</v>
      </c>
      <c r="K14" s="81">
        <f t="shared" si="3"/>
        <v>25500000</v>
      </c>
    </row>
    <row r="15" spans="1:11" s="82" customFormat="1" ht="18" customHeight="1">
      <c r="A15" s="84">
        <v>2033</v>
      </c>
      <c r="B15" s="85">
        <v>1293573436</v>
      </c>
      <c r="C15" s="76">
        <f t="shared" si="0"/>
        <v>0</v>
      </c>
      <c r="D15" s="86">
        <v>1293573436</v>
      </c>
      <c r="E15" s="85">
        <v>1268073436</v>
      </c>
      <c r="F15" s="76">
        <f t="shared" si="1"/>
        <v>0</v>
      </c>
      <c r="G15" s="86">
        <v>1268073436</v>
      </c>
      <c r="H15" s="78"/>
      <c r="I15" s="79">
        <f t="shared" si="2"/>
        <v>25500000</v>
      </c>
      <c r="J15" s="80">
        <f t="shared" si="4"/>
        <v>0</v>
      </c>
      <c r="K15" s="81">
        <f t="shared" si="3"/>
        <v>25500000</v>
      </c>
    </row>
    <row r="16" spans="1:11" s="82" customFormat="1" ht="18" customHeight="1">
      <c r="A16" s="84">
        <v>2034</v>
      </c>
      <c r="B16" s="85">
        <v>1293573436</v>
      </c>
      <c r="C16" s="76">
        <f t="shared" si="0"/>
        <v>0</v>
      </c>
      <c r="D16" s="86">
        <v>1293573436</v>
      </c>
      <c r="E16" s="85">
        <v>1268073436</v>
      </c>
      <c r="F16" s="76">
        <f t="shared" si="1"/>
        <v>0</v>
      </c>
      <c r="G16" s="86">
        <v>1268073436</v>
      </c>
      <c r="H16" s="78"/>
      <c r="I16" s="79">
        <f t="shared" si="2"/>
        <v>25500000</v>
      </c>
      <c r="J16" s="80">
        <f t="shared" si="4"/>
        <v>0</v>
      </c>
      <c r="K16" s="81">
        <f t="shared" si="3"/>
        <v>25500000</v>
      </c>
    </row>
    <row r="17" spans="1:11" s="82" customFormat="1" ht="18" customHeight="1">
      <c r="A17" s="84">
        <v>2035</v>
      </c>
      <c r="B17" s="85">
        <v>1293573436</v>
      </c>
      <c r="C17" s="76">
        <f t="shared" si="0"/>
        <v>0</v>
      </c>
      <c r="D17" s="86">
        <v>1293573436</v>
      </c>
      <c r="E17" s="85">
        <v>1268282803</v>
      </c>
      <c r="F17" s="76">
        <f t="shared" si="1"/>
        <v>0</v>
      </c>
      <c r="G17" s="86">
        <v>1268282803</v>
      </c>
      <c r="H17" s="78"/>
      <c r="I17" s="79">
        <f t="shared" si="2"/>
        <v>25290633</v>
      </c>
      <c r="J17" s="80">
        <f t="shared" si="4"/>
        <v>0</v>
      </c>
      <c r="K17" s="81">
        <f t="shared" si="3"/>
        <v>25290633</v>
      </c>
    </row>
    <row r="18" spans="1:11" s="82" customFormat="1" ht="18" customHeight="1">
      <c r="A18" s="84">
        <v>2036</v>
      </c>
      <c r="B18" s="85">
        <v>1293573436</v>
      </c>
      <c r="C18" s="76">
        <f t="shared" si="0"/>
        <v>0</v>
      </c>
      <c r="D18" s="86">
        <v>1293573436</v>
      </c>
      <c r="E18" s="85">
        <v>1268073436</v>
      </c>
      <c r="F18" s="76">
        <f t="shared" si="1"/>
        <v>0</v>
      </c>
      <c r="G18" s="86">
        <v>1268073436</v>
      </c>
      <c r="H18" s="78"/>
      <c r="I18" s="79">
        <f t="shared" si="2"/>
        <v>25500000</v>
      </c>
      <c r="J18" s="80">
        <f t="shared" si="4"/>
        <v>0</v>
      </c>
      <c r="K18" s="81">
        <f t="shared" si="3"/>
        <v>25500000</v>
      </c>
    </row>
    <row r="19" spans="1:11" s="82" customFormat="1" ht="18" customHeight="1">
      <c r="A19" s="84">
        <v>2037</v>
      </c>
      <c r="B19" s="85">
        <v>1293573436</v>
      </c>
      <c r="C19" s="76">
        <f t="shared" si="0"/>
        <v>0</v>
      </c>
      <c r="D19" s="86">
        <v>1293573436</v>
      </c>
      <c r="E19" s="85">
        <v>1269573436</v>
      </c>
      <c r="F19" s="76">
        <f t="shared" si="1"/>
        <v>0</v>
      </c>
      <c r="G19" s="86">
        <v>1269573436</v>
      </c>
      <c r="H19" s="78"/>
      <c r="I19" s="79">
        <f t="shared" si="2"/>
        <v>24000000</v>
      </c>
      <c r="J19" s="80">
        <f t="shared" si="4"/>
        <v>0</v>
      </c>
      <c r="K19" s="81">
        <f t="shared" si="3"/>
        <v>24000000</v>
      </c>
    </row>
    <row r="20" spans="1:11" s="82" customFormat="1" ht="18" customHeight="1">
      <c r="A20" s="84">
        <v>2038</v>
      </c>
      <c r="B20" s="85">
        <v>1293573436</v>
      </c>
      <c r="C20" s="76">
        <f t="shared" si="0"/>
        <v>0</v>
      </c>
      <c r="D20" s="86">
        <v>1293573436</v>
      </c>
      <c r="E20" s="85">
        <v>1270110522</v>
      </c>
      <c r="F20" s="76">
        <f t="shared" si="1"/>
        <v>0</v>
      </c>
      <c r="G20" s="86">
        <v>1270110522</v>
      </c>
      <c r="H20" s="78"/>
      <c r="I20" s="79">
        <f>B20-E20</f>
        <v>23462914</v>
      </c>
      <c r="J20" s="80">
        <f t="shared" si="4"/>
        <v>0</v>
      </c>
      <c r="K20" s="81">
        <f t="shared" si="3"/>
        <v>23462914</v>
      </c>
    </row>
    <row r="21" spans="1:11" s="82" customFormat="1" ht="18" customHeight="1" thickBot="1">
      <c r="A21" s="87">
        <v>2039</v>
      </c>
      <c r="B21" s="88">
        <v>1293573436</v>
      </c>
      <c r="C21" s="89">
        <f t="shared" si="0"/>
        <v>0</v>
      </c>
      <c r="D21" s="90">
        <v>1293573436</v>
      </c>
      <c r="E21" s="88">
        <v>1270573436</v>
      </c>
      <c r="F21" s="89">
        <f t="shared" si="1"/>
        <v>0</v>
      </c>
      <c r="G21" s="90">
        <v>1270573436</v>
      </c>
      <c r="H21" s="78"/>
      <c r="I21" s="91">
        <f t="shared" si="2"/>
        <v>23000000</v>
      </c>
      <c r="J21" s="92">
        <f t="shared" si="4"/>
        <v>0</v>
      </c>
      <c r="K21" s="93">
        <f t="shared" si="3"/>
        <v>23000000</v>
      </c>
    </row>
    <row r="22" spans="2:11" ht="15">
      <c r="B22" s="94"/>
      <c r="C22" s="94"/>
      <c r="D22" s="94"/>
      <c r="E22" s="94"/>
      <c r="F22" s="94"/>
      <c r="G22" s="94"/>
      <c r="H22" s="95"/>
      <c r="I22" s="94"/>
      <c r="J22" s="94"/>
      <c r="K22" s="94"/>
    </row>
    <row r="25" spans="1:11" s="56" customFormat="1" ht="27.75" customHeight="1" thickBot="1">
      <c r="A25" s="232" t="s">
        <v>186</v>
      </c>
      <c r="B25" s="221" t="s">
        <v>201</v>
      </c>
      <c r="C25" s="221"/>
      <c r="D25" s="221"/>
      <c r="E25" s="222" t="s">
        <v>202</v>
      </c>
      <c r="F25" s="222"/>
      <c r="G25" s="222"/>
      <c r="H25" s="55"/>
      <c r="I25" s="221" t="s">
        <v>203</v>
      </c>
      <c r="J25" s="221"/>
      <c r="K25" s="221"/>
    </row>
    <row r="26" spans="1:11" s="65" customFormat="1" ht="31.5" customHeight="1" thickBot="1">
      <c r="A26" s="232"/>
      <c r="B26" s="96" t="s">
        <v>190</v>
      </c>
      <c r="C26" s="97" t="s">
        <v>191</v>
      </c>
      <c r="D26" s="98" t="s">
        <v>192</v>
      </c>
      <c r="E26" s="99" t="s">
        <v>190</v>
      </c>
      <c r="F26" s="97" t="s">
        <v>191</v>
      </c>
      <c r="G26" s="98" t="s">
        <v>192</v>
      </c>
      <c r="H26" s="61"/>
      <c r="I26" s="62" t="s">
        <v>190</v>
      </c>
      <c r="J26" s="63" t="s">
        <v>191</v>
      </c>
      <c r="K26" s="64" t="s">
        <v>192</v>
      </c>
    </row>
    <row r="27" spans="1:11" s="74" customFormat="1" ht="12" thickBot="1">
      <c r="A27" s="100" t="s">
        <v>184</v>
      </c>
      <c r="B27" s="72" t="s">
        <v>193</v>
      </c>
      <c r="C27" s="68" t="s">
        <v>185</v>
      </c>
      <c r="D27" s="73" t="s">
        <v>194</v>
      </c>
      <c r="E27" s="70" t="s">
        <v>195</v>
      </c>
      <c r="F27" s="68" t="s">
        <v>196</v>
      </c>
      <c r="G27" s="73" t="s">
        <v>197</v>
      </c>
      <c r="H27" s="71"/>
      <c r="I27" s="72" t="s">
        <v>198</v>
      </c>
      <c r="J27" s="68" t="s">
        <v>199</v>
      </c>
      <c r="K27" s="73" t="s">
        <v>200</v>
      </c>
    </row>
    <row r="28" spans="1:11" s="82" customFormat="1" ht="18" customHeight="1">
      <c r="A28" s="101">
        <v>2024</v>
      </c>
      <c r="B28" s="144">
        <v>120569907</v>
      </c>
      <c r="C28" s="76">
        <f aca="true" t="shared" si="5" ref="C28:C43">D28-B28</f>
        <v>44603206.4</v>
      </c>
      <c r="D28" s="81">
        <v>165173113.4</v>
      </c>
      <c r="E28" s="144">
        <v>14000000</v>
      </c>
      <c r="F28" s="76">
        <f aca="true" t="shared" si="6" ref="F28:F43">G28-E28</f>
        <v>0</v>
      </c>
      <c r="G28" s="81">
        <v>14000000</v>
      </c>
      <c r="H28" s="78"/>
      <c r="I28" s="79">
        <f aca="true" t="shared" si="7" ref="I28:I43">B6+B28-E6-E28</f>
        <v>0</v>
      </c>
      <c r="J28" s="80">
        <f aca="true" t="shared" si="8" ref="J28:J42">K28-I28</f>
        <v>0</v>
      </c>
      <c r="K28" s="81">
        <f aca="true" t="shared" si="9" ref="K28:K43">D6+D28-G6-G28</f>
        <v>0</v>
      </c>
    </row>
    <row r="29" spans="1:11" s="82" customFormat="1" ht="18" customHeight="1">
      <c r="A29" s="101">
        <f>A28+1</f>
        <v>2025</v>
      </c>
      <c r="B29" s="102">
        <v>80000000</v>
      </c>
      <c r="C29" s="76">
        <f t="shared" si="5"/>
        <v>40000000</v>
      </c>
      <c r="D29" s="81">
        <v>120000000</v>
      </c>
      <c r="E29" s="102">
        <v>24000000</v>
      </c>
      <c r="F29" s="76">
        <f t="shared" si="6"/>
        <v>0</v>
      </c>
      <c r="G29" s="81">
        <v>24000000</v>
      </c>
      <c r="H29" s="78"/>
      <c r="I29" s="79">
        <f t="shared" si="7"/>
        <v>0</v>
      </c>
      <c r="J29" s="80">
        <f t="shared" si="8"/>
        <v>0</v>
      </c>
      <c r="K29" s="81">
        <f t="shared" si="9"/>
        <v>0</v>
      </c>
    </row>
    <row r="30" spans="1:11" s="82" customFormat="1" ht="18" customHeight="1">
      <c r="A30" s="101">
        <f>A29+1</f>
        <v>2026</v>
      </c>
      <c r="B30" s="102">
        <v>38000000</v>
      </c>
      <c r="C30" s="76">
        <f t="shared" si="5"/>
        <v>40000000</v>
      </c>
      <c r="D30" s="81">
        <v>78000000</v>
      </c>
      <c r="E30" s="102">
        <v>28300000</v>
      </c>
      <c r="F30" s="76">
        <f t="shared" si="6"/>
        <v>0</v>
      </c>
      <c r="G30" s="81">
        <v>28300000</v>
      </c>
      <c r="H30" s="78"/>
      <c r="I30" s="79">
        <f t="shared" si="7"/>
        <v>0</v>
      </c>
      <c r="J30" s="80">
        <f t="shared" si="8"/>
        <v>0</v>
      </c>
      <c r="K30" s="81">
        <f t="shared" si="9"/>
        <v>0</v>
      </c>
    </row>
    <row r="31" spans="1:11" s="82" customFormat="1" ht="18" customHeight="1">
      <c r="A31" s="103">
        <v>2027</v>
      </c>
      <c r="B31" s="102">
        <v>0</v>
      </c>
      <c r="C31" s="76">
        <f t="shared" si="5"/>
        <v>0</v>
      </c>
      <c r="D31" s="81">
        <v>0</v>
      </c>
      <c r="E31" s="104">
        <v>25668324</v>
      </c>
      <c r="F31" s="76">
        <f t="shared" si="6"/>
        <v>0</v>
      </c>
      <c r="G31" s="105">
        <v>25668324</v>
      </c>
      <c r="H31" s="78"/>
      <c r="I31" s="79">
        <f t="shared" si="7"/>
        <v>0</v>
      </c>
      <c r="J31" s="80">
        <f t="shared" si="8"/>
        <v>0</v>
      </c>
      <c r="K31" s="81">
        <f t="shared" si="9"/>
        <v>0</v>
      </c>
    </row>
    <row r="32" spans="1:11" s="82" customFormat="1" ht="18" customHeight="1">
      <c r="A32" s="103">
        <v>2028</v>
      </c>
      <c r="B32" s="102">
        <v>0</v>
      </c>
      <c r="C32" s="76">
        <f t="shared" si="5"/>
        <v>0</v>
      </c>
      <c r="D32" s="81">
        <v>0</v>
      </c>
      <c r="E32" s="104">
        <v>25336530</v>
      </c>
      <c r="F32" s="76">
        <f t="shared" si="6"/>
        <v>0</v>
      </c>
      <c r="G32" s="105">
        <v>25336530</v>
      </c>
      <c r="H32" s="78"/>
      <c r="I32" s="79">
        <f t="shared" si="7"/>
        <v>0</v>
      </c>
      <c r="J32" s="80">
        <f t="shared" si="8"/>
        <v>0</v>
      </c>
      <c r="K32" s="81">
        <f t="shared" si="9"/>
        <v>0</v>
      </c>
    </row>
    <row r="33" spans="1:11" s="82" customFormat="1" ht="18" customHeight="1">
      <c r="A33" s="103">
        <v>2029</v>
      </c>
      <c r="B33" s="102">
        <v>0</v>
      </c>
      <c r="C33" s="76">
        <f t="shared" si="5"/>
        <v>0</v>
      </c>
      <c r="D33" s="81">
        <v>0</v>
      </c>
      <c r="E33" s="104">
        <v>25500000</v>
      </c>
      <c r="F33" s="76">
        <f t="shared" si="6"/>
        <v>0</v>
      </c>
      <c r="G33" s="105">
        <v>25500000</v>
      </c>
      <c r="H33" s="78"/>
      <c r="I33" s="79">
        <f t="shared" si="7"/>
        <v>0</v>
      </c>
      <c r="J33" s="80">
        <f t="shared" si="8"/>
        <v>0</v>
      </c>
      <c r="K33" s="81">
        <f t="shared" si="9"/>
        <v>0</v>
      </c>
    </row>
    <row r="34" spans="1:11" s="82" customFormat="1" ht="18" customHeight="1">
      <c r="A34" s="103">
        <v>2030</v>
      </c>
      <c r="B34" s="102">
        <v>0</v>
      </c>
      <c r="C34" s="76">
        <f t="shared" si="5"/>
        <v>0</v>
      </c>
      <c r="D34" s="81">
        <v>0</v>
      </c>
      <c r="E34" s="104">
        <v>25500000</v>
      </c>
      <c r="F34" s="76">
        <f t="shared" si="6"/>
        <v>0</v>
      </c>
      <c r="G34" s="105">
        <v>25500000</v>
      </c>
      <c r="H34" s="78"/>
      <c r="I34" s="79">
        <f t="shared" si="7"/>
        <v>0</v>
      </c>
      <c r="J34" s="80">
        <f t="shared" si="8"/>
        <v>0</v>
      </c>
      <c r="K34" s="81">
        <f t="shared" si="9"/>
        <v>0</v>
      </c>
    </row>
    <row r="35" spans="1:11" s="82" customFormat="1" ht="18" customHeight="1">
      <c r="A35" s="103">
        <v>2031</v>
      </c>
      <c r="B35" s="102">
        <v>0</v>
      </c>
      <c r="C35" s="76">
        <f t="shared" si="5"/>
        <v>0</v>
      </c>
      <c r="D35" s="81">
        <v>0</v>
      </c>
      <c r="E35" s="104">
        <v>25500000</v>
      </c>
      <c r="F35" s="76">
        <f t="shared" si="6"/>
        <v>0</v>
      </c>
      <c r="G35" s="105">
        <v>25500000</v>
      </c>
      <c r="H35" s="78"/>
      <c r="I35" s="79">
        <f t="shared" si="7"/>
        <v>0</v>
      </c>
      <c r="J35" s="80">
        <f t="shared" si="8"/>
        <v>0</v>
      </c>
      <c r="K35" s="81">
        <f t="shared" si="9"/>
        <v>0</v>
      </c>
    </row>
    <row r="36" spans="1:11" s="82" customFormat="1" ht="18" customHeight="1">
      <c r="A36" s="103">
        <v>2032</v>
      </c>
      <c r="B36" s="102">
        <v>0</v>
      </c>
      <c r="C36" s="76">
        <f t="shared" si="5"/>
        <v>0</v>
      </c>
      <c r="D36" s="81">
        <v>0</v>
      </c>
      <c r="E36" s="104">
        <v>25500000</v>
      </c>
      <c r="F36" s="76">
        <f t="shared" si="6"/>
        <v>0</v>
      </c>
      <c r="G36" s="105">
        <v>25500000</v>
      </c>
      <c r="H36" s="78"/>
      <c r="I36" s="79">
        <f t="shared" si="7"/>
        <v>0</v>
      </c>
      <c r="J36" s="80">
        <f t="shared" si="8"/>
        <v>0</v>
      </c>
      <c r="K36" s="81">
        <f t="shared" si="9"/>
        <v>0</v>
      </c>
    </row>
    <row r="37" spans="1:11" s="82" customFormat="1" ht="18" customHeight="1">
      <c r="A37" s="103">
        <v>2033</v>
      </c>
      <c r="B37" s="102">
        <v>0</v>
      </c>
      <c r="C37" s="76">
        <f t="shared" si="5"/>
        <v>0</v>
      </c>
      <c r="D37" s="81">
        <v>0</v>
      </c>
      <c r="E37" s="104">
        <v>25500000</v>
      </c>
      <c r="F37" s="76">
        <f t="shared" si="6"/>
        <v>0</v>
      </c>
      <c r="G37" s="105">
        <v>25500000</v>
      </c>
      <c r="H37" s="78"/>
      <c r="I37" s="79">
        <f t="shared" si="7"/>
        <v>0</v>
      </c>
      <c r="J37" s="80">
        <f t="shared" si="8"/>
        <v>0</v>
      </c>
      <c r="K37" s="81">
        <f t="shared" si="9"/>
        <v>0</v>
      </c>
    </row>
    <row r="38" spans="1:11" s="82" customFormat="1" ht="18" customHeight="1">
      <c r="A38" s="103">
        <v>2034</v>
      </c>
      <c r="B38" s="102">
        <v>0</v>
      </c>
      <c r="C38" s="76">
        <f t="shared" si="5"/>
        <v>0</v>
      </c>
      <c r="D38" s="81">
        <v>0</v>
      </c>
      <c r="E38" s="104">
        <v>25500000</v>
      </c>
      <c r="F38" s="76">
        <f t="shared" si="6"/>
        <v>0</v>
      </c>
      <c r="G38" s="105">
        <v>25500000</v>
      </c>
      <c r="H38" s="78"/>
      <c r="I38" s="79">
        <f t="shared" si="7"/>
        <v>0</v>
      </c>
      <c r="J38" s="80">
        <f t="shared" si="8"/>
        <v>0</v>
      </c>
      <c r="K38" s="81">
        <f t="shared" si="9"/>
        <v>0</v>
      </c>
    </row>
    <row r="39" spans="1:11" s="82" customFormat="1" ht="18" customHeight="1">
      <c r="A39" s="103">
        <v>2035</v>
      </c>
      <c r="B39" s="102">
        <v>0</v>
      </c>
      <c r="C39" s="76">
        <f t="shared" si="5"/>
        <v>0</v>
      </c>
      <c r="D39" s="81">
        <v>0</v>
      </c>
      <c r="E39" s="104">
        <v>25290633</v>
      </c>
      <c r="F39" s="76">
        <f t="shared" si="6"/>
        <v>0</v>
      </c>
      <c r="G39" s="105">
        <v>25290633</v>
      </c>
      <c r="H39" s="78"/>
      <c r="I39" s="79">
        <f t="shared" si="7"/>
        <v>0</v>
      </c>
      <c r="J39" s="80">
        <f t="shared" si="8"/>
        <v>0</v>
      </c>
      <c r="K39" s="81">
        <f t="shared" si="9"/>
        <v>0</v>
      </c>
    </row>
    <row r="40" spans="1:11" s="82" customFormat="1" ht="18" customHeight="1">
      <c r="A40" s="103">
        <v>2036</v>
      </c>
      <c r="B40" s="102">
        <v>0</v>
      </c>
      <c r="C40" s="76">
        <f t="shared" si="5"/>
        <v>0</v>
      </c>
      <c r="D40" s="81">
        <v>0</v>
      </c>
      <c r="E40" s="104">
        <v>25500000</v>
      </c>
      <c r="F40" s="76">
        <f t="shared" si="6"/>
        <v>0</v>
      </c>
      <c r="G40" s="105">
        <v>25500000</v>
      </c>
      <c r="H40" s="78"/>
      <c r="I40" s="79">
        <f t="shared" si="7"/>
        <v>0</v>
      </c>
      <c r="J40" s="80">
        <f t="shared" si="8"/>
        <v>0</v>
      </c>
      <c r="K40" s="81">
        <f t="shared" si="9"/>
        <v>0</v>
      </c>
    </row>
    <row r="41" spans="1:11" s="82" customFormat="1" ht="18" customHeight="1">
      <c r="A41" s="103">
        <v>2037</v>
      </c>
      <c r="B41" s="102">
        <v>0</v>
      </c>
      <c r="C41" s="76">
        <f t="shared" si="5"/>
        <v>0</v>
      </c>
      <c r="D41" s="81">
        <v>0</v>
      </c>
      <c r="E41" s="104">
        <v>24000000</v>
      </c>
      <c r="F41" s="76">
        <f t="shared" si="6"/>
        <v>0</v>
      </c>
      <c r="G41" s="105">
        <v>24000000</v>
      </c>
      <c r="H41" s="78"/>
      <c r="I41" s="79">
        <f t="shared" si="7"/>
        <v>0</v>
      </c>
      <c r="J41" s="80">
        <f t="shared" si="8"/>
        <v>0</v>
      </c>
      <c r="K41" s="81">
        <f t="shared" si="9"/>
        <v>0</v>
      </c>
    </row>
    <row r="42" spans="1:11" s="82" customFormat="1" ht="18" customHeight="1">
      <c r="A42" s="103">
        <v>2038</v>
      </c>
      <c r="B42" s="102">
        <v>0</v>
      </c>
      <c r="C42" s="76">
        <f t="shared" si="5"/>
        <v>0</v>
      </c>
      <c r="D42" s="81">
        <v>0</v>
      </c>
      <c r="E42" s="104">
        <v>23462914</v>
      </c>
      <c r="F42" s="76">
        <f t="shared" si="6"/>
        <v>0</v>
      </c>
      <c r="G42" s="105">
        <v>23462914</v>
      </c>
      <c r="H42" s="78"/>
      <c r="I42" s="79">
        <f t="shared" si="7"/>
        <v>0</v>
      </c>
      <c r="J42" s="80">
        <f t="shared" si="8"/>
        <v>0</v>
      </c>
      <c r="K42" s="81">
        <f t="shared" si="9"/>
        <v>0</v>
      </c>
    </row>
    <row r="43" spans="1:11" s="82" customFormat="1" ht="18" customHeight="1" thickBot="1">
      <c r="A43" s="106">
        <v>2039</v>
      </c>
      <c r="B43" s="107">
        <v>0</v>
      </c>
      <c r="C43" s="108">
        <f t="shared" si="5"/>
        <v>0</v>
      </c>
      <c r="D43" s="93">
        <v>0</v>
      </c>
      <c r="E43" s="107">
        <v>23000000</v>
      </c>
      <c r="F43" s="108">
        <f t="shared" si="6"/>
        <v>0</v>
      </c>
      <c r="G43" s="93">
        <v>23000000</v>
      </c>
      <c r="H43" s="78"/>
      <c r="I43" s="91">
        <f t="shared" si="7"/>
        <v>0</v>
      </c>
      <c r="J43" s="92">
        <f>K43-I43</f>
        <v>0</v>
      </c>
      <c r="K43" s="93">
        <f t="shared" si="9"/>
        <v>0</v>
      </c>
    </row>
    <row r="45" spans="1:11" ht="15.75" customHeight="1">
      <c r="A45" s="9" t="s">
        <v>195</v>
      </c>
      <c r="B45" s="223" t="s">
        <v>204</v>
      </c>
      <c r="C45" s="223"/>
      <c r="D45" s="223"/>
      <c r="E45" s="223"/>
      <c r="F45" s="223"/>
      <c r="G45" s="223"/>
      <c r="H45" s="223"/>
      <c r="I45" s="223"/>
      <c r="J45" s="223"/>
      <c r="K45" s="223"/>
    </row>
    <row r="46" spans="1:11" ht="33" customHeight="1">
      <c r="A46" s="210" t="s">
        <v>243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</row>
  </sheetData>
  <sheetProtection password="C25B" sheet="1"/>
  <mergeCells count="11">
    <mergeCell ref="A25:A26"/>
    <mergeCell ref="B25:D25"/>
    <mergeCell ref="E25:G25"/>
    <mergeCell ref="I25:K25"/>
    <mergeCell ref="B45:K45"/>
    <mergeCell ref="A46:K46"/>
    <mergeCell ref="A1:K1"/>
    <mergeCell ref="A3:A4"/>
    <mergeCell ref="B3:D3"/>
    <mergeCell ref="E3:G3"/>
    <mergeCell ref="I3:K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">
      <selection activeCell="D21" sqref="D21"/>
    </sheetView>
  </sheetViews>
  <sheetFormatPr defaultColWidth="8.8984375" defaultRowHeight="14.25"/>
  <cols>
    <col min="1" max="1" width="8.19921875" style="11" customWidth="1"/>
    <col min="2" max="2" width="11.19921875" style="12" customWidth="1"/>
    <col min="3" max="3" width="11.09765625" style="12" customWidth="1"/>
    <col min="4" max="5" width="11.19921875" style="12" customWidth="1"/>
    <col min="6" max="6" width="11.09765625" style="12" customWidth="1"/>
    <col min="7" max="7" width="11.19921875" style="12" customWidth="1"/>
    <col min="8" max="8" width="1.69921875" style="13" customWidth="1"/>
    <col min="9" max="9" width="11.19921875" style="12" customWidth="1"/>
    <col min="10" max="10" width="9.69921875" style="12" customWidth="1"/>
    <col min="11" max="11" width="11.19921875" style="12" customWidth="1"/>
    <col min="12" max="16384" width="8.8984375" style="12" customWidth="1"/>
  </cols>
  <sheetData>
    <row r="1" spans="1:11" ht="30" customHeight="1">
      <c r="A1" s="234" t="s">
        <v>205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3" spans="1:11" s="15" customFormat="1" ht="27.75" customHeight="1">
      <c r="A3" s="235" t="s">
        <v>186</v>
      </c>
      <c r="B3" s="233" t="s">
        <v>187</v>
      </c>
      <c r="C3" s="233"/>
      <c r="D3" s="233"/>
      <c r="E3" s="233" t="s">
        <v>188</v>
      </c>
      <c r="F3" s="233"/>
      <c r="G3" s="233"/>
      <c r="H3" s="14"/>
      <c r="I3" s="233" t="s">
        <v>189</v>
      </c>
      <c r="J3" s="233"/>
      <c r="K3" s="233"/>
    </row>
    <row r="4" spans="1:11" s="20" customFormat="1" ht="31.5" customHeight="1">
      <c r="A4" s="235"/>
      <c r="B4" s="16" t="s">
        <v>190</v>
      </c>
      <c r="C4" s="17" t="s">
        <v>191</v>
      </c>
      <c r="D4" s="18" t="s">
        <v>192</v>
      </c>
      <c r="E4" s="16" t="s">
        <v>190</v>
      </c>
      <c r="F4" s="17" t="s">
        <v>191</v>
      </c>
      <c r="G4" s="18" t="s">
        <v>192</v>
      </c>
      <c r="H4" s="19"/>
      <c r="I4" s="16" t="s">
        <v>190</v>
      </c>
      <c r="J4" s="17" t="s">
        <v>191</v>
      </c>
      <c r="K4" s="18" t="s">
        <v>192</v>
      </c>
    </row>
    <row r="5" spans="1:11" s="26" customFormat="1" ht="11.25">
      <c r="A5" s="21" t="s">
        <v>184</v>
      </c>
      <c r="B5" s="22" t="s">
        <v>193</v>
      </c>
      <c r="C5" s="23" t="s">
        <v>185</v>
      </c>
      <c r="D5" s="24" t="s">
        <v>194</v>
      </c>
      <c r="E5" s="22" t="s">
        <v>195</v>
      </c>
      <c r="F5" s="23" t="s">
        <v>196</v>
      </c>
      <c r="G5" s="24" t="s">
        <v>197</v>
      </c>
      <c r="H5" s="25"/>
      <c r="I5" s="22" t="s">
        <v>198</v>
      </c>
      <c r="J5" s="23" t="s">
        <v>199</v>
      </c>
      <c r="K5" s="24" t="s">
        <v>200</v>
      </c>
    </row>
    <row r="6" spans="1:11" s="33" customFormat="1" ht="18" customHeight="1">
      <c r="A6" s="27">
        <v>2011</v>
      </c>
      <c r="B6" s="28">
        <v>736629732</v>
      </c>
      <c r="C6" s="29">
        <f aca="true" t="shared" si="0" ref="C6:C21">D6-B6</f>
        <v>0</v>
      </c>
      <c r="D6" s="28">
        <v>736629732</v>
      </c>
      <c r="E6" s="30">
        <v>774997440</v>
      </c>
      <c r="F6" s="29">
        <f aca="true" t="shared" si="1" ref="F6:F21">G6-E6</f>
        <v>0</v>
      </c>
      <c r="G6" s="28">
        <v>774997440</v>
      </c>
      <c r="H6" s="31"/>
      <c r="I6" s="32">
        <f aca="true" t="shared" si="2" ref="I6:I21">B6-E6</f>
        <v>-38367708</v>
      </c>
      <c r="J6" s="29">
        <f aca="true" t="shared" si="3" ref="J6:J21">K6-I6</f>
        <v>0</v>
      </c>
      <c r="K6" s="28">
        <f aca="true" t="shared" si="4" ref="K6:K21">D6-G6</f>
        <v>-38367708</v>
      </c>
    </row>
    <row r="7" spans="1:11" s="33" customFormat="1" ht="18" customHeight="1">
      <c r="A7" s="34">
        <f aca="true" t="shared" si="5" ref="A7:A21">A6+1</f>
        <v>2012</v>
      </c>
      <c r="B7" s="35">
        <v>759814698</v>
      </c>
      <c r="C7" s="36">
        <f t="shared" si="0"/>
        <v>0</v>
      </c>
      <c r="D7" s="35">
        <v>759814698</v>
      </c>
      <c r="E7" s="37">
        <v>766102070</v>
      </c>
      <c r="F7" s="36">
        <f t="shared" si="1"/>
        <v>0</v>
      </c>
      <c r="G7" s="35">
        <v>766102070</v>
      </c>
      <c r="H7" s="31"/>
      <c r="I7" s="38">
        <f t="shared" si="2"/>
        <v>-6287372</v>
      </c>
      <c r="J7" s="36">
        <f t="shared" si="3"/>
        <v>0</v>
      </c>
      <c r="K7" s="35">
        <f t="shared" si="4"/>
        <v>-6287372</v>
      </c>
    </row>
    <row r="8" spans="1:11" s="33" customFormat="1" ht="18" customHeight="1">
      <c r="A8" s="34">
        <f t="shared" si="5"/>
        <v>2013</v>
      </c>
      <c r="B8" s="35">
        <v>828053919</v>
      </c>
      <c r="C8" s="36">
        <f t="shared" si="0"/>
        <v>12897522</v>
      </c>
      <c r="D8" s="35">
        <v>840951441</v>
      </c>
      <c r="E8" s="37">
        <v>868053919</v>
      </c>
      <c r="F8" s="36">
        <f t="shared" si="1"/>
        <v>12897522</v>
      </c>
      <c r="G8" s="35">
        <v>880951441</v>
      </c>
      <c r="H8" s="31"/>
      <c r="I8" s="38">
        <f t="shared" si="2"/>
        <v>-40000000</v>
      </c>
      <c r="J8" s="36">
        <f t="shared" si="3"/>
        <v>0</v>
      </c>
      <c r="K8" s="35">
        <f t="shared" si="4"/>
        <v>-40000000</v>
      </c>
    </row>
    <row r="9" spans="1:11" s="33" customFormat="1" ht="18" customHeight="1">
      <c r="A9" s="34">
        <f t="shared" si="5"/>
        <v>2014</v>
      </c>
      <c r="B9" s="35">
        <v>1008729660</v>
      </c>
      <c r="C9" s="36">
        <f t="shared" si="0"/>
        <v>31874934</v>
      </c>
      <c r="D9" s="35">
        <v>1040604594</v>
      </c>
      <c r="E9" s="37">
        <v>994661336</v>
      </c>
      <c r="F9" s="36">
        <f t="shared" si="1"/>
        <v>31874934</v>
      </c>
      <c r="G9" s="35">
        <v>1026536270</v>
      </c>
      <c r="H9" s="31"/>
      <c r="I9" s="38">
        <f t="shared" si="2"/>
        <v>14068324</v>
      </c>
      <c r="J9" s="36">
        <f t="shared" si="3"/>
        <v>0</v>
      </c>
      <c r="K9" s="35">
        <f t="shared" si="4"/>
        <v>14068324</v>
      </c>
    </row>
    <row r="10" spans="1:11" s="33" customFormat="1" ht="18" customHeight="1">
      <c r="A10" s="34">
        <f t="shared" si="5"/>
        <v>2015</v>
      </c>
      <c r="B10" s="35">
        <v>724373840</v>
      </c>
      <c r="C10" s="36">
        <f t="shared" si="0"/>
        <v>2641871</v>
      </c>
      <c r="D10" s="35">
        <v>727015711</v>
      </c>
      <c r="E10" s="37">
        <v>681792888</v>
      </c>
      <c r="F10" s="36">
        <f t="shared" si="1"/>
        <v>2641871</v>
      </c>
      <c r="G10" s="35">
        <v>684434759</v>
      </c>
      <c r="H10" s="31"/>
      <c r="I10" s="38">
        <f t="shared" si="2"/>
        <v>42580952</v>
      </c>
      <c r="J10" s="36">
        <f t="shared" si="3"/>
        <v>0</v>
      </c>
      <c r="K10" s="35">
        <f t="shared" si="4"/>
        <v>42580952</v>
      </c>
    </row>
    <row r="11" spans="1:11" s="33" customFormat="1" ht="18" customHeight="1">
      <c r="A11" s="34">
        <f t="shared" si="5"/>
        <v>2016</v>
      </c>
      <c r="B11" s="35">
        <v>569097963</v>
      </c>
      <c r="C11" s="36">
        <f t="shared" si="0"/>
        <v>1500000</v>
      </c>
      <c r="D11" s="35">
        <v>570597963</v>
      </c>
      <c r="E11" s="37">
        <v>524817011</v>
      </c>
      <c r="F11" s="36">
        <f t="shared" si="1"/>
        <v>1500000</v>
      </c>
      <c r="G11" s="35">
        <v>526317011</v>
      </c>
      <c r="H11" s="31"/>
      <c r="I11" s="38">
        <f t="shared" si="2"/>
        <v>44280952</v>
      </c>
      <c r="J11" s="36">
        <f t="shared" si="3"/>
        <v>0</v>
      </c>
      <c r="K11" s="35">
        <f t="shared" si="4"/>
        <v>44280952</v>
      </c>
    </row>
    <row r="12" spans="1:11" s="33" customFormat="1" ht="18" customHeight="1">
      <c r="A12" s="34">
        <f t="shared" si="5"/>
        <v>2017</v>
      </c>
      <c r="B12" s="35">
        <v>565060690</v>
      </c>
      <c r="C12" s="36">
        <f t="shared" si="0"/>
        <v>0</v>
      </c>
      <c r="D12" s="35">
        <v>565060690</v>
      </c>
      <c r="E12" s="37">
        <v>521479738</v>
      </c>
      <c r="F12" s="36">
        <f t="shared" si="1"/>
        <v>0</v>
      </c>
      <c r="G12" s="35">
        <v>521479738</v>
      </c>
      <c r="H12" s="31"/>
      <c r="I12" s="38">
        <f t="shared" si="2"/>
        <v>43580952</v>
      </c>
      <c r="J12" s="36">
        <f t="shared" si="3"/>
        <v>0</v>
      </c>
      <c r="K12" s="35">
        <f t="shared" si="4"/>
        <v>43580952</v>
      </c>
    </row>
    <row r="13" spans="1:11" s="33" customFormat="1" ht="18" customHeight="1">
      <c r="A13" s="34">
        <f t="shared" si="5"/>
        <v>2018</v>
      </c>
      <c r="B13" s="35">
        <v>572686089</v>
      </c>
      <c r="C13" s="36">
        <f t="shared" si="0"/>
        <v>0</v>
      </c>
      <c r="D13" s="35">
        <v>572686089</v>
      </c>
      <c r="E13" s="37">
        <v>528105137</v>
      </c>
      <c r="F13" s="36">
        <f t="shared" si="1"/>
        <v>0</v>
      </c>
      <c r="G13" s="35">
        <v>528105137</v>
      </c>
      <c r="H13" s="31"/>
      <c r="I13" s="38">
        <f t="shared" si="2"/>
        <v>44580952</v>
      </c>
      <c r="J13" s="36">
        <f t="shared" si="3"/>
        <v>0</v>
      </c>
      <c r="K13" s="35">
        <f t="shared" si="4"/>
        <v>44580952</v>
      </c>
    </row>
    <row r="14" spans="1:11" s="33" customFormat="1" ht="18" customHeight="1">
      <c r="A14" s="34">
        <f t="shared" si="5"/>
        <v>2019</v>
      </c>
      <c r="B14" s="35">
        <v>580923590</v>
      </c>
      <c r="C14" s="36">
        <f t="shared" si="0"/>
        <v>0</v>
      </c>
      <c r="D14" s="35">
        <v>580923590</v>
      </c>
      <c r="E14" s="37">
        <v>536342638</v>
      </c>
      <c r="F14" s="36">
        <f t="shared" si="1"/>
        <v>0</v>
      </c>
      <c r="G14" s="35">
        <v>536342638</v>
      </c>
      <c r="H14" s="31"/>
      <c r="I14" s="38">
        <f t="shared" si="2"/>
        <v>44580952</v>
      </c>
      <c r="J14" s="36">
        <f t="shared" si="3"/>
        <v>0</v>
      </c>
      <c r="K14" s="35">
        <f t="shared" si="4"/>
        <v>44580952</v>
      </c>
    </row>
    <row r="15" spans="1:11" s="33" customFormat="1" ht="18" customHeight="1">
      <c r="A15" s="34">
        <f t="shared" si="5"/>
        <v>2020</v>
      </c>
      <c r="B15" s="35">
        <v>587098279</v>
      </c>
      <c r="C15" s="36">
        <f t="shared" si="0"/>
        <v>0</v>
      </c>
      <c r="D15" s="35">
        <v>587098279</v>
      </c>
      <c r="E15" s="37">
        <v>549054329</v>
      </c>
      <c r="F15" s="36">
        <f t="shared" si="1"/>
        <v>0</v>
      </c>
      <c r="G15" s="35">
        <v>549054329</v>
      </c>
      <c r="H15" s="31"/>
      <c r="I15" s="38">
        <f t="shared" si="2"/>
        <v>38043950</v>
      </c>
      <c r="J15" s="36">
        <f t="shared" si="3"/>
        <v>0</v>
      </c>
      <c r="K15" s="35">
        <f t="shared" si="4"/>
        <v>38043950</v>
      </c>
    </row>
    <row r="16" spans="1:11" s="33" customFormat="1" ht="18" customHeight="1">
      <c r="A16" s="34">
        <f t="shared" si="5"/>
        <v>2021</v>
      </c>
      <c r="B16" s="35">
        <v>590579723</v>
      </c>
      <c r="C16" s="36">
        <f t="shared" si="0"/>
        <v>0</v>
      </c>
      <c r="D16" s="35">
        <v>590579723</v>
      </c>
      <c r="E16" s="37">
        <v>569579723</v>
      </c>
      <c r="F16" s="36">
        <f t="shared" si="1"/>
        <v>0</v>
      </c>
      <c r="G16" s="35">
        <v>569579723</v>
      </c>
      <c r="H16" s="31"/>
      <c r="I16" s="38">
        <f t="shared" si="2"/>
        <v>21000000</v>
      </c>
      <c r="J16" s="36">
        <f t="shared" si="3"/>
        <v>0</v>
      </c>
      <c r="K16" s="35">
        <f t="shared" si="4"/>
        <v>21000000</v>
      </c>
    </row>
    <row r="17" spans="1:11" s="33" customFormat="1" ht="18" customHeight="1">
      <c r="A17" s="34">
        <f t="shared" si="5"/>
        <v>2022</v>
      </c>
      <c r="B17" s="35">
        <v>597380286</v>
      </c>
      <c r="C17" s="36">
        <f t="shared" si="0"/>
        <v>0</v>
      </c>
      <c r="D17" s="35">
        <v>597380286</v>
      </c>
      <c r="E17" s="37">
        <v>576380286</v>
      </c>
      <c r="F17" s="36">
        <f t="shared" si="1"/>
        <v>0</v>
      </c>
      <c r="G17" s="35">
        <v>576380286</v>
      </c>
      <c r="H17" s="31"/>
      <c r="I17" s="38">
        <f t="shared" si="2"/>
        <v>21000000</v>
      </c>
      <c r="J17" s="36">
        <f t="shared" si="3"/>
        <v>0</v>
      </c>
      <c r="K17" s="35">
        <f t="shared" si="4"/>
        <v>21000000</v>
      </c>
    </row>
    <row r="18" spans="1:11" s="33" customFormat="1" ht="18" customHeight="1">
      <c r="A18" s="34">
        <f t="shared" si="5"/>
        <v>2023</v>
      </c>
      <c r="B18" s="35">
        <v>600752653</v>
      </c>
      <c r="C18" s="36">
        <f t="shared" si="0"/>
        <v>0</v>
      </c>
      <c r="D18" s="35">
        <v>600752653</v>
      </c>
      <c r="E18" s="37">
        <v>580771701</v>
      </c>
      <c r="F18" s="36">
        <f t="shared" si="1"/>
        <v>0</v>
      </c>
      <c r="G18" s="35">
        <v>580771701</v>
      </c>
      <c r="H18" s="31"/>
      <c r="I18" s="38">
        <f t="shared" si="2"/>
        <v>19980952</v>
      </c>
      <c r="J18" s="36">
        <f t="shared" si="3"/>
        <v>0</v>
      </c>
      <c r="K18" s="35">
        <f t="shared" si="4"/>
        <v>19980952</v>
      </c>
    </row>
    <row r="19" spans="1:11" s="33" customFormat="1" ht="18" customHeight="1">
      <c r="A19" s="34">
        <f t="shared" si="5"/>
        <v>2024</v>
      </c>
      <c r="B19" s="35">
        <v>607741610</v>
      </c>
      <c r="C19" s="36">
        <f t="shared" si="0"/>
        <v>0</v>
      </c>
      <c r="D19" s="35">
        <v>607741610</v>
      </c>
      <c r="E19" s="37">
        <v>595741610</v>
      </c>
      <c r="F19" s="36">
        <f t="shared" si="1"/>
        <v>0</v>
      </c>
      <c r="G19" s="35">
        <v>595741610</v>
      </c>
      <c r="H19" s="31"/>
      <c r="I19" s="38">
        <f t="shared" si="2"/>
        <v>12000000</v>
      </c>
      <c r="J19" s="36">
        <f t="shared" si="3"/>
        <v>0</v>
      </c>
      <c r="K19" s="35">
        <f t="shared" si="4"/>
        <v>12000000</v>
      </c>
    </row>
    <row r="20" spans="1:11" s="33" customFormat="1" ht="18" customHeight="1">
      <c r="A20" s="34">
        <f t="shared" si="5"/>
        <v>2025</v>
      </c>
      <c r="B20" s="35">
        <v>614638521</v>
      </c>
      <c r="C20" s="36">
        <f t="shared" si="0"/>
        <v>0</v>
      </c>
      <c r="D20" s="35">
        <v>614638521</v>
      </c>
      <c r="E20" s="37">
        <v>605167705</v>
      </c>
      <c r="F20" s="36">
        <f t="shared" si="1"/>
        <v>0</v>
      </c>
      <c r="G20" s="35">
        <v>605167705</v>
      </c>
      <c r="H20" s="31"/>
      <c r="I20" s="38">
        <f t="shared" si="2"/>
        <v>9470816</v>
      </c>
      <c r="J20" s="36">
        <f t="shared" si="3"/>
        <v>0</v>
      </c>
      <c r="K20" s="35">
        <f t="shared" si="4"/>
        <v>9470816</v>
      </c>
    </row>
    <row r="21" spans="1:11" s="33" customFormat="1" ht="18" customHeight="1">
      <c r="A21" s="39">
        <f t="shared" si="5"/>
        <v>2026</v>
      </c>
      <c r="B21" s="40">
        <v>621858781</v>
      </c>
      <c r="C21" s="41">
        <f t="shared" si="0"/>
        <v>0</v>
      </c>
      <c r="D21" s="40">
        <v>621858781</v>
      </c>
      <c r="E21" s="42">
        <v>621858781</v>
      </c>
      <c r="F21" s="41">
        <f t="shared" si="1"/>
        <v>0</v>
      </c>
      <c r="G21" s="40">
        <v>621858781</v>
      </c>
      <c r="H21" s="31"/>
      <c r="I21" s="43">
        <f t="shared" si="2"/>
        <v>0</v>
      </c>
      <c r="J21" s="41">
        <f t="shared" si="3"/>
        <v>0</v>
      </c>
      <c r="K21" s="40">
        <f t="shared" si="4"/>
        <v>0</v>
      </c>
    </row>
    <row r="25" spans="1:11" s="15" customFormat="1" ht="27.75" customHeight="1">
      <c r="A25" s="235" t="s">
        <v>186</v>
      </c>
      <c r="B25" s="233" t="s">
        <v>201</v>
      </c>
      <c r="C25" s="233"/>
      <c r="D25" s="233"/>
      <c r="E25" s="233" t="s">
        <v>202</v>
      </c>
      <c r="F25" s="233"/>
      <c r="G25" s="233"/>
      <c r="H25" s="14"/>
      <c r="I25" s="233" t="s">
        <v>203</v>
      </c>
      <c r="J25" s="233"/>
      <c r="K25" s="233"/>
    </row>
    <row r="26" spans="1:11" s="20" customFormat="1" ht="31.5" customHeight="1">
      <c r="A26" s="235"/>
      <c r="B26" s="16" t="s">
        <v>190</v>
      </c>
      <c r="C26" s="17" t="s">
        <v>191</v>
      </c>
      <c r="D26" s="18" t="s">
        <v>192</v>
      </c>
      <c r="E26" s="16" t="s">
        <v>190</v>
      </c>
      <c r="F26" s="17" t="s">
        <v>191</v>
      </c>
      <c r="G26" s="18" t="s">
        <v>192</v>
      </c>
      <c r="H26" s="19"/>
      <c r="I26" s="16" t="s">
        <v>190</v>
      </c>
      <c r="J26" s="17" t="s">
        <v>191</v>
      </c>
      <c r="K26" s="18" t="s">
        <v>192</v>
      </c>
    </row>
    <row r="27" spans="1:11" s="26" customFormat="1" ht="11.25">
      <c r="A27" s="21" t="s">
        <v>184</v>
      </c>
      <c r="B27" s="22" t="s">
        <v>198</v>
      </c>
      <c r="C27" s="23" t="s">
        <v>199</v>
      </c>
      <c r="D27" s="24" t="s">
        <v>200</v>
      </c>
      <c r="E27" s="22" t="s">
        <v>206</v>
      </c>
      <c r="F27" s="23" t="s">
        <v>207</v>
      </c>
      <c r="G27" s="24" t="s">
        <v>208</v>
      </c>
      <c r="H27" s="25"/>
      <c r="I27" s="22" t="s">
        <v>198</v>
      </c>
      <c r="J27" s="23" t="s">
        <v>199</v>
      </c>
      <c r="K27" s="24" t="s">
        <v>200</v>
      </c>
    </row>
    <row r="28" spans="1:11" s="33" customFormat="1" ht="18" customHeight="1">
      <c r="A28" s="44">
        <v>2011</v>
      </c>
      <c r="B28" s="32">
        <v>133221710</v>
      </c>
      <c r="C28" s="29">
        <f aca="true" t="shared" si="6" ref="C28:C43">D28-B28</f>
        <v>0</v>
      </c>
      <c r="D28" s="45">
        <v>133221710</v>
      </c>
      <c r="E28" s="32">
        <v>31462914</v>
      </c>
      <c r="F28" s="29">
        <f aca="true" t="shared" si="7" ref="F28:F43">G28-E28</f>
        <v>0</v>
      </c>
      <c r="G28" s="28">
        <v>31462914</v>
      </c>
      <c r="H28" s="31"/>
      <c r="I28" s="32">
        <f aca="true" t="shared" si="8" ref="I28:I43">B6+B28-E6-E28</f>
        <v>63391088</v>
      </c>
      <c r="J28" s="29">
        <f aca="true" t="shared" si="9" ref="J28:J43">K28-I28</f>
        <v>0</v>
      </c>
      <c r="K28" s="28">
        <f aca="true" t="shared" si="10" ref="K28:K43">D6+D28-G6-G28</f>
        <v>63391088</v>
      </c>
    </row>
    <row r="29" spans="1:11" s="33" customFormat="1" ht="18" customHeight="1">
      <c r="A29" s="46">
        <f aca="true" t="shared" si="11" ref="A29:A43">A28+1</f>
        <v>2012</v>
      </c>
      <c r="B29" s="38">
        <v>104972040</v>
      </c>
      <c r="C29" s="36">
        <f t="shared" si="6"/>
        <v>0</v>
      </c>
      <c r="D29" s="47">
        <v>104972040</v>
      </c>
      <c r="E29" s="38">
        <v>31580952</v>
      </c>
      <c r="F29" s="36">
        <f t="shared" si="7"/>
        <v>0</v>
      </c>
      <c r="G29" s="35">
        <v>31580952</v>
      </c>
      <c r="H29" s="31"/>
      <c r="I29" s="38">
        <f t="shared" si="8"/>
        <v>67103716</v>
      </c>
      <c r="J29" s="36">
        <f t="shared" si="9"/>
        <v>0</v>
      </c>
      <c r="K29" s="35">
        <f t="shared" si="10"/>
        <v>67103716</v>
      </c>
    </row>
    <row r="30" spans="1:11" s="33" customFormat="1" ht="18" customHeight="1">
      <c r="A30" s="46">
        <f t="shared" si="11"/>
        <v>2013</v>
      </c>
      <c r="B30" s="38">
        <v>74280952</v>
      </c>
      <c r="C30" s="36">
        <f t="shared" si="6"/>
        <v>0</v>
      </c>
      <c r="D30" s="47">
        <v>74280952</v>
      </c>
      <c r="E30" s="38">
        <v>34280952</v>
      </c>
      <c r="F30" s="36">
        <f t="shared" si="7"/>
        <v>0</v>
      </c>
      <c r="G30" s="35">
        <v>34280952</v>
      </c>
      <c r="H30" s="31"/>
      <c r="I30" s="38">
        <f t="shared" si="8"/>
        <v>0</v>
      </c>
      <c r="J30" s="36">
        <f t="shared" si="9"/>
        <v>0</v>
      </c>
      <c r="K30" s="35">
        <f t="shared" si="10"/>
        <v>0</v>
      </c>
    </row>
    <row r="31" spans="1:11" s="33" customFormat="1" ht="18" customHeight="1">
      <c r="A31" s="46">
        <f t="shared" si="11"/>
        <v>2014</v>
      </c>
      <c r="B31" s="38">
        <v>34280952</v>
      </c>
      <c r="C31" s="36">
        <f t="shared" si="6"/>
        <v>0</v>
      </c>
      <c r="D31" s="47">
        <v>34280952</v>
      </c>
      <c r="E31" s="38">
        <v>34280952</v>
      </c>
      <c r="F31" s="36">
        <f t="shared" si="7"/>
        <v>0</v>
      </c>
      <c r="G31" s="35">
        <v>34280952</v>
      </c>
      <c r="H31" s="31"/>
      <c r="I31" s="38">
        <f t="shared" si="8"/>
        <v>14068324</v>
      </c>
      <c r="J31" s="36">
        <f t="shared" si="9"/>
        <v>0</v>
      </c>
      <c r="K31" s="35">
        <f t="shared" si="10"/>
        <v>14068324</v>
      </c>
    </row>
    <row r="32" spans="1:11" s="33" customFormat="1" ht="18" customHeight="1">
      <c r="A32" s="46">
        <f t="shared" si="11"/>
        <v>2015</v>
      </c>
      <c r="B32" s="38">
        <v>42780952</v>
      </c>
      <c r="C32" s="36">
        <f t="shared" si="6"/>
        <v>0</v>
      </c>
      <c r="D32" s="47">
        <v>42780952</v>
      </c>
      <c r="E32" s="38">
        <v>42780952</v>
      </c>
      <c r="F32" s="36">
        <f t="shared" si="7"/>
        <v>0</v>
      </c>
      <c r="G32" s="35">
        <v>42780952</v>
      </c>
      <c r="H32" s="31"/>
      <c r="I32" s="38">
        <f t="shared" si="8"/>
        <v>42580952</v>
      </c>
      <c r="J32" s="36">
        <f t="shared" si="9"/>
        <v>0</v>
      </c>
      <c r="K32" s="35">
        <f t="shared" si="10"/>
        <v>42580952</v>
      </c>
    </row>
    <row r="33" spans="1:11" s="33" customFormat="1" ht="18" customHeight="1">
      <c r="A33" s="46">
        <f t="shared" si="11"/>
        <v>2016</v>
      </c>
      <c r="B33" s="38">
        <v>42580952</v>
      </c>
      <c r="C33" s="36">
        <f t="shared" si="6"/>
        <v>0</v>
      </c>
      <c r="D33" s="47">
        <v>42580952</v>
      </c>
      <c r="E33" s="38">
        <v>42580952</v>
      </c>
      <c r="F33" s="36">
        <f t="shared" si="7"/>
        <v>0</v>
      </c>
      <c r="G33" s="35">
        <v>42580952</v>
      </c>
      <c r="H33" s="31"/>
      <c r="I33" s="38">
        <f t="shared" si="8"/>
        <v>44280952</v>
      </c>
      <c r="J33" s="36">
        <f t="shared" si="9"/>
        <v>0</v>
      </c>
      <c r="K33" s="35">
        <f t="shared" si="10"/>
        <v>44280952</v>
      </c>
    </row>
    <row r="34" spans="1:11" s="33" customFormat="1" ht="18" customHeight="1">
      <c r="A34" s="46">
        <f t="shared" si="11"/>
        <v>2017</v>
      </c>
      <c r="B34" s="38">
        <v>44280952</v>
      </c>
      <c r="C34" s="36">
        <f t="shared" si="6"/>
        <v>0</v>
      </c>
      <c r="D34" s="47">
        <v>44280952</v>
      </c>
      <c r="E34" s="38">
        <v>44280952</v>
      </c>
      <c r="F34" s="36">
        <f t="shared" si="7"/>
        <v>0</v>
      </c>
      <c r="G34" s="35">
        <v>44280952</v>
      </c>
      <c r="H34" s="31"/>
      <c r="I34" s="38">
        <f t="shared" si="8"/>
        <v>43580952</v>
      </c>
      <c r="J34" s="36">
        <f t="shared" si="9"/>
        <v>0</v>
      </c>
      <c r="K34" s="35">
        <f t="shared" si="10"/>
        <v>43580952</v>
      </c>
    </row>
    <row r="35" spans="1:11" s="33" customFormat="1" ht="18" customHeight="1">
      <c r="A35" s="46">
        <f t="shared" si="11"/>
        <v>2018</v>
      </c>
      <c r="B35" s="38">
        <v>43580952</v>
      </c>
      <c r="C35" s="36">
        <f t="shared" si="6"/>
        <v>0</v>
      </c>
      <c r="D35" s="47">
        <v>43580952</v>
      </c>
      <c r="E35" s="38">
        <v>43580952</v>
      </c>
      <c r="F35" s="36">
        <f t="shared" si="7"/>
        <v>0</v>
      </c>
      <c r="G35" s="35">
        <v>43580952</v>
      </c>
      <c r="H35" s="31"/>
      <c r="I35" s="38">
        <f t="shared" si="8"/>
        <v>44580952</v>
      </c>
      <c r="J35" s="36">
        <f t="shared" si="9"/>
        <v>0</v>
      </c>
      <c r="K35" s="35">
        <f t="shared" si="10"/>
        <v>44580952</v>
      </c>
    </row>
    <row r="36" spans="1:11" s="33" customFormat="1" ht="18" customHeight="1">
      <c r="A36" s="46">
        <f t="shared" si="11"/>
        <v>2019</v>
      </c>
      <c r="B36" s="38">
        <v>44580952</v>
      </c>
      <c r="C36" s="36">
        <f t="shared" si="6"/>
        <v>0</v>
      </c>
      <c r="D36" s="47">
        <v>44580952</v>
      </c>
      <c r="E36" s="38">
        <v>44580952</v>
      </c>
      <c r="F36" s="36">
        <f t="shared" si="7"/>
        <v>0</v>
      </c>
      <c r="G36" s="35">
        <v>44580952</v>
      </c>
      <c r="H36" s="31"/>
      <c r="I36" s="38">
        <f t="shared" si="8"/>
        <v>44580952</v>
      </c>
      <c r="J36" s="36">
        <f t="shared" si="9"/>
        <v>0</v>
      </c>
      <c r="K36" s="35">
        <f t="shared" si="10"/>
        <v>44580952</v>
      </c>
    </row>
    <row r="37" spans="1:11" s="33" customFormat="1" ht="18" customHeight="1">
      <c r="A37" s="46">
        <f t="shared" si="11"/>
        <v>2020</v>
      </c>
      <c r="B37" s="38">
        <v>44580952</v>
      </c>
      <c r="C37" s="36">
        <f t="shared" si="6"/>
        <v>0</v>
      </c>
      <c r="D37" s="47">
        <v>44580952</v>
      </c>
      <c r="E37" s="38">
        <v>44580952</v>
      </c>
      <c r="F37" s="36">
        <f t="shared" si="7"/>
        <v>0</v>
      </c>
      <c r="G37" s="35">
        <v>44580952</v>
      </c>
      <c r="H37" s="31"/>
      <c r="I37" s="38">
        <f t="shared" si="8"/>
        <v>38043950</v>
      </c>
      <c r="J37" s="36">
        <f t="shared" si="9"/>
        <v>0</v>
      </c>
      <c r="K37" s="35">
        <f t="shared" si="10"/>
        <v>38043950</v>
      </c>
    </row>
    <row r="38" spans="1:11" s="33" customFormat="1" ht="18" customHeight="1">
      <c r="A38" s="46">
        <f t="shared" si="11"/>
        <v>2021</v>
      </c>
      <c r="B38" s="38">
        <v>38043950</v>
      </c>
      <c r="C38" s="36">
        <f t="shared" si="6"/>
        <v>0</v>
      </c>
      <c r="D38" s="47">
        <v>38043950</v>
      </c>
      <c r="E38" s="38">
        <v>38043950</v>
      </c>
      <c r="F38" s="36">
        <f t="shared" si="7"/>
        <v>0</v>
      </c>
      <c r="G38" s="35">
        <v>38043950</v>
      </c>
      <c r="H38" s="31"/>
      <c r="I38" s="38">
        <f t="shared" si="8"/>
        <v>21000000</v>
      </c>
      <c r="J38" s="36">
        <f t="shared" si="9"/>
        <v>0</v>
      </c>
      <c r="K38" s="35">
        <f t="shared" si="10"/>
        <v>21000000</v>
      </c>
    </row>
    <row r="39" spans="1:11" s="33" customFormat="1" ht="18" customHeight="1">
      <c r="A39" s="46">
        <f t="shared" si="11"/>
        <v>2022</v>
      </c>
      <c r="B39" s="38">
        <v>21000000</v>
      </c>
      <c r="C39" s="36">
        <f t="shared" si="6"/>
        <v>0</v>
      </c>
      <c r="D39" s="47">
        <v>21000000</v>
      </c>
      <c r="E39" s="38">
        <v>21000000</v>
      </c>
      <c r="F39" s="36">
        <f t="shared" si="7"/>
        <v>0</v>
      </c>
      <c r="G39" s="35">
        <v>21000000</v>
      </c>
      <c r="H39" s="31"/>
      <c r="I39" s="38">
        <f t="shared" si="8"/>
        <v>21000000</v>
      </c>
      <c r="J39" s="36">
        <f t="shared" si="9"/>
        <v>0</v>
      </c>
      <c r="K39" s="35">
        <f t="shared" si="10"/>
        <v>21000000</v>
      </c>
    </row>
    <row r="40" spans="1:11" s="33" customFormat="1" ht="18" customHeight="1">
      <c r="A40" s="46">
        <f t="shared" si="11"/>
        <v>2023</v>
      </c>
      <c r="B40" s="38">
        <v>21000000</v>
      </c>
      <c r="C40" s="36">
        <f t="shared" si="6"/>
        <v>0</v>
      </c>
      <c r="D40" s="47">
        <v>21000000</v>
      </c>
      <c r="E40" s="38">
        <v>21000000</v>
      </c>
      <c r="F40" s="36">
        <f t="shared" si="7"/>
        <v>0</v>
      </c>
      <c r="G40" s="35">
        <v>21000000</v>
      </c>
      <c r="H40" s="31"/>
      <c r="I40" s="38">
        <f t="shared" si="8"/>
        <v>19980952</v>
      </c>
      <c r="J40" s="36">
        <f t="shared" si="9"/>
        <v>0</v>
      </c>
      <c r="K40" s="35">
        <f t="shared" si="10"/>
        <v>19980952</v>
      </c>
    </row>
    <row r="41" spans="1:11" s="33" customFormat="1" ht="18" customHeight="1">
      <c r="A41" s="46">
        <f t="shared" si="11"/>
        <v>2024</v>
      </c>
      <c r="B41" s="38">
        <v>19980952</v>
      </c>
      <c r="C41" s="36">
        <f t="shared" si="6"/>
        <v>0</v>
      </c>
      <c r="D41" s="47">
        <v>19980952</v>
      </c>
      <c r="E41" s="38">
        <v>19980952</v>
      </c>
      <c r="F41" s="36">
        <f t="shared" si="7"/>
        <v>0</v>
      </c>
      <c r="G41" s="35">
        <v>19980952</v>
      </c>
      <c r="H41" s="31"/>
      <c r="I41" s="38">
        <f t="shared" si="8"/>
        <v>12000000</v>
      </c>
      <c r="J41" s="36">
        <f t="shared" si="9"/>
        <v>0</v>
      </c>
      <c r="K41" s="35">
        <f t="shared" si="10"/>
        <v>12000000</v>
      </c>
    </row>
    <row r="42" spans="1:11" s="33" customFormat="1" ht="18" customHeight="1">
      <c r="A42" s="46">
        <f t="shared" si="11"/>
        <v>2025</v>
      </c>
      <c r="B42" s="38">
        <v>12000000</v>
      </c>
      <c r="C42" s="36">
        <f t="shared" si="6"/>
        <v>0</v>
      </c>
      <c r="D42" s="47">
        <v>12000000</v>
      </c>
      <c r="E42" s="38">
        <v>12000000</v>
      </c>
      <c r="F42" s="36">
        <f t="shared" si="7"/>
        <v>0</v>
      </c>
      <c r="G42" s="35">
        <v>12000000</v>
      </c>
      <c r="H42" s="31"/>
      <c r="I42" s="38">
        <f t="shared" si="8"/>
        <v>9470816</v>
      </c>
      <c r="J42" s="36">
        <f t="shared" si="9"/>
        <v>0</v>
      </c>
      <c r="K42" s="35">
        <f t="shared" si="10"/>
        <v>9470816</v>
      </c>
    </row>
    <row r="43" spans="1:11" s="33" customFormat="1" ht="18" customHeight="1">
      <c r="A43" s="48">
        <f t="shared" si="11"/>
        <v>2026</v>
      </c>
      <c r="B43" s="43">
        <v>9470816</v>
      </c>
      <c r="C43" s="41">
        <f t="shared" si="6"/>
        <v>0</v>
      </c>
      <c r="D43" s="49">
        <v>9470816</v>
      </c>
      <c r="E43" s="43">
        <v>9470816</v>
      </c>
      <c r="F43" s="41">
        <f t="shared" si="7"/>
        <v>0</v>
      </c>
      <c r="G43" s="40">
        <v>9470816</v>
      </c>
      <c r="H43" s="31"/>
      <c r="I43" s="43">
        <f t="shared" si="8"/>
        <v>0</v>
      </c>
      <c r="J43" s="41">
        <f t="shared" si="9"/>
        <v>0</v>
      </c>
      <c r="K43" s="40">
        <f t="shared" si="10"/>
        <v>0</v>
      </c>
    </row>
    <row r="46" spans="1:11" ht="15.75" customHeight="1">
      <c r="A46" s="9" t="s">
        <v>194</v>
      </c>
      <c r="B46" s="223" t="s">
        <v>204</v>
      </c>
      <c r="C46" s="223"/>
      <c r="D46" s="223"/>
      <c r="E46" s="223"/>
      <c r="F46" s="223"/>
      <c r="G46" s="223"/>
      <c r="H46" s="223"/>
      <c r="I46" s="223"/>
      <c r="J46" s="223"/>
      <c r="K46" s="223"/>
    </row>
    <row r="47" spans="1:11" ht="33" customHeight="1">
      <c r="A47" s="210" t="s">
        <v>209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</row>
  </sheetData>
  <sheetProtection selectLockedCells="1" selectUnlockedCells="1"/>
  <mergeCells count="11">
    <mergeCell ref="A25:A26"/>
    <mergeCell ref="B25:D25"/>
    <mergeCell ref="E25:G25"/>
    <mergeCell ref="I25:K25"/>
    <mergeCell ref="B46:K46"/>
    <mergeCell ref="A47:K47"/>
    <mergeCell ref="A1:K1"/>
    <mergeCell ref="A3:A4"/>
    <mergeCell ref="B3:D3"/>
    <mergeCell ref="E3:G3"/>
    <mergeCell ref="I3:K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Violetta Maciejewska</dc:creator>
  <cp:keywords/>
  <dc:description/>
  <cp:lastModifiedBy>Krzysztof Ryszewski</cp:lastModifiedBy>
  <cp:lastPrinted>2024-06-12T12:29:31Z</cp:lastPrinted>
  <dcterms:created xsi:type="dcterms:W3CDTF">2021-04-20T07:22:12Z</dcterms:created>
  <dcterms:modified xsi:type="dcterms:W3CDTF">2024-06-12T12:48:59Z</dcterms:modified>
  <cp:category/>
  <cp:version/>
  <cp:contentType/>
  <cp:contentStatus/>
</cp:coreProperties>
</file>