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<sst xmlns="http://schemas.openxmlformats.org/spreadsheetml/2006/main" count="757" uniqueCount="517">
  <si>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</si>
  <si>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</si>
  <si>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</si>
  <si>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</si>
  <si>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</si>
  <si>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</si>
  <si>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</si>
  <si>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</si>
  <si>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</si>
  <si>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</si>
  <si>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</si>
  <si>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</si>
  <si>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</si>
  <si>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</si>
  <si>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</si>
  <si>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</si>
  <si>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</si>
  <si>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</si>
  <si>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</si>
  <si>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</si>
  <si>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</si>
  <si>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</si>
  <si>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</si>
  <si>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</si>
  <si>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</si>
  <si>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</si>
  <si>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</si>
  <si>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</si>
  <si>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</si>
  <si>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</si>
  <si>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</si>
  <si>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</si>
  <si>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</si>
  <si>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</si>
  <si>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</si>
  <si>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</si>
  <si>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</si>
  <si>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</si>
  <si>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</si>
  <si>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</si>
  <si>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</si>
  <si>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</si>
  <si>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</si>
  <si>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</si>
  <si>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</si>
  <si>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</si>
  <si>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</si>
  <si>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</si>
  <si>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</si>
  <si>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</si>
  <si>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</si>
  <si>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</si>
  <si>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</si>
  <si>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</si>
  <si>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</si>
  <si>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</si>
  <si>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</si>
  <si>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</si>
  <si>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</si>
  <si>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</si>
  <si>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</si>
  <si>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</si>
  <si>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</si>
  <si>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</si>
  <si>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</si>
  <si>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</si>
  <si>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</si>
  <si>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</si>
  <si>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</si>
  <si>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</si>
  <si>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</si>
  <si>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</si>
  <si>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</si>
  <si>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</si>
  <si>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</si>
  <si>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</si>
  <si>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</si>
  <si>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</si>
  <si>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</si>
  <si>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</si>
  <si>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</si>
  <si>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</si>
  <si>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</si>
  <si>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</si>
  <si>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</si>
  <si>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</si>
  <si>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</si>
  <si>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</si>
  <si>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</si>
  <si>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</si>
  <si>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</si>
  <si>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</si>
  <si>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</si>
  <si>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</si>
  <si>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</si>
  <si>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</si>
  <si>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</si>
  <si>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</si>
  <si>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</si>
  <si>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</si>
  <si>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</si>
  <si>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</si>
  <si>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</si>
  <si>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</si>
  <si>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</si>
  <si>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</si>
  <si>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</si>
  <si>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</si>
  <si>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</si>
  <si>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</si>
  <si>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</si>
  <si>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</si>
  <si>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</si>
  <si>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</si>
  <si>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</si>
  <si>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</si>
  <si>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</si>
  <si>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</si>
  <si>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</si>
  <si>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</si>
  <si>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</si>
  <si>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</si>
  <si>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</si>
  <si>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</si>
  <si>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</si>
  <si>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</si>
  <si>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</si>
  <si>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</si>
  <si>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</si>
  <si>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</si>
  <si>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</si>
  <si>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</si>
  <si>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</si>
  <si>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</si>
  <si>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</si>
  <si>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</si>
  <si>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</si>
  <si>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</si>
  <si>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</si>
  <si>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</si>
  <si>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</si>
  <si>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</si>
  <si>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</si>
  <si>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</si>
  <si>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</si>
  <si>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</si>
  <si>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</si>
  <si>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</si>
  <si>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</si>
  <si>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</si>
  <si>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</si>
  <si>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</si>
  <si>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</si>
  <si>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</si>
  <si>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</si>
  <si>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</si>
  <si>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</si>
  <si>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</si>
  <si>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</si>
  <si>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</si>
  <si>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</si>
  <si>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</si>
  <si>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</si>
  <si>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</si>
  <si>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</si>
  <si>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</si>
  <si>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</si>
  <si>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</si>
  <si>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</si>
  <si>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</si>
  <si>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</si>
  <si>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</si>
  <si>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</si>
  <si>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</si>
  <si>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</si>
  <si>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</si>
  <si>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</si>
  <si>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</si>
  <si>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</si>
  <si>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</si>
  <si>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</si>
  <si>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</si>
  <si>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</si>
  <si>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</si>
  <si>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</si>
  <si>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</si>
  <si>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</si>
  <si>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</si>
  <si>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</si>
  <si>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</si>
  <si>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</si>
  <si>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</si>
  <si>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</si>
  <si>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</si>
  <si>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</si>
  <si>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</si>
  <si>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</si>
  <si>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</si>
  <si>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</si>
  <si>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</si>
  <si>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</si>
  <si>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</si>
  <si>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</si>
  <si>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</si>
  <si>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</si>
  <si>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</si>
  <si>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</si>
  <si>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</si>
  <si>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</si>
  <si>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</si>
  <si>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</si>
  <si>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</si>
  <si>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</si>
  <si>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</si>
  <si>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</si>
  <si>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</si>
  <si>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</si>
  <si>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</si>
  <si>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</si>
  <si>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</si>
  <si>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</si>
  <si>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</si>
  <si>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</si>
  <si>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</si>
  <si>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</si>
  <si>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</si>
  <si>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</si>
  <si>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</si>
  <si>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</si>
  <si>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</si>
  <si>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</si>
  <si>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</si>
  <si>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</si>
  <si>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</si>
  <si>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</si>
  <si>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</si>
  <si>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</si>
  <si>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</si>
  <si>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</si>
  <si>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</si>
  <si>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</si>
  <si>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</si>
  <si>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</si>
  <si>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</si>
  <si>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Pozostałe zmiany</t>
  </si>
  <si>
    <t>RPO 2020 - Dz. 5.1 - Rozbudowa drogi wojewódzkiej Nr 548 Stolno-Wąbrzeźno od km 0+005 do km 29+619 z wyłączeniem węzła autostradowego w m. Lisewo od km 14+144 do km 15+146 - Zwiększenie bezpieczeństwa ruchu drogowego</t>
  </si>
  <si>
    <t>Wieloletni program współpracy samorządu województwa kujawsko-pomorskiego z organizacjami pozarządowymi na lata 2016-2020 - Wsparcie działań realizowanych przez organizacje pożytku publicznego</t>
  </si>
  <si>
    <t xml:space="preserve"> - z wprowadzenia nowych zadań,</t>
  </si>
  <si>
    <t>RPO 2020 - Dz. 5.1 - Przebudowa wraz z rozbudową drogi wojewódzkiej Nr 269 Szczerkowo-Kowal od km 12+170 do km 28+898 oraz od km 33+622 do km 59+194- Zwiększenie bezpieczeństwa ruchu drogowego</t>
  </si>
  <si>
    <t xml:space="preserve"> - ze zmian w planowanych przedsięwzięciach;</t>
  </si>
  <si>
    <t>RPO 2020 - Dz. 6.3.2 - Artyści w zawodzie - Modernizacja warsztatów kształcenia zawodowego w KPSOSW im. J. Korczaka w Toruniu - Poprawa jakości usług edukacyjnych w zakresie szkolnictwa zawodowego</t>
  </si>
  <si>
    <t>RPO 2020 - Dz. 2.1 - Budowa kujawsko-pomorskiego systemu udostępniania elektronicznej dokumentacji medycznej - etap I - Poprawa jakości świadczonych usług medycznych z wykorzystaniem narzędzi ICT</t>
  </si>
  <si>
    <t>RPO 2020 - Dz. 5.1 - Przebudowa wraz z rozbudową drogi wojewódzkiej Nr 254 Brzoza-Łabiszyn-Barcin-Mogilno-Wylatowo (odcinek Brzoza-Barcin) - Zwiększenie bezpieczeństwa ruchu drogowego</t>
  </si>
  <si>
    <t>RPO 2020 - Dz. 5.1 - Przebudowa wraz z rozbudową drogi wojewódzkiej Nr 563 Rypin-Żuromin-Mława od km 2+475 do km 16+656 - Zwiększenie bezpieczeństwa ruchu drogowego</t>
  </si>
  <si>
    <t>RPO 2020 - Dz. 5.1 - Przebudowa wraz z rozbudową drogi wojewódzkiej Nr 534 Grudziądz-Wąbrzeźno-Golub-Dobrzyń-Rypin od km 76+705 do km 81+719- Zwiększenie bezpieczeństwa ruchu drogowego</t>
  </si>
  <si>
    <t>RPO 2020 - Dz. 5.1 - Przebudowa wraz z rozbudową drogi wojewódzkiej Nr 270 Brześć Kujawski-Izbica Kujawska-Koło od km 0+000 do km 29+023- Zwiększenie bezpieczeństwa ruchu drogowego</t>
  </si>
  <si>
    <t>RPO 2020 - Dz. 5.1- Przebudowa wraz z rozbudową drogi wojewódzkiej Nr 241 Tuchola-Rogoźno od km 0+005 do km 26+360 na odc. Tuchola-Sępólno Krajeńskie- Zwiększenie bezpieczeństwa ruchu drogowego</t>
  </si>
  <si>
    <t>Zmiany dochodów, wydatków, przychodów i rozchodów oraz wynik budżetowy i finansowy w latach 2019-2038</t>
  </si>
  <si>
    <t>Skutkiem uchwały jest zmiana wieloletniej prognozy finansowej Województwa Kujawsko-Pomorskiego na lata 2019-2038, zgodnie z załącznikami do niniejszej uchwały.</t>
  </si>
  <si>
    <t>Uchwała dotyczy zmiany wieloletniej prognozy finansowej Województwa Kujawsko-Pomorskiego na lata 2019-2038.</t>
  </si>
  <si>
    <t>Obowiązująca wieloletnia prognoza finansowa Województwa Kujawsko-Pomorskiego obejmuje lata 2019-2038.</t>
  </si>
  <si>
    <t xml:space="preserve"> - ze zmiany budżetu województwa na 2019 r.;</t>
  </si>
  <si>
    <t>Szczegółowy zakres zmian budżetu województwa na 2019 r., które wpływają na załącznik nr 1 do wieloletniej prognozy finansowej przedstawia poniższa tabela:</t>
  </si>
  <si>
    <t>Plan na 2019 rok
(przed zmianą)</t>
  </si>
  <si>
    <t>RPO 2020 - Dz. 6.3.1 - Tylko w Korczaku jest super dzieciaku - Zwiększenie dostępu do usług edukacyjnych w regionie w zakresie wychowania przedszkolnego specjalnego</t>
  </si>
  <si>
    <t>IW - Budowa wiaduktów i przystanków kolejowych w bydgosko-toruńskim obszarze metropolitalnym - uzyskanie certyfikatów zgodności dla podsystemów i składników interoperacyjności WE w kolejnictwie - Poprawa dostępności kolejowej infrastruktury pasażerskiej</t>
  </si>
  <si>
    <t>IW - Przebudowa i remont konserwatorski budynku Pałacu Dąmbskich w Toruniu - Poprawa infrastruktury kulturalnej</t>
  </si>
  <si>
    <t>IW - Roboty dodatkowe i uzupełniające związane z realizacją inwestycji drogowych w ramach grupy I RPO - Zwiększenie bezpieczeństwa ruchu drogowego</t>
  </si>
  <si>
    <t xml:space="preserve"> - z urealnienia poniesionych wydatków,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</si>
  <si>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</si>
  <si>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RPO 2020 - Dz. 5.1-  Przebudowa i rozbudowa drogi wojewódzkiej Nr 559 na odcinku Lipno-Kamień Kotowy-granica województwa - Zwiększenie bezpieczeństwa ruchu drogowego</t>
  </si>
  <si>
    <t>2.2.1</t>
  </si>
  <si>
    <t>odsetki i dyskonto podlegające wyłączeniu z limitu spłaty zobowiązań, o których mowa w art. 243 ustawy, z tytułu zobowiązań zaciągniętych na wkład krajowy</t>
  </si>
  <si>
    <t>IW - 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-wsparcie finansowe - Zwiększenie bezpieczeństwa ruchu drogowego</t>
  </si>
  <si>
    <t>(dokonuje się urealnienia poniesionych do końca 2018 r. wydatków oraz zmniejszenia ogólnej wartości zadania)</t>
  </si>
  <si>
    <t>IZ - POWER Dz. 2.5 - Kooperacja-efektywna i skuteczna - Wzmocnienie potencjału instytucji działających na rzecz wyłączenia społecznego</t>
  </si>
  <si>
    <t>RPO 2020 - Dz. 5.1 - Przebudowa wraz z rozbudową drogi wojewódzkiej Nr 266 Ciechocinek-Służewo-Radziejów-Sompolno-Konin - Zwiększenie bezpieczeństwa ruchu drogowego</t>
  </si>
  <si>
    <t>RPO 2020 - Dz. 5.1- Przebudowa i rozbudowa drogi wojewódzkiej Nr 255 Pakość-Strzelno od km 0+005 do km 21+910. Etap II - Przebudowa drogi wojewódzkiej Nr 255 na odc. od km  2+220 do km 21+910, dł. 19,690 km" - Zwiększenie bezpieczeństwa ruchu drogowego</t>
  </si>
  <si>
    <t>IZ - Punkty Informacyjne Funduszy Europejskich - Zapewnienie dostępu do informacji na temat funduszy unijnych</t>
  </si>
  <si>
    <t>IZ - POIŚ, Dz. 2.4 - Edukacja społeczności zamieszkujących obszary chronione województwa kujawsko-pomorskiego: Lubię tu być na zielonym! - Wzrost świadomości ekologicznej mieszkańców województwa</t>
  </si>
  <si>
    <t>IW - Podniesienie jakości usług zdrowotnych oraz zwiększenie dostępu do usług medycznych w WSS we Włocławku poprzez utworzenie Zakładu Opiekuńczo-Leczniczego - Poprawa  usług zdrowotnych</t>
  </si>
  <si>
    <t>Dokonuje się zmian w wieloletniej prognozie finansowej Województwa Kujawsko-Pomorskiego na lata 2019-2038. Zmiany wynikają:</t>
  </si>
  <si>
    <t>Plan po zmianie</t>
  </si>
  <si>
    <t>RPO 2020 - Dz. 6.3.2 - Medyczne Centrum Przyszłości - utworzenie bazy kształcenia zawodowego dla Medyczno-Społecznego Centrum Kształcenia Zawodowego i Ustawicznego w Toruniu - Poprawa jakości usług edukacyjnych w zakresie szkolnictwa zawodowego</t>
  </si>
  <si>
    <t>RPO 2020 - Dz. 9.3.2 - Pogodna jesień życia na Kujawach i Pomorzu - projekt rozwoju pomocy środowiskowej dla seniorów - Zwiększenie dostępu do niestacjonarnych usług opiekuńczych dla osób starszych</t>
  </si>
  <si>
    <t>(dokonuje się przeniesienia części planowanych wydatków z roku 2019 na lata następne w celu dostosowania do zaktualizowanego wniosku o dofinansowanie projektu. Ogólna wartość projektu nie ulega zmianie)</t>
  </si>
  <si>
    <t>Opracowanie dokumentacji w sprawie obszarów chronionego krajobrazu w zakresie oceny stanu zachowania i wartości krajobrazów wyróżnionych z elementami audytu krajobrazowego -  Ustalenie obszarów najcenniejszych pod względem przyrodniczym</t>
  </si>
  <si>
    <t>Inwentaryzacja i waloryzacja przyrodnicza na terenie wszystkich parków krajobrazowych województwa kujawsko-pomorskiego wraz z przygotowaniem Planów Ochrony Parków Krajobrazowych - Ustalenie obszarów najcenniejszych pod względem przyrodniczym</t>
  </si>
  <si>
    <t>RPO 2020 - Dz. 3.5.2 - Poprawa bezpieczeństwa i komfortu życia mieszkańców oraz wsparcie niskoemisyjnego transportu drogowego poprzez wybudowanie dróg dla rowerów na terenie powiatu bydgoskiego (lider gmina Koronowo, gmina Solec Kujawski, powiat bydgoski) - Ograniczenie emisji spalin poprzez rozbudowę sieci dróg rowerowych</t>
  </si>
  <si>
    <t>RPO 2020 - Dz. 4.5 - Poprawa różnorodności biologicznej poprzez zarybienie j. Gopło oraz rozbudowa obiektu o część ekspozycji przyrodniczo-historycznej - Ochrona i promocja zasobów przyrodniczych oraz podniesienie świadomości edukacji ekologiczno-przyrodniczej</t>
  </si>
  <si>
    <t>IZ - COMBINE (Interreg Region Morza Bałtyckiego) - Analiza przyszłego funkcjonowania platformy multimodalnej Bydgoszcz-Solec Kujawski</t>
  </si>
  <si>
    <t>(dokonuje się przeniesienia części planowanych wydatków z roku 2019 na lata następne przy zachowaniu niezmienionej ogólnej wartości projektu w celu dostosowania do zaktualizowanego planu działań w poszczególnych latach)</t>
  </si>
  <si>
    <t>IZ - Projekt HICAPS (Interreg Europa Środkowa) - Ochrona zasobów dziedzictwa kulturowego i naturalnego w postaci historycznych parków i ogrodów położonych w otoczeniu obiektów zabytkowych</t>
  </si>
  <si>
    <t>(dokonuje się przeniesienia części planowanych wydatków z roku 2019 do roku 2020 przy zachowaniu niezmienionej ogólnej wartości projektu w celu dostosowania do zaktualizowanego planu działań w poszczególnych latach)</t>
  </si>
  <si>
    <t>IZ - Projekt EMMA Extension (Interreg Region Morza Bałtyckiego) - Wzmocnienie transportu śródlądowego i morskiego poprzez promocję międzynarodowych usług żeglugowych</t>
  </si>
  <si>
    <t>IZ - Projekt ThreeT (Interreg Europa) - Poprawa ochrony zasobów naturalnych i kulturowych poprzez zastosowanie innowacyjnych rozwiązań w przemieszczaniu się szlakami turystycznymi</t>
  </si>
  <si>
    <t>IZ - Projekt Cult-Crea TE (Interreg Europa) - Promocja i rozwój turystyki poprzez wykorzystanie przemysłów kreatywnych i aspektów kulturowych</t>
  </si>
  <si>
    <t>IZ - Projekt Digitourism (Interreg Europa) - Popularyzacja zdigitalizowanych zasobów dotyczących badań archeologicznych w formie portalu</t>
  </si>
  <si>
    <t>IZ - Projekt SURFACE (Interreg Europa Środkowa) - Poprawa zarządzania środowiskiem oraz jakości życia na terenach miejskich</t>
  </si>
  <si>
    <t>RPO 2020 - Dz. 10.2.1 - Przedszkolaki -debeściaki - edukacja przedszkolna i terapia dla dzieci z niepełnosprawnościami - Zwiększenie liczby miejsc kształcenia przedszkolnego specjalnego</t>
  </si>
  <si>
    <t>RPO 2020 - Dz. 10.3.1 - Prymus Pomorza i Kujaw - Rozwój kompetencji kluczowych uczniów szczególnie zdolnych</t>
  </si>
  <si>
    <t>RPO 2020 - Dz. 2.1 - Infostrada Kujaw i Pomorza 2.0 - Wzrost efektywności działań administracji samorządowej oraz jakości usług publicznych</t>
  </si>
  <si>
    <t>RPO 2020 - Dz. 4.4 - Kujawsko-Pomorskie - rozwój poprzez kulturę 2019 - Wzmocnienie pozycji gospodarczej regionu poprzez organizację imprez kulturalnych</t>
  </si>
  <si>
    <t>(wydłuża się okres realizacji projektu do 2023 r. oraz przenosi się część planowanych wydatków z roku 2022 do roku 2023 w związku z pozytywną decyzją IZ RPO WK-P w zakresie wydłużenia terminu realizacji projektu do czerwca 2023 r. Ogólna wartość projektu nie ulega zmianie)</t>
  </si>
  <si>
    <t>IZ - POWER Dz. 2.10 - Toruńska szkoła ćwiczeń dla województwa kujawsko-pomorskiego - Podniesienie kompetencji nauczycieli poprzez poprawę efektywności i jakości kształcenia</t>
  </si>
  <si>
    <t>(dokonuje się przeniesienia części planowanych wydatków z roku 2020 do roku 2019 w celu dostosowania do złożonego wniosku o dofinansowanie projektu. Ogólna wartość projektu nie ulega zmianie)</t>
  </si>
  <si>
    <t>(dokonuje się urealnienia poniesionych do końca 2018 r. wydatków oraz przeniesienia niewykorzystanej kwoty do roku 2020 przy zachowaniu niezmienionej ogólnej wartości projektu)</t>
  </si>
  <si>
    <t>RPO 2020 - Dz. 2.2 - Kultura w zasięgu 2.0 - Wzrost dostępności zasobów dziedzictwa regionalnego poprzez ich digitalizację</t>
  </si>
  <si>
    <t>IW - Kultura w zasięgu 2.0 - wkład własny wojewódzkich jednostek organizacyjnych - Zwiększenie dostępności do wojewódzkich instytucji kultury poprzez digitalizację zbiorów i rozwój usług elektronicznych</t>
  </si>
  <si>
    <t>RPO 2020 - Dz. 10.3.1 - Humaniści na start - Wsparcie uczniów szczególnie uzdolnionych w zakresie przedmiotów rozwijających kompetencje kluczowe (przedmioty humanistyczne)</t>
  </si>
  <si>
    <t>RPO 2020 - Dz. 10.2.2 - Niebo nad Astrobazami - rozwijamy kompetencje kluczowe uczniów - Zapewnienie wysokiej jakości nauczania w szkołach poprzez podniesienie kompetencji kluczowych</t>
  </si>
  <si>
    <t>IZ-POPT - Wsparcie  gmin w przygotowaniu i koordynacji programów rewitalizacji - Zwiększenie świadomości i wiedzy przedstawicieli samorządów dotyczących działań rewitalizacyjnych</t>
  </si>
  <si>
    <t>(wprowadza się nowy projekt przewidziany do realizacji w latach 2019-2022. Celem projektu jest szkoleniowe oraz doradcze wsparcie gmin zlokalizowanych na terenie województwa kujawsko-pomorskiego w koordynacji oraz wdrażaniu programów rewitalizacji stanowiących podstawę do ubiegania się o dotację z funduszy UE przy realizacji projektów rewitalizacyjnych)</t>
  </si>
  <si>
    <t>IW - Opracowanie dokumentacji Studium Techniczno-Ekonomiczno-Środowiskowego dla połączenia Miasta Bydgoszczy z węzłem drogowym na trasie szybkiego ruchu S5 i S10 w miejscowości Białe Błota - wsparcie finansowe - Zwiększenie bezpieczeństwa ruchu drogowego</t>
  </si>
  <si>
    <t>(wydłuża się okres realizacji projektu do 2022 r. Urealnia się poniesione do końca 2018 r. wydatki. W związku z brakiem możliwości wydatkowania w wyznaczonym terminie, tj. do dnia 30 czerwca 2019 r. kwoty 790.890 zł ujętej w wykazie wydatków niewygasających z upływem 2018 r. powyższa kwota wprowadzona została do planu wydatków na 2022 r. Ponadto dokonuje się przeniesienia części planowanych wydatków z roku 2020 do roku 2022 w związku z planowaną w 2020 r. realizacją zadania w systemie zaprojektuj i wybuduj i brakiem możliwości wydatkowania w danym roku środków na roboty budowlane. Ogólna wartość projektu nie ulega zmianie)</t>
  </si>
  <si>
    <t>(dokonuje się urealnienia poniesionych do końca 2018 r. wydatków. W związku z brakiem możliwości wydatkowania w wyznaczonym terminie, tj. do dnia 30 czerwca 2019 r. kwoty 516.600 zł ujętej w wykazie wydatków niewygasających z upływem 2018 r. zaszła konieczność wprowadzenia jej do planu wydatków na 2019 r. Ponadto 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</si>
  <si>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(urealnia się poniesione do końca 2018 r. wydatki. W związku z brakiem możliwości wydatkowania w wyznaczonym terminie, tj. do dnia 30 czerwca 2019 r. kwoty 191.133 zł ujętej w wykazie wydatków niewygasających z upływem 2018 r. powyższa kwota wprowadzona została do planu wydatków na 2021 r. Ponadto 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</si>
  <si>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(urealnia się poniesione do końca 2018 r. wydatki. W związku z brakiem możliwości wydatkowania w wyznaczonym terminie, tj. do dnia 30 czerwca 2019 r. kwoty 3.075 zł ujętej w wykazie wydatków niewygasających z upływem 2018 r. powyższa kwota wprowadzona została do planu wydatków na 2021 r. Ponadto 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</si>
  <si>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(wydłuża się okres realizacji projektu do 2021 r. Urealnia się poniesione do końca 2018 r. wydatki. W związku z brakiem możliwości wydatkowania w wyznaczonym terminie, tj. do dnia 30 czerwca 2019 r. kwoty 46.494 zł ujętej w wykazie wydatków niewygasających z upływem 2018 r. powyższa kwota wprowadzona została do planu wydatków na 2020 r. Ponadto 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</si>
  <si>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(wydłuża się okres realizacji projektu do 2021 r. Urealnia się poniesione do końca 2018 r. wydatki. W związku z brakiem możliwości wydatkowania w wyznaczonym terminie, tj. do dnia 30 czerwca 2019 r. kwoty 27.798 zł ujętej w wykazie wydatków niewygasających z upływem 2018 r. powyższa kwota wprowadzona została do planu na lata następne. Ponadto 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</si>
  <si>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(urealnia się poniesione do końca 2018 r. wydatki. W związku z brakiem możliwości wydatkowania w wyznaczonym terminie, tj. do dnia 30 czerwca 2019 r. kwoty 58.425 zł ujętej w wykazie wydatków niewygasających z upływem 2018 r. powyższa kwota wprowadzona została do planu wydatków na 2021 r. Ponadto 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</si>
  <si>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(dokonuje się przeniesienia części planowanych wydatków z roku 2020 do roku 2021 w związku z planowaną w 2020 r. realizacją zadania w systemie zaprojektuj i wybuduj i brakiem możliwości wydatkowania w danym roku środków na roboty budowlane. Ogólna wartość projektu nie ulega zmianie)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</si>
  <si>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</si>
  <si>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(dokonuje się przeniesienia części planowanych wydatków z roku 2019 do roku 2020 w celu dostosowania do zaktualizowanych kosztów zarządzania projektem. Ogólna wartość projektu nie ulega zmianie)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</si>
  <si>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</si>
  <si>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10.4.1 - W Kujawsko-Pomorskiem Mówisz - masz - certyfikowane szkolenia językowe - Podniesienie kwalifikacji zawodowych osób dorosłych</t>
  </si>
  <si>
    <t>RPO 2020 - Dz. 5.1 - Przebudowa drogi wojewódzkiej Nr 249 wraz z uruchomieniem przeprawy promowej przez Wisłę na wysokości Solca Kujawskiego i Czarnowa - Zwiększenie bezpieczeństwa ruchu drogowego</t>
  </si>
  <si>
    <t>(wydłuża się okres realizacji zadania do roku 2022 oraz przenosi się część planowanych wydatków z roku 2019 do roku 2022 w celu dostosowania do zmienionego harmonogramu robót. Ogólna wartość zadania nie ulega zmianie)</t>
  </si>
  <si>
    <t>IW - Modernizacja I i II balkonu w budynku głównym Teatru im. Wilama Horzycy w Toruniu - Poprawa Infrastruktury kulturalnej</t>
  </si>
  <si>
    <t>IW - Rozbudowa budynku Urzędu Marszałkowskiego - Usprawnienie funkcjonowania Urzędu</t>
  </si>
  <si>
    <r>
      <t xml:space="preserve">W niniejszej uchwale wprowadzone są zmiany ujęte w uchwałach Zarządu Województwa Kujawsko-Pomorskiego: Nr 29/1291/19 z dnia 31 lipca                                      2019 r. oraz Nr 34/1539/19 z dnia 4 września 2019 r. zmieniających uchwałę w sprawie budżetu województwa na rok 2019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2019. </t>
    </r>
  </si>
  <si>
    <t>Zgodnie z art. 18 pkt 20 ustawy z dnia 5 czerwca 1998 r. o samorządzie województwa  (Dz. U. z 2019 r. poz. 512 z późn. zm.) do kompetencji sejmiku województwa należy podejmowanie uchwał w innych sprawach zastrzeżonych ustawami. Natomiast art. 231 ustawy z dnia 27 sierpnia 2009 r. o finansach publicznych (Dz.U. z 2019 r. poz. 869 z póź. zm.) uprawnia organ stanowiący do zmiany kwot wydatków na zaplanowane w wieloletniej prognozie finansowej przedsięwzięcia.</t>
  </si>
  <si>
    <t>Art. 226, 227 i 228 ustawy z dnia 27 sierpnia 2009 r. o finansach publicznych (Dz.U. z 2019 r. poz. 869 z późn. zm.)  określają szczegółowość wieloletniej prognozy finansowej jednostki samorządu terytorialnego, tj. minimalny zakres informacji i danych jakie powinny się w niej znaleźć.</t>
  </si>
  <si>
    <t>K-PSOSW Nr 2 w Bydgoszczy - remont pomieszczeń - Poprawa estetyki i bezpieczeństwa</t>
  </si>
  <si>
    <t>Naprawa i odtworzenie muru granicznego wokół nieruchomości przy ul. Z. Krasińskiego 10 w Bydgoszczy - Usunięcie zagrożenia katastrofą budowlaną</t>
  </si>
  <si>
    <t>(wydłuża się okres realizacji projektu do 2023 r. oraz przenosi się planowane wydatki między latami realizacji w związku z pozytywną decyzją IZ RPO WK-P dotyczącą wydłużenia terminu realizacji projektu do czerwca 2023 r. Ogólna wartość projektu nie ulega zmianie)</t>
  </si>
  <si>
    <t>(dokonuje się przeniesienia planowanych wydatków między latami realizacji w związku z aktualizacją planowanych do poniesienia w poszczególnych latach wydatków po zakończeniu procedury przetargowej. Ogólna wartość projektu nie ulega zmianie)</t>
  </si>
  <si>
    <t>(dokonuje się przeniesienia części planowanych wydatków z roku 2019 do roku 2020 w wyniku długotrwałej procedury przetargowej uniemożliwiającej realizację dalszych działań projektowych w 2019 r. Ogólna wartość projektu nie ulega zmianie)</t>
  </si>
  <si>
    <t>(wprowadza się zadanie przewidziane do realizacji w latach 2019-2020 pierwotnie planowane jako zadanie jednoroczne. W związku z koniecznością ponownego przeprowadzenia postępowania przetargowego na wyłonienie wykonawcy prac budowlanych wydłużono termin realizacji zadania do roku 2020)</t>
  </si>
  <si>
    <t>RPO 2020 - Pomoc Techniczna RPO 2014-2020 - WPD PT "Sprawne zarządzanie i wdrażanie RPO WK-P w latach 2018-2020"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</si>
  <si>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12.2 - pula) - Zapewnienie skutecznej informacji i promocji programu (Urząd Marszałkowski w Toruniu)</t>
  </si>
  <si>
    <t>(dokonuje się zwiększenia puli środków)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</si>
  <si>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</si>
  <si>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(Dz. 12.2 - pula) - Zapewnienie skutecznej informacji i promocji programu  (Wojewódzki Urząd Pracy w Toruniu)</t>
  </si>
  <si>
    <t>RPO 2020 - Pomoc Techniczna RPO 2014-2020 - WPD PT "Sprawne zarządzanie i wdrażanie RPO WK-P w latach 2018-2020" - Zapewnienie technicznego i finansowego wsparcia procesu zarządzania, wdrażania, monitorowania i kontroli w celu sprawnego wdrażania oraz efektywnego wykorzystania środków (Wojewódzki Urząd Pracy w Toruniu)</t>
  </si>
  <si>
    <t>RPO 2020 - Pomoc Techniczna RPO 2014-2020 ( Dz. 12.1 - pula) - Zapewnienie technicznego i finansowego wsparcia procesu zarządzania, wdrażania, monitorowania i kontroli w celu sprawnego wdrażania oraz efektywnego wykorzystania środków (Wojewódzki Urząd Pracy w Toruniu)</t>
  </si>
  <si>
    <t>Przygotowanie dokumentacji projektowej na potrzeby działalności COIE - Poprawa warunków funkcjonowania COIE</t>
  </si>
  <si>
    <t>RPO 2020 - Dz. 5.1 - Rozbudowa drogi wojewódzkiej Nr 251 Kaliska-Inowrocław na odcinku od km 19+649 (od granicy województwa kujawsko-pomorskiego) do km 34+200 oraz od km 34+590,30 do km 35+290 wraz z przebudową mostu na rzece Gąsawka w miejscowości Żnin - Zwiększenie bezpieczeństwa ruchu drogowego</t>
  </si>
  <si>
    <t>(dokonuje się urealnienia poniesionych do końca 2018 r. wydatków. W związku z brakiem możliwości wydatkowania w wyznaczonym terminie, tj. do dnia 30 czerwca 2019 r. kwoty 1.174.549 zł ujętej w wykazie wydatków niewygasających z upływem 2018 r. zaszła konieczność wprowadzenia jej do planu wydatków na 2019 r. Ponadto dokonuje się przeniesienia części planowanych wydatków z roku 2019 do roku 2020 przy zachowaniu niezmienionej ogólnej wartości projektu)</t>
  </si>
  <si>
    <t>(urealnia się poniesione do końca 2018 r. wydatki. W związku z brakiem możliwości wydatkowania w wyznaczonym terminie, tj. do dnia 30 czerwca 2019 r. kwoty 416.875 zł ujętej w wykazie wydatków niewygasających z upływem 2018 r. powyższa kwota wprowadzona została do planu wydatków na 2020 r. Ponadto dokonuje się przeniesienia części planowanych wydatków z roku 2019 do roku 2020 oraz zwiększenia planowanych na 2020 r. wydatków z przeznaczeniem na pokrycie kosztów zabezpieczenia terenu budowy. Ogólna wartość projektu ulega zwiększeniu)</t>
  </si>
  <si>
    <t>RPO 2020 - Dz. 5.1- Przebudowa i rozbudowa drogi wojewódzkiej Nr 559 na odcinku Lipno-Kamień Kotowy-granica województwa - Zwiększenie bezpieczeństwa ruchu drogowego</t>
  </si>
  <si>
    <t>(dokonuje się przeniesienia części planowanych wydatków z roku 2019 do roku 2020 w związku z rozwiązaniem umowy z wykonawcą i koniecznością wszczęcia ponownej procedury przetargowej na zadanie. Ogólna wartość projektu nie ulega zmianie)</t>
  </si>
  <si>
    <t>(wydłuża się okres realizacji projektu do roku 2020 oraz przenosi się część planowanych wydatków z roku 2019 do roku 2020 w celu dostosowania planu do zaawansowania robót budowlanych. Ogólna wartość projektu nie ulega zmianie)</t>
  </si>
  <si>
    <t>RPO 2020 - Dz. 3.4 - Przebudowa wraz z rozbudową drogi wojewódzkiej nr 265 Brześć Kujawski-Gostynin od km 0+003 do km 19+117 w zakresie dotyczącym budowy ciągów pieszo-rowerowych - Wzrost bezpieczeństwa ruchu drogowego oraz ograniczenie emisji gazów cieplarnianych</t>
  </si>
  <si>
    <t>(wydłuża się okres realizacji projektu do 2020 r. oraz przenosi się część planowanych wydatków z roku 2019 do roku 2020 w celu dostosowania planu do zaawansowania robót. Ogólna wartość projektu nie ulega zmianie)</t>
  </si>
  <si>
    <t>IW - Opracowanie dokumentacji projektowej dla przebudowy drogi wojewódzkiej Nr 301 Janowice-Tadzin-Bądkowo-Krotoszyn-Osięciny na odc. od km 2+290 do km 18+295,5 km oraz od km 18+892,5 do km 19+226, dł. 16,339 km - Zwiększenie bezpieczeństwa ruchu drogowego</t>
  </si>
  <si>
    <t>(dokonuje się urealnienia poniesionych do końca 2018 r. wydatków. W związku z brakiem możliwości wydatkowania kwoty 206.639 zł ujętej w wykazie wydatków niewygasających z upływem 2018 r. w określonym terminie, tj. do dnia 30 czerwca 2019 r. zaszła konieczność wprowadzenia jej do planu wydatków na 2019 r. Ogólna wartość zadania nie ulega zmianie)</t>
  </si>
  <si>
    <t>(dokonuje się zwiększenia planowanych na 2020 r. wydatków oraz ogólnej wartości projektu. W związku z unieważnieniem postępowania przetargowego prowadzonego w 2019 r. na wykonanie kompleksowej modernizacji budynku przy ul. Konstytucji 3 Maja 40 przy Szpitalu Specjalistycznym dla Dzieci i Dorosłych zaistniała konieczność ogłoszenia kolejnego postępowania przetargowego. Wartość prac budowlanych w projekcie "Medyczne Centrum Przyszłości - utworzenie bazy kształcenia zawodowego dla Medyczno-Społecznego Centrum Kształcenia Zawodowego w Toruniu" oszacowana została na kwotę wyższą o 671.000 zł od pierwotnie zaplanowanej)</t>
  </si>
  <si>
    <t>IW - Modernizacja dróg wojewódzkich grupa III - K-P planu spójności komunikacji drogowej i kolejowej 2014-2020 - Zwiększenie bezpieczeństwa ruchu drogowego</t>
  </si>
  <si>
    <t>(dokonuje się zwiększenia planowanych na 2019 r. wydatków z przeznaczeniem na dokończenie robót budowlanych w Pałacu Dąmbskich. Ogólna wartość zadania ulega zwiększeniu)</t>
  </si>
  <si>
    <t>(dokonuje się przeniesienia części planowanych wydatków z roku 2019 do roku 2020 z przeznaczeniem na pokrycie kosztów zarządzania projektem. Ogólna wartość projektu nie ulega zmianie)</t>
  </si>
  <si>
    <t>(wydłuża się okres realizacji projektu do roku 2020, urealnia się poniesione do końca 2018 r. wydatki oraz przenosi się niewykorzystaną kwotę z roku 2018 na lata następne w celu dostosowania projektu do zaktualizowanego wniosku o dofinansowanie. Wielkość wydatków bieżących nie ulega zmianie)</t>
  </si>
  <si>
    <t>(wydłuża się okres realizacji projektu do 2020 r. oraz przenosi się część planowanych wydatków z roku 2019 do roku 2020 z przeznaczeniem na wypłatę dodatkowego wynagrodzenia rocznego za 2019 r. pracownikom  zaangażowanym w realizację projektu. Ogólna wartość projektu nie ulega zmianie)</t>
  </si>
  <si>
    <t>(dokonuje się aktualizacji puli środków na współfinansowanie z EFS w poszczególnych latach)</t>
  </si>
  <si>
    <t>(dokonuje się aktualizacji puli środków na współfinansowanie z EFRR w poszczególnych latach)</t>
  </si>
  <si>
    <t>RPO 2020 - RPO WKP 2014-2020 (współfinansowanie krajowe dla beneficjentów środków EFS) - Ułatwienie absorpcji środków (Wojewódzki Urząd Pracy w Toruniu)</t>
  </si>
  <si>
    <t>RPO 2020 - RPO WKP 2014-2020 (współfinansowanie krajowe dla beneficjentów środków EFRR) - Ułatwienie absorpcji środków (Urząd Marszałkowski w Toruniu)</t>
  </si>
  <si>
    <t>IZ - ERASMUS+ - Kreatywni nauczyciele dla dzieci i młodzieży z dysfunkcją wzroku - Podwyższenie kompetencji zawodowych w zakresie form i metod edukacji i rewalidacji dziecka niewidomego</t>
  </si>
  <si>
    <t>(wprowadza się nowy projekt przewidziany do realizacji w latach 2019-2020. Projekt zakłada realizację 167 zadań dotyczących konserwacji, restauracji i robót budowlanych przy zabytkach wpisanych do rejestru zabytków położonych na terenie województwa kujawsko-pomorskiego)</t>
  </si>
  <si>
    <t>IW - Termomodernizacja zabytkowego budynku stajni-wozowni w Lubostroniu na potrzeby użytku publicznego - Poprawa infrastruktury kulturalnej</t>
  </si>
  <si>
    <t>(wprowadza się nowe zadanie przewidziane do realizacji w latach 2019-2020. Planowane wydatki stanowią wkład własny do projektu, który będzie złożony przez Pałac Lubostroń do Regionalnego Programu Operacyjnego WK-P na lata 2014-2020)</t>
  </si>
  <si>
    <t>(dokonuje się zwiększenia planowanych na 2019 r. wydatków oraz zwiększenia ogólnej wartości programu w związku ze zwiększeniem planowanych na 2019 r. wydatków na zadanie pn."GRANTY - Ochrona i promocja zdrowia" oraz pn. "GRANTY - Przeciwdziałanie narkomanii w województwie kujawsko-pomorskim")</t>
  </si>
  <si>
    <t>RPO 2020 - Dz. 1.5.2 - Expressway - promocja terenów inwestycyjnych - Zwiększenie rozpoznawalności województwa kujawsko-pomorskiego jako miejsca o wysokim potencjale inwestycyjnym</t>
  </si>
  <si>
    <t>IW - Przywrócenie równowagi ekologicznej na terenach gmin województwa kujawsko-pomorskiego w związku z budową autostrady A1 w latach 2011-2015 - wsparcie finansowe -  Zrekompensowanie strat przyrodniczych i środowiskowych powstałych w wyniku budowy autostrady A1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</si>
  <si>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</si>
  <si>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(dokonuje się urealnienia poniesionych do końca 2018 r. wydatków oraz przeniesienia niewykorzystanej kwoty do roku 2020. Ogólna wartość projektu nie ulega zmianie)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</si>
  <si>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</si>
  <si>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(dokonuje się przeniesienia planowanych wydatków między latami realizacji w celu dostosowania do możliwości realizacji zadań w poszczególnych latach. Ogólna wartość projektu nie ulega zmianie)</t>
  </si>
  <si>
    <t>(wydłuża się okres realizacji projektu do roku 2020 oraz przenosi się część planowanych wydatków z roku 2019 do roku 2020 z przeznaczeniem na pokrycie kosztów zarządzania projektem. Ogólna wartość projektu nie ulega zmianie)</t>
  </si>
  <si>
    <t>RPO 2020 - Dz. 3.5.2 -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</si>
  <si>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(dokonuje się przeniesienia części wydatków inwestycyjnych do wydatków bieżących z przeznaczeniem na pokrycie kosztów zarządzania projektem)</t>
  </si>
  <si>
    <t>RPO 2020 - RPO WKP 2014-2020 (współfinansowanie krajowe dla beneficjentów środków EFS) - Ułatwienie absorpcji środków (Urząd Marszałkowski w Toruniu)</t>
  </si>
  <si>
    <t>IZ - POIŚ, Dz. 8.1 - Młyn Kultury - Przebudowa, rozbudowa i zmiana sposobu użytkowania budynku magazynowego przy ul. Kościuszki 77 w Toruniu na budynek o funkcji użyteczności publicznej - Poprawa dostępu do infrastruktury kultury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</si>
  <si>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</si>
  <si>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(dokonuje się urealnienia poniesionych do końca 2018 r. wydatków. W związku z brakiem możliwości wydatkowania w wyznaczonym terminie, tj. do dnia 30 czerwca 2019 r. kwoty 5.590 zł ujętej w wykazie wydatków niewygasających z upływem 2018 r. zaszła konieczność wprowadzenia jej do planu wydatków na lata następne. Ponadto dokonuje się przeniesienia części planowanych wydatków z roku 2019 na lata następne oraz przenosi się część wydatków inwestycyjnych do wydatków bieżących w celu zabezpieczenia środków na pokrycie kosztów zarządzania projektem)</t>
  </si>
  <si>
    <t>(wydłuża się okres realizacji projektu do roku 2021. Urealnia się poniesione do końca 2018 r. wydatki poprzez przeniesienie całej niewykorzystanej kwoty na lata następne, w tym 170.256 zł jest to kwota niewykorzystana w określonym terminie, tj. do dnia 30 czerwca 2019 r. ujęta w wykazie wydatków niewygasających z upływem 2018 r. Ponadto dokonuje się zwiększenia planowanych wydatków na lata następne oraz ogólnej wartości projektu w związku ze wzrostem szacowanego kosztu wykupu gruntów z kwoty 15 zł/m² do kwoty 45 zł/m²)</t>
  </si>
  <si>
    <t>RPO 2020 - Dz. 3.5.2 -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</si>
  <si>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(wydłuża się okres realizacji projektu do roku 2021. Urealnia się poniesione do końca 2018 r. wydatki poprzez przeniesienie całej niewykorzystanej kwoty na lata następne, w tym 112.434 zł jest to kwota niewykorzystana w określonym terminie, tj. do dnia 30 czerwca 2019 r. ujęta w wykazie wydatków niewygasających z upływem 2018 r.  Ponadto dokonuje się przeniesienia części planowanych wydatków z roku 2019 na lata następne oraz przenosi się część wydatków inwestycyjnych do wydatków bieżących w celu zabezpieczenia środków na pokrycie kosztów zarządzania projektem)</t>
  </si>
  <si>
    <t>(wydłuża się okres realizacji zadania do roku 2021 oraz dokonuje się przeniesienia planowanych wydatków stanowiących wkład własny w projekcie z roku 2019 do roku 2021. W 2019 r. nie został złożony wniosek o dofinansowanie projektu w związku z przeprowadzoną analizą szacunkowych kosztów funkcjonowania planowanego ZOL i podjęciem decyzji o zmianie zakresu  rzeczowego projektu. Ogólna wartość zadania nie ulega zmianie)</t>
  </si>
  <si>
    <t>(dokonuje się przeniesienia części planowanych wydatków z roku 2019 do roku 2020 w wyniku unieważnienia postępowania przetargowego na przygotowanie, zorganizowanie i przeprowadzenie dodatkowych zajęć dla uczniów rozwijających kompetencje cyfrowe, matematyczno-przyrodnicze, matematyczne oraz szkoleń dla nauczycieli i pracowników pedagogicznych podnoszących kompetencje cyfrowe i szkoleń w zakresie metod pracy z uczniem i koniecznością przesunięcia terminu w/w zajęć. Ogólna wartość projektu nie ulega zmianie)</t>
  </si>
  <si>
    <t>(dokonuje się przeniesienia części planowanych wydatków z roku 2019 na lata następne w związku z brakiem możliwości przekazania kolejnej transzy środków partnerom projektu w wyniku nierozliczenia się z zaliczki otrzymanej w grudniu 2018 r. Ogólna wartość projektu nie ulega zmianie)</t>
  </si>
  <si>
    <t>(dokonuje się przeniesienia planowanych wydatków między latami realizacji w wyniku powstałych opóźnień w przekazaniu placu budowy spowodowanych długotrwałą procedurą przetargową na wyłonienie inżyniera kontraktu i koniecznością aktualizacji harmonogramu robót budowlanych. Ogólna wartość projektu nie ulega zmianie)</t>
  </si>
  <si>
    <t>(dokonuje się zwiększenia planowanych na 2019 r. wydatków oraz ogólnej wartości zadania w celu zabezpieczenia środków na pokrycie kosztów usunięcia kolizji sieci elektroenergetycznej oraz przyłączenia planowanej trafostacji w kwotach odpowiadających  najkorzystniejszym ofertom złożonym w przeprowadzonych przez Energa Operator SA postępowaniach przetargowych)</t>
  </si>
  <si>
    <t>(dokonuje się przeniesienia części planowanych wydatków z roku 2019 na lata następne w celu dostosowania do zaktualizowanych kosztów zarządzania projektem. Ogólna wartość projektu nie ulega zmianie)</t>
  </si>
  <si>
    <t>(dokonuje się przeniesienia części planowanych wydatków z roku 2019 do roku 2020 stanowiących oszczędności w grupie kosztów pośrednich (wynagrodzeń i pochodnych). Ogólna wartość projektu nie ulega zmianie)</t>
  </si>
  <si>
    <t>(wprowadza się nowe zadanie przewidziane do realizacji w latach 2019-2020. Zaplanowane wydatki przeznaczone są na pokrycie kosztów aktualizacji Studium Wykonalności  na potrzeby projektu "Przygotowanie i rozwój pakietu usług doradczych/informacyjnych w zakresie umiędzynarodowienia działalności przedsiębiorstw z sektora MŚP oraz pozyskania działalności inwestycyjnej przez Kujawsko-Pomorskie Centrum Obsługi Inwestorów i Eksporterów (K-PCOIE)")</t>
  </si>
  <si>
    <t>(dokonuje się przeniesienia części planowanych wydatków z roku 2020 do roku 2019 w związku z  wysokim zaangażowaniem robót w terenie dotyczących drogi wojewódzkiej Nr 223. Ogólna wartość zadania nie ulega zmianie)</t>
  </si>
  <si>
    <t>IW - Modernizacja dróg na terenie Miasta Inowrocław - wsparcie finansowe do 25 % wartości inwestycji przewidzianych do realizacji w ramach Funduszu Dróg Samorządowych - Zwiększenie bezpieczeństwa ruchu drogowego</t>
  </si>
  <si>
    <t>Dokonuje się zmian w zakresie planowanych dochodów i wydatków w poszczególnych latach. Zmiany wynikają przede wszystkim ze zmian w planowanych przedsięwzięciach.</t>
  </si>
  <si>
    <t xml:space="preserve"> - z aktualizacji wielkości dochodów i wydatków w poszczególnych latach.</t>
  </si>
  <si>
    <t>(dokonuje się przeniesienia części planowanych wydatków z roku 2019 na lata następne w związku z przeniesieniem części działań do realizacji w latach następnych. Ogólna wartość projektu nie ulega zmianie)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</si>
  <si>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</si>
  <si>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</si>
  <si>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</si>
  <si>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</si>
  <si>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</si>
  <si>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</si>
  <si>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</si>
  <si>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</si>
  <si>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</si>
  <si>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</si>
  <si>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</si>
  <si>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</si>
  <si>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</si>
  <si>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</si>
  <si>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</si>
  <si>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</si>
  <si>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</si>
  <si>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</si>
  <si>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</si>
  <si>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</si>
  <si>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</si>
  <si>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</si>
  <si>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</si>
  <si>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</si>
  <si>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</si>
  <si>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</si>
  <si>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</si>
  <si>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</si>
  <si>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</si>
  <si>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</si>
  <si>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</si>
  <si>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</si>
  <si>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</si>
  <si>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</si>
  <si>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</si>
  <si>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</si>
  <si>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</si>
  <si>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</si>
  <si>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</si>
  <si>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</si>
  <si>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</si>
  <si>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</si>
  <si>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</si>
  <si>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</si>
  <si>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</si>
  <si>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</si>
  <si>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</si>
  <si>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</si>
  <si>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</si>
  <si>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</si>
  <si>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</si>
  <si>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</si>
  <si>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</si>
  <si>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</si>
  <si>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</si>
  <si>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</si>
  <si>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</si>
  <si>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</si>
  <si>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</si>
  <si>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</si>
  <si>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</si>
  <si>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</si>
  <si>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</si>
  <si>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</si>
  <si>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</si>
  <si>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</si>
  <si>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</si>
  <si>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</si>
  <si>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2.1.4</t>
  </si>
  <si>
    <t>2.1.5</t>
  </si>
  <si>
    <t>2.1.6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</si>
  <si>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</si>
  <si>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</si>
  <si>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</si>
  <si>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</si>
  <si>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</si>
  <si>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</si>
  <si>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</si>
  <si>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</si>
  <si>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</si>
  <si>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</si>
  <si>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</si>
  <si>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</si>
  <si>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</si>
  <si>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</si>
  <si>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</si>
  <si>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(dokonuje się przeniesienia planowanych wydatków z roku 2019 do roku 2020 oraz części wydatków bieżących do wydatków inwestycyjnych w wyniku unieważnienia przeprowadzonego postępowania przetargowego na skutek wpływu oferty przekraczającej wartość szacunkową zamówienia i koniecznością ponownego oszacowania wartości rynkowej inwestycji celem ogłoszenia nowego przetargu. Ogólna wartość projektu nie ulega zmianie)</t>
  </si>
  <si>
    <t>(dokonuje się przeniesienia planowanych wydatków między latami realizacji w związku z przesunięciem wypłaty pierwszej transzy stypendium w roku szkolnym 2019/2020 z końca roku 2019 na początek roku 2020 oraz analogicznymi zmianami w każdym następnym roku szkolnym objętym projektem. Ogólna wartość projektu nie ulega zmianie)</t>
  </si>
  <si>
    <t>(wprowadza się nowy projekt przewidziany do realizacji w latach 2019-2020. Celem projektu jest m.in. podniesienie kompetencji zawodowych w zakresie form i metod edukacji i rewalidacji dziecka niewidomego na różnych etapach edukacyjnych, form pomocy psychologiczno-pedagogicznej, sposobów integracji oraz aktywizacji społecznej a także podniesienie kompetencji społecznych nauczycieli w zakresie pracy zespołowej, komunikacji, nawiązywania i podtrzymania realizacji interpersonalnych i wymiana doświadczeń)</t>
  </si>
  <si>
    <t>(dokonuje się przeniesienia części planowanych wydatków z roku 2019 na lata następne w związku z unieważnieniem powtórnie przeprowadzonego postępowania przetargowego na skutek wpływu oferty przekraczającej wartość szacunkową zamówienia oraz koniecznością ponownego oszacowania wartości rynkowej inwestycji celem ogłoszenia nowego przetargu. Ogólna wartość projektu nie ulega zmianie)</t>
  </si>
  <si>
    <t>(wydłuża się okres realizacji zadania do roku 2020 oraz przenosi się część planowanych wydatków z roku 2019 do roku 2020 w związku z przedłużającymi się procedurami przetargowymi wynikającymi z ograniczonego kręgu wykonawców posiadających zasoby niezbędne do realizacji zadań z zakresu digitalizacji. Ogólna wartość zadania nie ulega zmianie)</t>
  </si>
  <si>
    <t>(dokonuje się przeniesienia części planowanych wydatków z roku 2022 do roku 2019  w celu zabezpieczenia środków niezbędnych do rozstrzygnięcia postępowania przetargowego. Ogólna wartość zadania nie ulega zmianie)</t>
  </si>
  <si>
    <t>(dokonuje się zmiany planowanych wydatków w poszczególnych latach. Zmiana wynika ze złożonego do Wojewódzkiego Funduszu Ochrony Środowiska i Gospodarki Wodnej w Toruniu zaktualizowanego zbiorczego harmonogramu rzeczowo-finansowego zadań, który oczekuje na akceptację. Ogólna wartość zadania ulega zmniejszeniu)</t>
  </si>
  <si>
    <t>Zestawienie zmian w planowanych dochodach i wydatkach w latach 2019-2038 przedstawia załączona tabela.</t>
  </si>
  <si>
    <t>IW - Opracowanie dokumentacji projektowej dla rozbudowy skrzyżowania drogi wojewódzkiej Nr 241 Tuchola-Sępólno Krajeńskie-Rogoźno (ul. Kościuszki) z ul. Odrodzenia i ul. bł. ks. Jerzego Popiełuszki w m. Sępólno Krajeńskie  - Zwiększenie bezpieczeństwa ruchu drogowego</t>
  </si>
  <si>
    <t>(wydłuża się okres realizacji projektu do roku 2020, urealniania się poniesione do końca 2018 r. wydatki oraz przenosi się część niewydatkowanej kwoty z roku 2018 na lata następne w celu dostosowania do zaktualizowanego wniosku na dofinansowanie projektu. Wielkość wydatków inwestycyjnych ulega zmniejszeniu)</t>
  </si>
  <si>
    <t>IW - zmiana nazwy z: Rozbudowa kampusu UTP w Bydgoszczy w Fordonie (partycypacja do 30 % kosztów realizacji zadania) na: Rozbudowa kampusu UTP w Bydgoszczy w Fordonie (partycypacja do 
30 % wysokości dotacji ministerialnej) - Poprawa infrastruktury naukowej</t>
  </si>
  <si>
    <t>(dokonuje się zwiększenia planowanych na 2020 r. wydatków oraz ogólnej wartości zadania z przeznaczeniem na wykonanie kolejnego etapu robót dodatkowych i uzupełniających dla inwestycji realizowanych w ramach grupy I RPO)</t>
  </si>
  <si>
    <t>(dokonuje się zwiększenia planowanych na poszczególne lata wydatków oraz ogólnej wartości projektu w celu dostosowania do złożonego wniosku o dofinansowanie projektu)</t>
  </si>
  <si>
    <t>(dokonuje się przeniesienia części planowanych wydatków bieżących do wydatków inwestycyjnych stanowiących oszczędności po wykonaniu studium wykonalności. Ogólna wartość projektu nie ulega zmianie)</t>
  </si>
  <si>
    <t>(wydłuża się okres realizacji projektu do roku 2021. W związku z opóźnieniami w realizacji projektu infrastrukturalnego pn. "Tylko w Korczaku jest super dzieciaku" nie ma możliwości realizacji zakresu rzeczowego projektu w 2019 roku (przedszkole ma być prowadzone w obiekcie, który dopiero zostanie wybudowany). Ogólna wartość projektu nie ulega zmianie)</t>
  </si>
  <si>
    <t>(dokonuje się aktualizacji puli środków w związku z przeliczeniem kursu euro)</t>
  </si>
  <si>
    <t>(wydłuża się okres realizacji projektu do 2021 r. oraz przenosi się część planowanych wydatków z roku 2019 do roku 2020 w związku z przedłużającymi się procedurami przetargowymi wynikającymi z ograniczonego kręgu wykonawców posiadających zasoby niezbędne do realizacji zadań z zakresu digitalizacji. Ogólna wartość projektu nie ulega zmianie)</t>
  </si>
  <si>
    <t>(wydłuża się okres realizacji zadania do roku 2020, urealnia się poniesione do końca 2018 r. wydatki oraz przenosi się część planowanych wydatków z roku 2019 do roku 2020. Wydłużenie okresu realizacji zadania wynika z przedłużających się procedur związanych z wyborem wykonawcy robót budowlanych dostosowujących przystanki: Bydgoszcz Błonie, Bydgoszcz Leśna i Bydgoszcz Bielawy do potrzeb osób o ograniczonej mobilności. Ogólna wartość zadania ulega zmniejszeniu o niewykorzystaną pozostałą kwotę wydatków niewygasających z upływem 2018 r. w związku z tym, iż pozostałe na zadaniu środki finansowe są wystarczające dla realizacji zaplanowanych działań)</t>
  </si>
  <si>
    <t>(wydłuża się okres realizacji zadania do roku 2020 oraz przenosi się planowane wydatki z roku 2019 do roku 2020. W 2019 r. podpisane zostanie porozumienie oparte na treści Listu Intencyjnego z dnia 7 grudnia 2017 r. w sprawie współpracy w zakresie realizacji inwestycji celu publicznego polegającej na budowie drogi gminnej łączącej Miasto Bydgoszcz z węzłem drogowym Białe Błota na terenie województwa kujawsko-pomorskiego i ogłoszone zostanie postępowanie przetargowe. Ogólna wartość zadania nie ulega zmianie)</t>
  </si>
  <si>
    <t>(wprowadza się nowe zadanie przewidziane do realizacji w latach 2019-2021 jako wsparcie finansowe dla Miasta Inowrocław na dofinansowanie zadań, które realizowane będą w ramach Funduszu Dróg Samorządowych)</t>
  </si>
  <si>
    <t>(wprowadza się nowe zadanie przewidziane do realizacji w latach 2019-2020. Pierwotnie było to zadanie jednoroczne, którego wydatki przeznaczone były na sporządzenie projektu modernizacji. W związku z koniecznością wykonania prac w okresie gdy w teatrze nie  są prezentowane spektakle (lipiec-sierpień) zaszła konieczność wydłużenia okresu realizacji zadania do 2020 r. i aktualizacji jego wartości)</t>
  </si>
  <si>
    <t>(wydłuża się okres realizacji projektu do 2023 r. W związku z przedłużającymi się postępowaniami przetargowymi na skutek wielości podobnych postępowań w całym kraju, nieadekwatnością ceny do zakresu zadań oraz zmianami koniunktury na rynku prac geodezyjnych i kartograficznych zaszła konieczność przeniesienia części zadań do realizacji z roku 2019 i 2021 do roku 2020 i 2022. Ogólna wartość projektu nie ulega zmianie)</t>
  </si>
  <si>
    <t>(wydłuża się okres realizacji projektu do 2023 r., zwiększa się planowane na 2019 r. wydatki z przeznaczeniem m.in. na zakup gadżetów promocyjnych, organizację konferencji, stałą obsługę prawną projektu oraz przenosi się część planowanych wydatków z roku 2020 i 2022 do roku 2023 z przeznaczeniem na pokrycie kosztów zarządzania projektem. Ogólna wartość projektu nie ulega zmianie)</t>
  </si>
  <si>
    <t>(dokonuje się zwiększenia planowanych na 2019 r. wydatków oraz ogólnej wartości projektu w związku z aktualizacją wniosku o przyznanie dotacji celowej na 2019 r. i przyznaniem przez Ministerstwo Inwestycji i Rozwoju dodatkowych środków za wykorzystanie środków w 2018 r. na poziomie 98%)</t>
  </si>
  <si>
    <t>(wprowadza się nowe zadanie przewidziane do realizacji w latach 2019-2020. Wydatki sfinansowane będą ze środków Gminy Sępólno Krajeńskie)</t>
  </si>
  <si>
    <t>(wydłuża się okres realizacji projektu do 2021 oraz przenosi się część planowanych wydatków z roku 2019 i 2020 do roku 2021 z przeznaczeniem na m.in. pokrycie kosztów zarządzania projektem. Ogólna wartość projektu nie ulega zmianie)</t>
  </si>
  <si>
    <t>(dokonuje się przeniesienia części planowanych wydatków z roku 2019 na lata następne wynikające z oszczędności z tytułu mniejszej ilości  przyznanych stypendiów na rok szkolny 2018/2019. Powyższa zmiana wpłynie na zwiększenie ilości stypendiów na rok szkolny 2019/2020 i 2020/2021. Ogólna wartość projektu nie ulega zmianie)</t>
  </si>
  <si>
    <t xml:space="preserve">(dokonuje się zmniejszenia puli środków. Wydatki przeniesione zostają do Działania 12.1) </t>
  </si>
  <si>
    <t>(wprowadza się zadanie przewidziane do realizacji w latach 2019-2020 pierwotnie planowane jako zadanie jednoroczne. Jednak z uwagi na długotrwałe procedury formalno-prawne poprzedzające uzyskanie zgody na remont muru (ostateczna decyzja zezwalająca na rozpoczęcie prac budowlanych wydana została 27 czerwca br. ) przeprowadzenie procedury przetargowej na wyłonienie wykonawcy prac budowlanych możliwe będzie na początku IV kwartału br. a rozpoczęcie prac na początku przyszłego roku. W związku z powyższym przenosi się wydatki z roku 2019 do roku 2020 i przekwalifikowuje się zadanie na wieloletnie)</t>
  </si>
  <si>
    <t>RPO 2020 - Dz. 4.4 - Wsparcie opieki nad zabytkami województwa kujawsko-pomorskiego w 2019 roku - Zwiększenie atrakcyjności obiektów kultury regionu kujawsko-pomorskiego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</si>
</sst>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2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view="pageBreakPreview" zoomScaleSheetLayoutView="100" workbookViewId="0" topLeftCell="A466">
      <selection activeCell="A481" sqref="A481:F481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27.75" customHeight="1">
      <c r="A1" s="155" t="s">
        <v>94</v>
      </c>
      <c r="B1" s="155"/>
      <c r="C1" s="155"/>
      <c r="D1" s="155"/>
      <c r="E1" s="155"/>
      <c r="F1" s="155"/>
    </row>
    <row r="2" spans="1:6" ht="5.25" customHeight="1">
      <c r="A2" s="58"/>
      <c r="B2" s="58"/>
      <c r="C2" s="58"/>
      <c r="D2" s="58"/>
      <c r="E2" s="58"/>
      <c r="F2" s="59"/>
    </row>
    <row r="3" spans="1:6" s="60" customFormat="1" ht="15.75">
      <c r="A3" s="158" t="s">
        <v>95</v>
      </c>
      <c r="B3" s="158"/>
      <c r="C3" s="158"/>
      <c r="D3" s="158"/>
      <c r="E3" s="158"/>
      <c r="F3" s="158"/>
    </row>
    <row r="4" spans="1:6" s="61" customFormat="1" ht="21" customHeight="1">
      <c r="A4" s="150" t="s">
        <v>259</v>
      </c>
      <c r="B4" s="150"/>
      <c r="C4" s="150"/>
      <c r="D4" s="150"/>
      <c r="E4" s="150"/>
      <c r="F4" s="150"/>
    </row>
    <row r="5" spans="1:6" s="60" customFormat="1" ht="24.75" customHeight="1">
      <c r="A5" s="158" t="s">
        <v>96</v>
      </c>
      <c r="B5" s="158"/>
      <c r="C5" s="158"/>
      <c r="D5" s="158"/>
      <c r="E5" s="158"/>
      <c r="F5" s="158"/>
    </row>
    <row r="6" spans="1:6" s="61" customFormat="1" ht="60.75" customHeight="1">
      <c r="A6" s="150" t="s">
        <v>331</v>
      </c>
      <c r="B6" s="150"/>
      <c r="C6" s="150"/>
      <c r="D6" s="150"/>
      <c r="E6" s="150"/>
      <c r="F6" s="150"/>
    </row>
    <row r="7" spans="1:6" s="61" customFormat="1" ht="35.25" customHeight="1">
      <c r="A7" s="150" t="s">
        <v>332</v>
      </c>
      <c r="B7" s="150"/>
      <c r="C7" s="150"/>
      <c r="D7" s="150"/>
      <c r="E7" s="150"/>
      <c r="F7" s="150"/>
    </row>
    <row r="8" spans="1:6" s="60" customFormat="1" ht="24.75" customHeight="1">
      <c r="A8" s="158" t="s">
        <v>0</v>
      </c>
      <c r="B8" s="158"/>
      <c r="C8" s="158"/>
      <c r="D8" s="158"/>
      <c r="E8" s="158"/>
      <c r="F8" s="158"/>
    </row>
    <row r="9" spans="1:8" s="62" customFormat="1" ht="15.75">
      <c r="A9" s="160" t="s">
        <v>16</v>
      </c>
      <c r="B9" s="160"/>
      <c r="C9" s="160"/>
      <c r="D9" s="160"/>
      <c r="E9" s="160"/>
      <c r="F9" s="160"/>
      <c r="G9" s="135"/>
      <c r="H9" s="135"/>
    </row>
    <row r="10" spans="1:6" s="60" customFormat="1" ht="24" customHeight="1">
      <c r="A10" s="158" t="s">
        <v>97</v>
      </c>
      <c r="B10" s="158"/>
      <c r="C10" s="158"/>
      <c r="D10" s="158"/>
      <c r="E10" s="158"/>
      <c r="F10" s="158"/>
    </row>
    <row r="11" spans="1:6" s="62" customFormat="1" ht="15.75">
      <c r="A11" s="150" t="s">
        <v>260</v>
      </c>
      <c r="B11" s="150"/>
      <c r="C11" s="150"/>
      <c r="D11" s="150"/>
      <c r="E11" s="150"/>
      <c r="F11" s="150"/>
    </row>
    <row r="12" spans="1:6" s="62" customFormat="1" ht="53.25" customHeight="1">
      <c r="A12" s="150" t="s">
        <v>330</v>
      </c>
      <c r="B12" s="150"/>
      <c r="C12" s="150"/>
      <c r="D12" s="150"/>
      <c r="E12" s="150"/>
      <c r="F12" s="150"/>
    </row>
    <row r="13" spans="1:6" s="137" customFormat="1" ht="22.5" customHeight="1">
      <c r="A13" s="159" t="s">
        <v>281</v>
      </c>
      <c r="B13" s="159"/>
      <c r="C13" s="159"/>
      <c r="D13" s="159"/>
      <c r="E13" s="159"/>
      <c r="F13" s="136"/>
    </row>
    <row r="14" spans="1:6" s="137" customFormat="1" ht="15.75">
      <c r="A14" s="159" t="s">
        <v>261</v>
      </c>
      <c r="B14" s="159"/>
      <c r="C14" s="159"/>
      <c r="D14" s="159"/>
      <c r="E14" s="159"/>
      <c r="F14" s="138"/>
    </row>
    <row r="15" spans="1:6" s="137" customFormat="1" ht="15.75">
      <c r="A15" s="159" t="s">
        <v>249</v>
      </c>
      <c r="B15" s="159"/>
      <c r="C15" s="159"/>
      <c r="D15" s="159"/>
      <c r="E15" s="159"/>
      <c r="F15" s="138"/>
    </row>
    <row r="16" spans="1:6" s="137" customFormat="1" ht="15.75">
      <c r="A16" s="159" t="s">
        <v>399</v>
      </c>
      <c r="B16" s="159"/>
      <c r="C16" s="159"/>
      <c r="D16" s="159"/>
      <c r="E16" s="159"/>
      <c r="F16" s="138"/>
    </row>
    <row r="17" spans="1:6" s="137" customFormat="1" ht="33.75" customHeight="1">
      <c r="A17" s="159" t="s">
        <v>262</v>
      </c>
      <c r="B17" s="159"/>
      <c r="C17" s="159"/>
      <c r="D17" s="159"/>
      <c r="E17" s="159"/>
      <c r="F17" s="159"/>
    </row>
    <row r="18" spans="1:6" ht="15.75">
      <c r="A18" s="63"/>
      <c r="B18" s="63"/>
      <c r="C18" s="63"/>
      <c r="D18" s="63"/>
      <c r="E18" s="63"/>
      <c r="F18" s="72"/>
    </row>
    <row r="19" spans="1:6" s="42" customFormat="1" ht="18.75" customHeight="1">
      <c r="A19" s="153" t="s">
        <v>99</v>
      </c>
      <c r="B19" s="153" t="s">
        <v>64</v>
      </c>
      <c r="C19" s="156" t="s">
        <v>263</v>
      </c>
      <c r="D19" s="153" t="s">
        <v>66</v>
      </c>
      <c r="E19" s="153" t="s">
        <v>282</v>
      </c>
      <c r="F19" s="73"/>
    </row>
    <row r="20" spans="1:6" s="42" customFormat="1" ht="18.75" customHeight="1">
      <c r="A20" s="153"/>
      <c r="B20" s="153"/>
      <c r="C20" s="157"/>
      <c r="D20" s="153"/>
      <c r="E20" s="153"/>
      <c r="F20" s="73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74"/>
    </row>
    <row r="22" spans="1:6" s="42" customFormat="1" ht="15.75">
      <c r="A22" s="45">
        <v>1</v>
      </c>
      <c r="B22" s="46" t="s">
        <v>175</v>
      </c>
      <c r="C22" s="69">
        <f>C23+C30</f>
        <v>1075785507</v>
      </c>
      <c r="D22" s="69">
        <f>D23+D30</f>
        <v>-66867632.17</v>
      </c>
      <c r="E22" s="69">
        <f>E23+E30</f>
        <v>1008917874.83</v>
      </c>
      <c r="F22" s="73"/>
    </row>
    <row r="23" spans="1:6" s="49" customFormat="1" ht="15.75">
      <c r="A23" s="47" t="s">
        <v>100</v>
      </c>
      <c r="B23" s="48" t="s">
        <v>176</v>
      </c>
      <c r="C23" s="70">
        <v>807741498</v>
      </c>
      <c r="D23" s="70">
        <f>E23-C23</f>
        <v>14231554.83</v>
      </c>
      <c r="E23" s="70">
        <v>821973052.83</v>
      </c>
      <c r="F23" s="62"/>
    </row>
    <row r="24" spans="1:6" s="49" customFormat="1" ht="31.5">
      <c r="A24" s="47" t="s">
        <v>101</v>
      </c>
      <c r="B24" s="50" t="s">
        <v>177</v>
      </c>
      <c r="C24" s="70">
        <v>79364135</v>
      </c>
      <c r="D24" s="70">
        <f aca="true" t="shared" si="0" ref="D24:D32">E24-C24</f>
        <v>0</v>
      </c>
      <c r="E24" s="70">
        <v>79364135</v>
      </c>
      <c r="F24" s="62"/>
    </row>
    <row r="25" spans="1:6" s="49" customFormat="1" ht="31.5">
      <c r="A25" s="47" t="s">
        <v>102</v>
      </c>
      <c r="B25" s="50" t="s">
        <v>178</v>
      </c>
      <c r="C25" s="70">
        <v>248500000</v>
      </c>
      <c r="D25" s="70">
        <f t="shared" si="0"/>
        <v>5000000</v>
      </c>
      <c r="E25" s="70">
        <v>253500000</v>
      </c>
      <c r="F25" s="62"/>
    </row>
    <row r="26" spans="1:6" s="49" customFormat="1" ht="17.25" customHeight="1">
      <c r="A26" s="47" t="s">
        <v>103</v>
      </c>
      <c r="B26" s="50" t="s">
        <v>179</v>
      </c>
      <c r="C26" s="70">
        <v>12781126</v>
      </c>
      <c r="D26" s="70">
        <f>E26-C26</f>
        <v>590000</v>
      </c>
      <c r="E26" s="70">
        <v>13371126</v>
      </c>
      <c r="F26" s="62"/>
    </row>
    <row r="27" spans="1:6" s="49" customFormat="1" ht="15.75">
      <c r="A27" s="47" t="s">
        <v>104</v>
      </c>
      <c r="B27" s="50" t="s">
        <v>180</v>
      </c>
      <c r="C27" s="70">
        <v>0</v>
      </c>
      <c r="D27" s="70">
        <f t="shared" si="0"/>
        <v>0</v>
      </c>
      <c r="E27" s="70">
        <v>0</v>
      </c>
      <c r="F27" s="62"/>
    </row>
    <row r="28" spans="1:6" s="49" customFormat="1" ht="15.75">
      <c r="A28" s="47" t="s">
        <v>105</v>
      </c>
      <c r="B28" s="50" t="s">
        <v>181</v>
      </c>
      <c r="C28" s="70">
        <v>233647249</v>
      </c>
      <c r="D28" s="70">
        <f t="shared" si="0"/>
        <v>0</v>
      </c>
      <c r="E28" s="70">
        <v>233647249</v>
      </c>
      <c r="F28" s="62"/>
    </row>
    <row r="29" spans="1:6" s="49" customFormat="1" ht="17.25" customHeight="1">
      <c r="A29" s="47" t="s">
        <v>106</v>
      </c>
      <c r="B29" s="50" t="s">
        <v>182</v>
      </c>
      <c r="C29" s="70">
        <v>225166251</v>
      </c>
      <c r="D29" s="70">
        <f t="shared" si="0"/>
        <v>8389069.83</v>
      </c>
      <c r="E29" s="70">
        <v>233555320.83</v>
      </c>
      <c r="F29" s="62"/>
    </row>
    <row r="30" spans="1:6" s="49" customFormat="1" ht="17.25" customHeight="1">
      <c r="A30" s="47" t="s">
        <v>107</v>
      </c>
      <c r="B30" s="50" t="s">
        <v>183</v>
      </c>
      <c r="C30" s="70">
        <v>268044009</v>
      </c>
      <c r="D30" s="70">
        <f t="shared" si="0"/>
        <v>-81099187</v>
      </c>
      <c r="E30" s="70">
        <v>186944822</v>
      </c>
      <c r="F30" s="62"/>
    </row>
    <row r="31" spans="1:6" s="49" customFormat="1" ht="17.25" customHeight="1">
      <c r="A31" s="47" t="s">
        <v>108</v>
      </c>
      <c r="B31" s="50" t="s">
        <v>184</v>
      </c>
      <c r="C31" s="70">
        <v>952552</v>
      </c>
      <c r="D31" s="70">
        <f t="shared" si="0"/>
        <v>0</v>
      </c>
      <c r="E31" s="70">
        <v>952552</v>
      </c>
      <c r="F31" s="62"/>
    </row>
    <row r="32" spans="1:6" s="49" customFormat="1" ht="17.25" customHeight="1">
      <c r="A32" s="47" t="s">
        <v>109</v>
      </c>
      <c r="B32" s="50" t="s">
        <v>185</v>
      </c>
      <c r="C32" s="70">
        <v>258983367</v>
      </c>
      <c r="D32" s="70">
        <f t="shared" si="0"/>
        <v>-85079727</v>
      </c>
      <c r="E32" s="70">
        <v>173903640</v>
      </c>
      <c r="F32" s="62"/>
    </row>
    <row r="33" spans="1:6" s="53" customFormat="1" ht="15.75">
      <c r="A33" s="51">
        <v>2</v>
      </c>
      <c r="B33" s="52" t="s">
        <v>186</v>
      </c>
      <c r="C33" s="69">
        <f>C34+C42</f>
        <v>1124585507</v>
      </c>
      <c r="D33" s="69">
        <f>D34+D42</f>
        <v>-66867632.17</v>
      </c>
      <c r="E33" s="69">
        <f>E34+E42</f>
        <v>1057717874.83</v>
      </c>
      <c r="F33" s="75"/>
    </row>
    <row r="34" spans="1:6" s="49" customFormat="1" ht="17.25" customHeight="1">
      <c r="A34" s="47" t="s">
        <v>110</v>
      </c>
      <c r="B34" s="48" t="s">
        <v>187</v>
      </c>
      <c r="C34" s="70">
        <v>670663934</v>
      </c>
      <c r="D34" s="70">
        <f>E34-C34</f>
        <v>4897299.83</v>
      </c>
      <c r="E34" s="70">
        <v>675561233.83</v>
      </c>
      <c r="F34" s="62"/>
    </row>
    <row r="35" spans="1:6" s="49" customFormat="1" ht="17.25" customHeight="1">
      <c r="A35" s="47" t="s">
        <v>111</v>
      </c>
      <c r="B35" s="50" t="s">
        <v>188</v>
      </c>
      <c r="C35" s="70">
        <v>24942517</v>
      </c>
      <c r="D35" s="70">
        <f aca="true" t="shared" si="1" ref="D35:D42">E35-C35</f>
        <v>-12300000</v>
      </c>
      <c r="E35" s="70">
        <v>12642517</v>
      </c>
      <c r="F35" s="62"/>
    </row>
    <row r="36" spans="1:6" s="49" customFormat="1" ht="34.5" customHeight="1">
      <c r="A36" s="47" t="s">
        <v>112</v>
      </c>
      <c r="B36" s="50" t="s">
        <v>207</v>
      </c>
      <c r="C36" s="70">
        <v>0</v>
      </c>
      <c r="D36" s="70">
        <f t="shared" si="1"/>
        <v>0</v>
      </c>
      <c r="E36" s="70">
        <v>0</v>
      </c>
      <c r="F36" s="62"/>
    </row>
    <row r="37" spans="1:6" s="49" customFormat="1" ht="69" customHeight="1">
      <c r="A37" s="47" t="s">
        <v>113</v>
      </c>
      <c r="B37" s="50" t="s">
        <v>189</v>
      </c>
      <c r="C37" s="70">
        <v>0</v>
      </c>
      <c r="D37" s="70">
        <f t="shared" si="1"/>
        <v>0</v>
      </c>
      <c r="E37" s="70">
        <v>0</v>
      </c>
      <c r="F37" s="62"/>
    </row>
    <row r="38" spans="1:6" s="49" customFormat="1" ht="15.75">
      <c r="A38" s="47" t="s">
        <v>114</v>
      </c>
      <c r="B38" s="50" t="s">
        <v>190</v>
      </c>
      <c r="C38" s="70">
        <v>7438376</v>
      </c>
      <c r="D38" s="70">
        <f t="shared" si="1"/>
        <v>0</v>
      </c>
      <c r="E38" s="70">
        <v>7438376</v>
      </c>
      <c r="F38" s="62"/>
    </row>
    <row r="39" spans="1:6" s="49" customFormat="1" ht="15.75">
      <c r="A39" s="47" t="s">
        <v>115</v>
      </c>
      <c r="B39" s="50" t="s">
        <v>208</v>
      </c>
      <c r="C39" s="70">
        <v>7438376</v>
      </c>
      <c r="D39" s="70">
        <f t="shared" si="1"/>
        <v>0</v>
      </c>
      <c r="E39" s="70">
        <v>7438376</v>
      </c>
      <c r="F39" s="62"/>
    </row>
    <row r="40" spans="1:6" s="49" customFormat="1" ht="69" customHeight="1">
      <c r="A40" s="47" t="s">
        <v>209</v>
      </c>
      <c r="B40" s="48" t="s">
        <v>14</v>
      </c>
      <c r="C40" s="70">
        <v>0</v>
      </c>
      <c r="D40" s="70">
        <f t="shared" si="1"/>
        <v>0</v>
      </c>
      <c r="E40" s="70">
        <v>0</v>
      </c>
      <c r="F40" s="62"/>
    </row>
    <row r="41" spans="1:6" s="49" customFormat="1" ht="55.5" customHeight="1">
      <c r="A41" s="47" t="s">
        <v>210</v>
      </c>
      <c r="B41" s="48" t="s">
        <v>272</v>
      </c>
      <c r="C41" s="70">
        <v>0</v>
      </c>
      <c r="D41" s="70">
        <f t="shared" si="1"/>
        <v>0</v>
      </c>
      <c r="E41" s="70">
        <v>0</v>
      </c>
      <c r="F41" s="62"/>
    </row>
    <row r="42" spans="1:6" s="49" customFormat="1" ht="15.75">
      <c r="A42" s="47" t="s">
        <v>116</v>
      </c>
      <c r="B42" s="48" t="s">
        <v>98</v>
      </c>
      <c r="C42" s="70">
        <v>453921573</v>
      </c>
      <c r="D42" s="70">
        <f t="shared" si="1"/>
        <v>-71764932</v>
      </c>
      <c r="E42" s="70">
        <v>382156641</v>
      </c>
      <c r="F42" s="62"/>
    </row>
    <row r="43" spans="1:6" s="49" customFormat="1" ht="21" customHeight="1">
      <c r="A43" s="51">
        <v>3</v>
      </c>
      <c r="B43" s="54" t="s">
        <v>191</v>
      </c>
      <c r="C43" s="69">
        <f>C22-C33</f>
        <v>-48800000</v>
      </c>
      <c r="D43" s="69">
        <f>D22-D33</f>
        <v>0</v>
      </c>
      <c r="E43" s="69">
        <f>E22-E33</f>
        <v>-48800000</v>
      </c>
      <c r="F43" s="62"/>
    </row>
    <row r="44" spans="1:6" s="49" customFormat="1" ht="18.75" customHeight="1">
      <c r="A44" s="51">
        <v>4</v>
      </c>
      <c r="B44" s="54" t="s">
        <v>192</v>
      </c>
      <c r="C44" s="69">
        <f>C45+C47+C49+C54</f>
        <v>93380952</v>
      </c>
      <c r="D44" s="69">
        <f>D45+D47+D49+D54</f>
        <v>0</v>
      </c>
      <c r="E44" s="69">
        <f>E45+E47+E49+E54</f>
        <v>93380952</v>
      </c>
      <c r="F44" s="62"/>
    </row>
    <row r="45" spans="1:6" s="49" customFormat="1" ht="18" customHeight="1">
      <c r="A45" s="47" t="s">
        <v>117</v>
      </c>
      <c r="B45" s="50" t="s">
        <v>193</v>
      </c>
      <c r="C45" s="70">
        <v>0</v>
      </c>
      <c r="D45" s="70">
        <f>E45-C45</f>
        <v>0</v>
      </c>
      <c r="E45" s="70">
        <v>0</v>
      </c>
      <c r="F45" s="62"/>
    </row>
    <row r="46" spans="1:6" s="49" customFormat="1" ht="18" customHeight="1">
      <c r="A46" s="47" t="s">
        <v>118</v>
      </c>
      <c r="B46" s="48" t="s">
        <v>194</v>
      </c>
      <c r="C46" s="70">
        <v>0</v>
      </c>
      <c r="D46" s="70">
        <f>E46-C46</f>
        <v>0</v>
      </c>
      <c r="E46" s="70">
        <v>0</v>
      </c>
      <c r="F46" s="62"/>
    </row>
    <row r="47" spans="1:6" s="49" customFormat="1" ht="18" customHeight="1">
      <c r="A47" s="47" t="s">
        <v>119</v>
      </c>
      <c r="B47" s="50" t="s">
        <v>195</v>
      </c>
      <c r="C47" s="70">
        <v>27083885</v>
      </c>
      <c r="D47" s="70">
        <f aca="true" t="shared" si="2" ref="D47:D55">E47-C47</f>
        <v>0</v>
      </c>
      <c r="E47" s="70">
        <v>27083885</v>
      </c>
      <c r="F47" s="62"/>
    </row>
    <row r="48" spans="1:6" s="49" customFormat="1" ht="15.75">
      <c r="A48" s="47" t="s">
        <v>120</v>
      </c>
      <c r="B48" s="50" t="s">
        <v>194</v>
      </c>
      <c r="C48" s="70">
        <v>24990224</v>
      </c>
      <c r="D48" s="70">
        <f t="shared" si="2"/>
        <v>0</v>
      </c>
      <c r="E48" s="70">
        <v>24990224</v>
      </c>
      <c r="F48" s="62"/>
    </row>
    <row r="49" spans="1:6" s="49" customFormat="1" ht="18" customHeight="1">
      <c r="A49" s="47" t="s">
        <v>121</v>
      </c>
      <c r="B49" s="50" t="s">
        <v>196</v>
      </c>
      <c r="C49" s="70">
        <v>66297067</v>
      </c>
      <c r="D49" s="70">
        <f t="shared" si="2"/>
        <v>0</v>
      </c>
      <c r="E49" s="70">
        <v>66297067</v>
      </c>
      <c r="F49" s="62"/>
    </row>
    <row r="50" spans="1:6" s="42" customFormat="1" ht="18.75" customHeight="1">
      <c r="A50" s="153" t="s">
        <v>99</v>
      </c>
      <c r="B50" s="153" t="s">
        <v>64</v>
      </c>
      <c r="C50" s="153" t="s">
        <v>282</v>
      </c>
      <c r="D50" s="153" t="s">
        <v>66</v>
      </c>
      <c r="E50" s="153" t="s">
        <v>282</v>
      </c>
      <c r="F50" s="73"/>
    </row>
    <row r="51" spans="1:6" s="42" customFormat="1" ht="18.75" customHeight="1">
      <c r="A51" s="153"/>
      <c r="B51" s="153"/>
      <c r="C51" s="153"/>
      <c r="D51" s="153"/>
      <c r="E51" s="153"/>
      <c r="F51" s="73"/>
    </row>
    <row r="52" spans="1:6" s="44" customFormat="1" ht="15">
      <c r="A52" s="43">
        <v>1</v>
      </c>
      <c r="B52" s="43">
        <v>2</v>
      </c>
      <c r="C52" s="43">
        <v>5</v>
      </c>
      <c r="D52" s="43">
        <v>4</v>
      </c>
      <c r="E52" s="43">
        <v>5</v>
      </c>
      <c r="F52" s="74"/>
    </row>
    <row r="53" spans="1:6" s="49" customFormat="1" ht="18" customHeight="1">
      <c r="A53" s="47" t="s">
        <v>122</v>
      </c>
      <c r="B53" s="50" t="s">
        <v>194</v>
      </c>
      <c r="C53" s="70">
        <v>23809776</v>
      </c>
      <c r="D53" s="70">
        <f t="shared" si="2"/>
        <v>0</v>
      </c>
      <c r="E53" s="70">
        <v>23809776</v>
      </c>
      <c r="F53" s="62"/>
    </row>
    <row r="54" spans="1:6" s="49" customFormat="1" ht="18" customHeight="1">
      <c r="A54" s="47" t="s">
        <v>123</v>
      </c>
      <c r="B54" s="48" t="s">
        <v>197</v>
      </c>
      <c r="C54" s="70">
        <v>0</v>
      </c>
      <c r="D54" s="70">
        <f t="shared" si="2"/>
        <v>0</v>
      </c>
      <c r="E54" s="70">
        <v>0</v>
      </c>
      <c r="F54" s="62"/>
    </row>
    <row r="55" spans="1:6" s="49" customFormat="1" ht="21" customHeight="1">
      <c r="A55" s="47" t="s">
        <v>124</v>
      </c>
      <c r="B55" s="50" t="s">
        <v>194</v>
      </c>
      <c r="C55" s="70">
        <v>0</v>
      </c>
      <c r="D55" s="70">
        <f t="shared" si="2"/>
        <v>0</v>
      </c>
      <c r="E55" s="70">
        <v>0</v>
      </c>
      <c r="F55" s="62"/>
    </row>
    <row r="56" spans="1:6" s="49" customFormat="1" ht="17.25" customHeight="1">
      <c r="A56" s="51">
        <v>5</v>
      </c>
      <c r="B56" s="54" t="s">
        <v>198</v>
      </c>
      <c r="C56" s="69">
        <f>C57+C62</f>
        <v>44580952</v>
      </c>
      <c r="D56" s="69">
        <f>D57+D62</f>
        <v>0</v>
      </c>
      <c r="E56" s="69">
        <f>E57+E62</f>
        <v>44580952</v>
      </c>
      <c r="F56" s="62"/>
    </row>
    <row r="57" spans="1:6" s="49" customFormat="1" ht="33.75" customHeight="1">
      <c r="A57" s="47" t="s">
        <v>125</v>
      </c>
      <c r="B57" s="50" t="s">
        <v>199</v>
      </c>
      <c r="C57" s="70">
        <v>44580952</v>
      </c>
      <c r="D57" s="70">
        <f aca="true" t="shared" si="3" ref="D57:D64">E57-C57</f>
        <v>0</v>
      </c>
      <c r="E57" s="70">
        <v>44580952</v>
      </c>
      <c r="F57" s="62"/>
    </row>
    <row r="58" spans="1:6" s="49" customFormat="1" ht="31.5">
      <c r="A58" s="47" t="s">
        <v>126</v>
      </c>
      <c r="B58" s="50" t="s">
        <v>15</v>
      </c>
      <c r="C58" s="70">
        <v>0</v>
      </c>
      <c r="D58" s="70">
        <f t="shared" si="3"/>
        <v>0</v>
      </c>
      <c r="E58" s="70">
        <v>0</v>
      </c>
      <c r="F58" s="62"/>
    </row>
    <row r="59" spans="1:6" s="49" customFormat="1" ht="31.5">
      <c r="A59" s="47" t="s">
        <v>127</v>
      </c>
      <c r="B59" s="50" t="s">
        <v>211</v>
      </c>
      <c r="C59" s="70">
        <v>0</v>
      </c>
      <c r="D59" s="70">
        <f t="shared" si="3"/>
        <v>0</v>
      </c>
      <c r="E59" s="70">
        <v>0</v>
      </c>
      <c r="F59" s="62"/>
    </row>
    <row r="60" spans="1:6" s="49" customFormat="1" ht="31.5">
      <c r="A60" s="47" t="s">
        <v>212</v>
      </c>
      <c r="B60" s="48" t="s">
        <v>213</v>
      </c>
      <c r="C60" s="70">
        <v>0</v>
      </c>
      <c r="D60" s="70">
        <f t="shared" si="3"/>
        <v>0</v>
      </c>
      <c r="E60" s="70">
        <v>0</v>
      </c>
      <c r="F60" s="62"/>
    </row>
    <row r="61" spans="1:6" s="49" customFormat="1" ht="31.5">
      <c r="A61" s="47" t="s">
        <v>214</v>
      </c>
      <c r="B61" s="48" t="s">
        <v>215</v>
      </c>
      <c r="C61" s="70">
        <v>0</v>
      </c>
      <c r="D61" s="70">
        <f t="shared" si="3"/>
        <v>0</v>
      </c>
      <c r="E61" s="70">
        <v>0</v>
      </c>
      <c r="F61" s="62"/>
    </row>
    <row r="62" spans="1:6" s="49" customFormat="1" ht="15.75">
      <c r="A62" s="47" t="s">
        <v>128</v>
      </c>
      <c r="B62" s="48" t="s">
        <v>200</v>
      </c>
      <c r="C62" s="70">
        <v>0</v>
      </c>
      <c r="D62" s="70">
        <f t="shared" si="3"/>
        <v>0</v>
      </c>
      <c r="E62" s="70">
        <v>0</v>
      </c>
      <c r="F62" s="62"/>
    </row>
    <row r="63" spans="1:6" s="49" customFormat="1" ht="15.75">
      <c r="A63" s="51">
        <v>6</v>
      </c>
      <c r="B63" s="54" t="s">
        <v>201</v>
      </c>
      <c r="C63" s="69">
        <v>293861118</v>
      </c>
      <c r="D63" s="69">
        <f t="shared" si="3"/>
        <v>0</v>
      </c>
      <c r="E63" s="69">
        <v>293861118</v>
      </c>
      <c r="F63" s="62"/>
    </row>
    <row r="64" spans="1:6" s="49" customFormat="1" ht="63">
      <c r="A64" s="51">
        <v>7</v>
      </c>
      <c r="B64" s="54" t="s">
        <v>202</v>
      </c>
      <c r="C64" s="69">
        <v>0</v>
      </c>
      <c r="D64" s="69">
        <f t="shared" si="3"/>
        <v>0</v>
      </c>
      <c r="E64" s="69">
        <v>0</v>
      </c>
      <c r="F64" s="62"/>
    </row>
    <row r="65" spans="1:6" s="49" customFormat="1" ht="31.5">
      <c r="A65" s="51">
        <v>8</v>
      </c>
      <c r="B65" s="54" t="s">
        <v>203</v>
      </c>
      <c r="C65" s="69" t="s">
        <v>65</v>
      </c>
      <c r="D65" s="69" t="s">
        <v>65</v>
      </c>
      <c r="E65" s="69" t="s">
        <v>65</v>
      </c>
      <c r="F65" s="62"/>
    </row>
    <row r="66" spans="1:6" s="49" customFormat="1" ht="15.75">
      <c r="A66" s="47" t="s">
        <v>129</v>
      </c>
      <c r="B66" s="50" t="s">
        <v>204</v>
      </c>
      <c r="C66" s="70">
        <v>137077564</v>
      </c>
      <c r="D66" s="70">
        <f>E66-C66</f>
        <v>9334255</v>
      </c>
      <c r="E66" s="70">
        <v>146411819</v>
      </c>
      <c r="F66" s="62"/>
    </row>
    <row r="67" spans="1:6" s="49" customFormat="1" ht="31.5">
      <c r="A67" s="47" t="s">
        <v>130</v>
      </c>
      <c r="B67" s="50" t="s">
        <v>216</v>
      </c>
      <c r="C67" s="70">
        <v>164161449</v>
      </c>
      <c r="D67" s="70">
        <f>E67-C67</f>
        <v>9334255</v>
      </c>
      <c r="E67" s="70">
        <v>173495704</v>
      </c>
      <c r="F67" s="62"/>
    </row>
    <row r="68" spans="1:6" s="49" customFormat="1" ht="21" customHeight="1">
      <c r="A68" s="51">
        <v>9</v>
      </c>
      <c r="B68" s="54" t="s">
        <v>205</v>
      </c>
      <c r="C68" s="69" t="s">
        <v>65</v>
      </c>
      <c r="D68" s="69" t="s">
        <v>65</v>
      </c>
      <c r="E68" s="69" t="s">
        <v>65</v>
      </c>
      <c r="F68" s="62"/>
    </row>
    <row r="69" spans="1:6" s="49" customFormat="1" ht="72" customHeight="1">
      <c r="A69" s="47" t="s">
        <v>131</v>
      </c>
      <c r="B69" s="50" t="s">
        <v>217</v>
      </c>
      <c r="C69" s="71">
        <v>0.0715</v>
      </c>
      <c r="D69" s="71">
        <f>E69-C69</f>
        <v>-0.0074</v>
      </c>
      <c r="E69" s="71">
        <v>0.0641</v>
      </c>
      <c r="F69" s="62"/>
    </row>
    <row r="70" spans="1:6" s="49" customFormat="1" ht="69.75" customHeight="1">
      <c r="A70" s="47" t="s">
        <v>132</v>
      </c>
      <c r="B70" s="50" t="s">
        <v>218</v>
      </c>
      <c r="C70" s="71">
        <v>0.0715</v>
      </c>
      <c r="D70" s="71">
        <f aca="true" t="shared" si="4" ref="D70:D75">E70-C70</f>
        <v>-0.0074</v>
      </c>
      <c r="E70" s="71">
        <v>0.0641</v>
      </c>
      <c r="F70" s="62"/>
    </row>
    <row r="71" spans="1:6" s="49" customFormat="1" ht="55.5" customHeight="1">
      <c r="A71" s="47" t="s">
        <v>133</v>
      </c>
      <c r="B71" s="50" t="s">
        <v>206</v>
      </c>
      <c r="C71" s="71">
        <v>0</v>
      </c>
      <c r="D71" s="71">
        <f t="shared" si="4"/>
        <v>0</v>
      </c>
      <c r="E71" s="71">
        <v>0</v>
      </c>
      <c r="F71" s="62"/>
    </row>
    <row r="72" spans="1:6" s="49" customFormat="1" ht="70.5" customHeight="1">
      <c r="A72" s="47" t="s">
        <v>134</v>
      </c>
      <c r="B72" s="50" t="s">
        <v>219</v>
      </c>
      <c r="C72" s="71">
        <v>0.0715</v>
      </c>
      <c r="D72" s="71">
        <f t="shared" si="4"/>
        <v>-0.0074</v>
      </c>
      <c r="E72" s="71">
        <v>0.0641</v>
      </c>
      <c r="F72" s="62"/>
    </row>
    <row r="73" spans="1:6" s="49" customFormat="1" ht="54.75" customHeight="1">
      <c r="A73" s="47" t="s">
        <v>135</v>
      </c>
      <c r="B73" s="55" t="s">
        <v>220</v>
      </c>
      <c r="C73" s="71">
        <v>0.1283</v>
      </c>
      <c r="D73" s="71">
        <f t="shared" si="4"/>
        <v>0.0178</v>
      </c>
      <c r="E73" s="71">
        <v>0.1461</v>
      </c>
      <c r="F73" s="62"/>
    </row>
    <row r="74" spans="1:6" s="49" customFormat="1" ht="66.75" customHeight="1">
      <c r="A74" s="47" t="s">
        <v>136</v>
      </c>
      <c r="B74" s="50" t="s">
        <v>221</v>
      </c>
      <c r="C74" s="71">
        <v>0.1241</v>
      </c>
      <c r="D74" s="71">
        <f t="shared" si="4"/>
        <v>0</v>
      </c>
      <c r="E74" s="71">
        <v>0.1241</v>
      </c>
      <c r="F74" s="62"/>
    </row>
    <row r="75" spans="1:6" s="49" customFormat="1" ht="75.75" customHeight="1">
      <c r="A75" s="47" t="s">
        <v>137</v>
      </c>
      <c r="B75" s="50" t="s">
        <v>26</v>
      </c>
      <c r="C75" s="71">
        <v>0.1446</v>
      </c>
      <c r="D75" s="71">
        <f t="shared" si="4"/>
        <v>0</v>
      </c>
      <c r="E75" s="71">
        <v>0.1446</v>
      </c>
      <c r="F75" s="62"/>
    </row>
    <row r="76" spans="1:6" s="49" customFormat="1" ht="83.25" customHeight="1">
      <c r="A76" s="47" t="s">
        <v>138</v>
      </c>
      <c r="B76" s="50" t="s">
        <v>17</v>
      </c>
      <c r="C76" s="70" t="s">
        <v>67</v>
      </c>
      <c r="D76" s="70"/>
      <c r="E76" s="70" t="s">
        <v>67</v>
      </c>
      <c r="F76" s="62"/>
    </row>
    <row r="77" spans="1:6" s="49" customFormat="1" ht="72" customHeight="1">
      <c r="A77" s="47" t="s">
        <v>139</v>
      </c>
      <c r="B77" s="50" t="s">
        <v>222</v>
      </c>
      <c r="C77" s="70" t="s">
        <v>67</v>
      </c>
      <c r="D77" s="70"/>
      <c r="E77" s="70" t="s">
        <v>67</v>
      </c>
      <c r="F77" s="62"/>
    </row>
    <row r="78" spans="1:6" s="49" customFormat="1" ht="15.75">
      <c r="A78" s="51">
        <v>10</v>
      </c>
      <c r="B78" s="54" t="s">
        <v>27</v>
      </c>
      <c r="C78" s="69">
        <v>0</v>
      </c>
      <c r="D78" s="69">
        <f>E78-C78</f>
        <v>0</v>
      </c>
      <c r="E78" s="69">
        <v>0</v>
      </c>
      <c r="F78" s="62"/>
    </row>
    <row r="79" spans="1:6" s="49" customFormat="1" ht="18" customHeight="1">
      <c r="A79" s="47" t="s">
        <v>140</v>
      </c>
      <c r="B79" s="50" t="s">
        <v>28</v>
      </c>
      <c r="C79" s="70">
        <v>0</v>
      </c>
      <c r="D79" s="70">
        <f>E79-C79</f>
        <v>0</v>
      </c>
      <c r="E79" s="70">
        <v>0</v>
      </c>
      <c r="F79" s="62"/>
    </row>
    <row r="80" spans="1:6" s="49" customFormat="1" ht="31.5">
      <c r="A80" s="51">
        <v>11</v>
      </c>
      <c r="B80" s="54" t="s">
        <v>29</v>
      </c>
      <c r="C80" s="69" t="s">
        <v>65</v>
      </c>
      <c r="D80" s="69" t="s">
        <v>65</v>
      </c>
      <c r="E80" s="69" t="s">
        <v>65</v>
      </c>
      <c r="F80" s="62"/>
    </row>
    <row r="81" spans="1:6" s="42" customFormat="1" ht="18.75" customHeight="1">
      <c r="A81" s="153" t="s">
        <v>99</v>
      </c>
      <c r="B81" s="153" t="s">
        <v>64</v>
      </c>
      <c r="C81" s="153" t="s">
        <v>282</v>
      </c>
      <c r="D81" s="153" t="s">
        <v>66</v>
      </c>
      <c r="E81" s="153" t="s">
        <v>282</v>
      </c>
      <c r="F81" s="73"/>
    </row>
    <row r="82" spans="1:6" s="42" customFormat="1" ht="18.75" customHeight="1">
      <c r="A82" s="153"/>
      <c r="B82" s="153"/>
      <c r="C82" s="153"/>
      <c r="D82" s="153"/>
      <c r="E82" s="153"/>
      <c r="F82" s="73"/>
    </row>
    <row r="83" spans="1:6" s="44" customFormat="1" ht="15">
      <c r="A83" s="43">
        <v>1</v>
      </c>
      <c r="B83" s="43">
        <v>2</v>
      </c>
      <c r="C83" s="43">
        <v>5</v>
      </c>
      <c r="D83" s="43">
        <v>4</v>
      </c>
      <c r="E83" s="43">
        <v>5</v>
      </c>
      <c r="F83" s="74"/>
    </row>
    <row r="84" spans="1:6" s="49" customFormat="1" ht="20.25" customHeight="1">
      <c r="A84" s="47" t="s">
        <v>141</v>
      </c>
      <c r="B84" s="50" t="s">
        <v>30</v>
      </c>
      <c r="C84" s="70">
        <v>194481537</v>
      </c>
      <c r="D84" s="70">
        <f>E84-C84</f>
        <v>1967055</v>
      </c>
      <c r="E84" s="70">
        <v>196448592</v>
      </c>
      <c r="F84" s="62"/>
    </row>
    <row r="85" spans="1:6" s="49" customFormat="1" ht="31.5">
      <c r="A85" s="47" t="s">
        <v>142</v>
      </c>
      <c r="B85" s="50" t="s">
        <v>31</v>
      </c>
      <c r="C85" s="70">
        <v>81545498</v>
      </c>
      <c r="D85" s="70">
        <f aca="true" t="shared" si="5" ref="D85:D91">E85-C85</f>
        <v>1355223</v>
      </c>
      <c r="E85" s="70">
        <v>82900721</v>
      </c>
      <c r="F85" s="62"/>
    </row>
    <row r="86" spans="1:6" s="49" customFormat="1" ht="15.75">
      <c r="A86" s="47" t="s">
        <v>143</v>
      </c>
      <c r="B86" s="50" t="s">
        <v>223</v>
      </c>
      <c r="C86" s="70">
        <v>683468614</v>
      </c>
      <c r="D86" s="70">
        <f t="shared" si="5"/>
        <v>-82886537</v>
      </c>
      <c r="E86" s="70">
        <v>600582077</v>
      </c>
      <c r="F86" s="62"/>
    </row>
    <row r="87" spans="1:6" s="49" customFormat="1" ht="15.75">
      <c r="A87" s="47" t="s">
        <v>144</v>
      </c>
      <c r="B87" s="50" t="s">
        <v>32</v>
      </c>
      <c r="C87" s="70">
        <v>285110155</v>
      </c>
      <c r="D87" s="70">
        <f t="shared" si="5"/>
        <v>7417227</v>
      </c>
      <c r="E87" s="70">
        <v>292527382</v>
      </c>
      <c r="F87" s="62"/>
    </row>
    <row r="88" spans="1:6" s="49" customFormat="1" ht="15.75">
      <c r="A88" s="47" t="s">
        <v>145</v>
      </c>
      <c r="B88" s="50" t="s">
        <v>33</v>
      </c>
      <c r="C88" s="70">
        <v>398358459</v>
      </c>
      <c r="D88" s="70">
        <f t="shared" si="5"/>
        <v>-90303764</v>
      </c>
      <c r="E88" s="70">
        <v>308054695</v>
      </c>
      <c r="F88" s="62"/>
    </row>
    <row r="89" spans="1:6" s="49" customFormat="1" ht="15.75">
      <c r="A89" s="47" t="s">
        <v>146</v>
      </c>
      <c r="B89" s="48" t="s">
        <v>34</v>
      </c>
      <c r="C89" s="70">
        <v>280918207</v>
      </c>
      <c r="D89" s="70">
        <f t="shared" si="5"/>
        <v>-65625652</v>
      </c>
      <c r="E89" s="70">
        <v>215292555</v>
      </c>
      <c r="F89" s="62"/>
    </row>
    <row r="90" spans="1:6" s="49" customFormat="1" ht="15.75">
      <c r="A90" s="47" t="s">
        <v>147</v>
      </c>
      <c r="B90" s="48" t="s">
        <v>35</v>
      </c>
      <c r="C90" s="70">
        <v>22741662</v>
      </c>
      <c r="D90" s="70">
        <f t="shared" si="5"/>
        <v>-197886</v>
      </c>
      <c r="E90" s="70">
        <v>22543776</v>
      </c>
      <c r="F90" s="62"/>
    </row>
    <row r="91" spans="1:6" s="49" customFormat="1" ht="15.75">
      <c r="A91" s="47" t="s">
        <v>148</v>
      </c>
      <c r="B91" s="48" t="s">
        <v>36</v>
      </c>
      <c r="C91" s="70">
        <v>111588515</v>
      </c>
      <c r="D91" s="70">
        <f t="shared" si="5"/>
        <v>-23362937</v>
      </c>
      <c r="E91" s="70">
        <v>88225578</v>
      </c>
      <c r="F91" s="62"/>
    </row>
    <row r="92" spans="1:6" s="49" customFormat="1" ht="31.5">
      <c r="A92" s="51">
        <v>12</v>
      </c>
      <c r="B92" s="54" t="s">
        <v>37</v>
      </c>
      <c r="C92" s="69" t="s">
        <v>65</v>
      </c>
      <c r="D92" s="69" t="s">
        <v>65</v>
      </c>
      <c r="E92" s="69" t="s">
        <v>65</v>
      </c>
      <c r="F92" s="62"/>
    </row>
    <row r="93" spans="1:6" s="49" customFormat="1" ht="36.75" customHeight="1">
      <c r="A93" s="47" t="s">
        <v>149</v>
      </c>
      <c r="B93" s="48" t="s">
        <v>38</v>
      </c>
      <c r="C93" s="70">
        <v>146121760</v>
      </c>
      <c r="D93" s="70">
        <f>E93-C93</f>
        <v>7329248</v>
      </c>
      <c r="E93" s="70">
        <v>153451008</v>
      </c>
      <c r="F93" s="62"/>
    </row>
    <row r="94" spans="1:6" s="49" customFormat="1" ht="15.75">
      <c r="A94" s="47" t="s">
        <v>150</v>
      </c>
      <c r="B94" s="48" t="s">
        <v>39</v>
      </c>
      <c r="C94" s="70">
        <v>114388775</v>
      </c>
      <c r="D94" s="70">
        <f aca="true" t="shared" si="6" ref="D94:D112">E94-C94</f>
        <v>8373113</v>
      </c>
      <c r="E94" s="70">
        <v>122761888</v>
      </c>
      <c r="F94" s="62"/>
    </row>
    <row r="95" spans="1:6" s="49" customFormat="1" ht="36" customHeight="1">
      <c r="A95" s="47" t="s">
        <v>151</v>
      </c>
      <c r="B95" s="56" t="s">
        <v>40</v>
      </c>
      <c r="C95" s="70">
        <v>112221726</v>
      </c>
      <c r="D95" s="70">
        <f t="shared" si="6"/>
        <v>-10970254</v>
      </c>
      <c r="E95" s="70">
        <v>101251472</v>
      </c>
      <c r="F95" s="62"/>
    </row>
    <row r="96" spans="1:6" s="49" customFormat="1" ht="39.75" customHeight="1">
      <c r="A96" s="47" t="s">
        <v>152</v>
      </c>
      <c r="B96" s="48" t="s">
        <v>41</v>
      </c>
      <c r="C96" s="70">
        <v>250548154</v>
      </c>
      <c r="D96" s="70">
        <f t="shared" si="6"/>
        <v>-85927727</v>
      </c>
      <c r="E96" s="70">
        <v>164620427</v>
      </c>
      <c r="F96" s="62"/>
    </row>
    <row r="97" spans="1:6" s="49" customFormat="1" ht="15.75">
      <c r="A97" s="47" t="s">
        <v>153</v>
      </c>
      <c r="B97" s="48" t="s">
        <v>39</v>
      </c>
      <c r="C97" s="70">
        <v>225737124</v>
      </c>
      <c r="D97" s="70">
        <f t="shared" si="6"/>
        <v>-68585381</v>
      </c>
      <c r="E97" s="70">
        <v>157151743</v>
      </c>
      <c r="F97" s="62"/>
    </row>
    <row r="98" spans="1:6" s="49" customFormat="1" ht="31.5">
      <c r="A98" s="47" t="s">
        <v>154</v>
      </c>
      <c r="B98" s="48" t="s">
        <v>42</v>
      </c>
      <c r="C98" s="70">
        <v>218543850</v>
      </c>
      <c r="D98" s="70">
        <f>E98-C98</f>
        <v>-63037041</v>
      </c>
      <c r="E98" s="70">
        <v>155506809</v>
      </c>
      <c r="F98" s="62"/>
    </row>
    <row r="99" spans="1:6" s="49" customFormat="1" ht="31.5">
      <c r="A99" s="47" t="s">
        <v>155</v>
      </c>
      <c r="B99" s="48" t="s">
        <v>43</v>
      </c>
      <c r="C99" s="70">
        <v>157515324</v>
      </c>
      <c r="D99" s="70">
        <f t="shared" si="6"/>
        <v>7337227</v>
      </c>
      <c r="E99" s="70">
        <v>164852551</v>
      </c>
      <c r="F99" s="62"/>
    </row>
    <row r="100" spans="1:6" s="49" customFormat="1" ht="15.75">
      <c r="A100" s="47" t="s">
        <v>156</v>
      </c>
      <c r="B100" s="48" t="s">
        <v>44</v>
      </c>
      <c r="C100" s="70">
        <v>115203521</v>
      </c>
      <c r="D100" s="70">
        <f t="shared" si="6"/>
        <v>8127796</v>
      </c>
      <c r="E100" s="70">
        <v>123331317</v>
      </c>
      <c r="F100" s="62"/>
    </row>
    <row r="101" spans="1:6" s="49" customFormat="1" ht="47.25">
      <c r="A101" s="47" t="s">
        <v>157</v>
      </c>
      <c r="B101" s="48" t="s">
        <v>45</v>
      </c>
      <c r="C101" s="70">
        <v>155205441</v>
      </c>
      <c r="D101" s="70">
        <f t="shared" si="6"/>
        <v>-12263217</v>
      </c>
      <c r="E101" s="70">
        <v>142942224</v>
      </c>
      <c r="F101" s="62"/>
    </row>
    <row r="102" spans="1:6" s="49" customFormat="1" ht="31.5">
      <c r="A102" s="47" t="s">
        <v>158</v>
      </c>
      <c r="B102" s="48" t="s">
        <v>46</v>
      </c>
      <c r="C102" s="70">
        <v>305585298</v>
      </c>
      <c r="D102" s="70">
        <f t="shared" si="6"/>
        <v>-91001221</v>
      </c>
      <c r="E102" s="70">
        <v>214584077</v>
      </c>
      <c r="F102" s="62"/>
    </row>
    <row r="103" spans="1:6" s="49" customFormat="1" ht="15.75">
      <c r="A103" s="47" t="s">
        <v>159</v>
      </c>
      <c r="B103" s="48" t="s">
        <v>47</v>
      </c>
      <c r="C103" s="70">
        <v>225304210</v>
      </c>
      <c r="D103" s="70">
        <f t="shared" si="6"/>
        <v>-68585381</v>
      </c>
      <c r="E103" s="70">
        <v>156718829</v>
      </c>
      <c r="F103" s="62"/>
    </row>
    <row r="104" spans="1:6" s="49" customFormat="1" ht="54.75" customHeight="1">
      <c r="A104" s="47" t="s">
        <v>160</v>
      </c>
      <c r="B104" s="48" t="s">
        <v>48</v>
      </c>
      <c r="C104" s="70">
        <v>283987700</v>
      </c>
      <c r="D104" s="70">
        <f t="shared" si="6"/>
        <v>-74811342</v>
      </c>
      <c r="E104" s="70">
        <v>209176358</v>
      </c>
      <c r="F104" s="62"/>
    </row>
    <row r="105" spans="1:6" s="49" customFormat="1" ht="63">
      <c r="A105" s="47" t="s">
        <v>224</v>
      </c>
      <c r="B105" s="48" t="s">
        <v>18</v>
      </c>
      <c r="C105" s="70">
        <v>57206992</v>
      </c>
      <c r="D105" s="70">
        <f t="shared" si="6"/>
        <v>-86719</v>
      </c>
      <c r="E105" s="70">
        <v>57120273</v>
      </c>
      <c r="F105" s="62"/>
    </row>
    <row r="106" spans="1:6" s="49" customFormat="1" ht="31.5">
      <c r="A106" s="47" t="s">
        <v>226</v>
      </c>
      <c r="B106" s="48" t="s">
        <v>227</v>
      </c>
      <c r="C106" s="70">
        <v>57206992</v>
      </c>
      <c r="D106" s="70">
        <f t="shared" si="6"/>
        <v>-86719</v>
      </c>
      <c r="E106" s="70">
        <v>57120273</v>
      </c>
      <c r="F106" s="62"/>
    </row>
    <row r="107" spans="1:6" s="49" customFormat="1" ht="47.25">
      <c r="A107" s="47" t="s">
        <v>228</v>
      </c>
      <c r="B107" s="48" t="s">
        <v>229</v>
      </c>
      <c r="C107" s="70">
        <v>57206992</v>
      </c>
      <c r="D107" s="70">
        <f t="shared" si="6"/>
        <v>-86719</v>
      </c>
      <c r="E107" s="70">
        <v>57120273</v>
      </c>
      <c r="F107" s="62"/>
    </row>
    <row r="108" spans="1:6" s="49" customFormat="1" ht="31.5">
      <c r="A108" s="47" t="s">
        <v>225</v>
      </c>
      <c r="B108" s="48" t="s">
        <v>227</v>
      </c>
      <c r="C108" s="70">
        <v>57206992</v>
      </c>
      <c r="D108" s="70">
        <f t="shared" si="6"/>
        <v>-86719</v>
      </c>
      <c r="E108" s="70">
        <v>57120273</v>
      </c>
      <c r="F108" s="62"/>
    </row>
    <row r="109" spans="1:6" s="49" customFormat="1" ht="63">
      <c r="A109" s="47" t="s">
        <v>230</v>
      </c>
      <c r="B109" s="48" t="s">
        <v>1</v>
      </c>
      <c r="C109" s="70">
        <v>0</v>
      </c>
      <c r="D109" s="70">
        <f t="shared" si="6"/>
        <v>0</v>
      </c>
      <c r="E109" s="70">
        <v>0</v>
      </c>
      <c r="F109" s="62"/>
    </row>
    <row r="110" spans="1:6" s="49" customFormat="1" ht="31.5">
      <c r="A110" s="47" t="s">
        <v>2</v>
      </c>
      <c r="B110" s="48" t="s">
        <v>227</v>
      </c>
      <c r="C110" s="70">
        <v>0</v>
      </c>
      <c r="D110" s="70">
        <f t="shared" si="6"/>
        <v>0</v>
      </c>
      <c r="E110" s="70">
        <v>0</v>
      </c>
      <c r="F110" s="62"/>
    </row>
    <row r="111" spans="1:6" s="49" customFormat="1" ht="69.75" customHeight="1">
      <c r="A111" s="47" t="s">
        <v>3</v>
      </c>
      <c r="B111" s="48" t="s">
        <v>4</v>
      </c>
      <c r="C111" s="70">
        <v>0</v>
      </c>
      <c r="D111" s="70">
        <f t="shared" si="6"/>
        <v>0</v>
      </c>
      <c r="E111" s="70">
        <v>0</v>
      </c>
      <c r="F111" s="62"/>
    </row>
    <row r="112" spans="1:6" s="49" customFormat="1" ht="36" customHeight="1">
      <c r="A112" s="47" t="s">
        <v>5</v>
      </c>
      <c r="B112" s="48" t="s">
        <v>227</v>
      </c>
      <c r="C112" s="70">
        <v>0</v>
      </c>
      <c r="D112" s="70">
        <f t="shared" si="6"/>
        <v>0</v>
      </c>
      <c r="E112" s="70">
        <v>0</v>
      </c>
      <c r="F112" s="62"/>
    </row>
    <row r="113" spans="1:6" s="49" customFormat="1" ht="50.25" customHeight="1">
      <c r="A113" s="51">
        <v>13</v>
      </c>
      <c r="B113" s="54" t="s">
        <v>49</v>
      </c>
      <c r="C113" s="69" t="s">
        <v>65</v>
      </c>
      <c r="D113" s="69" t="s">
        <v>65</v>
      </c>
      <c r="E113" s="69" t="s">
        <v>65</v>
      </c>
      <c r="F113" s="62"/>
    </row>
    <row r="114" spans="1:6" s="49" customFormat="1" ht="50.25" customHeight="1">
      <c r="A114" s="47" t="s">
        <v>161</v>
      </c>
      <c r="B114" s="48" t="s">
        <v>50</v>
      </c>
      <c r="C114" s="70">
        <v>0</v>
      </c>
      <c r="D114" s="70">
        <f>E114-C114</f>
        <v>0</v>
      </c>
      <c r="E114" s="70">
        <v>0</v>
      </c>
      <c r="F114" s="62"/>
    </row>
    <row r="115" spans="1:6" s="49" customFormat="1" ht="56.25" customHeight="1">
      <c r="A115" s="47" t="s">
        <v>162</v>
      </c>
      <c r="B115" s="48" t="s">
        <v>51</v>
      </c>
      <c r="C115" s="70">
        <v>0</v>
      </c>
      <c r="D115" s="70">
        <f aca="true" t="shared" si="7" ref="D115:D123">E115-C115</f>
        <v>0</v>
      </c>
      <c r="E115" s="70">
        <v>0</v>
      </c>
      <c r="F115" s="62"/>
    </row>
    <row r="116" spans="1:6" s="49" customFormat="1" ht="36" customHeight="1">
      <c r="A116" s="47" t="s">
        <v>163</v>
      </c>
      <c r="B116" s="48" t="s">
        <v>52</v>
      </c>
      <c r="C116" s="70">
        <v>0</v>
      </c>
      <c r="D116" s="70">
        <f t="shared" si="7"/>
        <v>0</v>
      </c>
      <c r="E116" s="70">
        <v>0</v>
      </c>
      <c r="F116" s="62"/>
    </row>
    <row r="117" spans="1:6" s="42" customFormat="1" ht="18.75" customHeight="1">
      <c r="A117" s="153" t="s">
        <v>99</v>
      </c>
      <c r="B117" s="153" t="s">
        <v>64</v>
      </c>
      <c r="C117" s="153" t="s">
        <v>282</v>
      </c>
      <c r="D117" s="153" t="s">
        <v>66</v>
      </c>
      <c r="E117" s="153" t="s">
        <v>282</v>
      </c>
      <c r="F117" s="73"/>
    </row>
    <row r="118" spans="1:6" s="42" customFormat="1" ht="18.75" customHeight="1">
      <c r="A118" s="153"/>
      <c r="B118" s="153"/>
      <c r="C118" s="153"/>
      <c r="D118" s="153"/>
      <c r="E118" s="153"/>
      <c r="F118" s="73"/>
    </row>
    <row r="119" spans="1:6" s="44" customFormat="1" ht="15">
      <c r="A119" s="43">
        <v>1</v>
      </c>
      <c r="B119" s="43">
        <v>2</v>
      </c>
      <c r="C119" s="43">
        <v>5</v>
      </c>
      <c r="D119" s="43">
        <v>4</v>
      </c>
      <c r="E119" s="43">
        <v>5</v>
      </c>
      <c r="F119" s="74"/>
    </row>
    <row r="120" spans="1:6" s="49" customFormat="1" ht="47.25">
      <c r="A120" s="47" t="s">
        <v>164</v>
      </c>
      <c r="B120" s="48" t="s">
        <v>53</v>
      </c>
      <c r="C120" s="70">
        <v>0</v>
      </c>
      <c r="D120" s="70">
        <f t="shared" si="7"/>
        <v>0</v>
      </c>
      <c r="E120" s="70">
        <v>0</v>
      </c>
      <c r="F120" s="62"/>
    </row>
    <row r="121" spans="1:6" s="49" customFormat="1" ht="56.25" customHeight="1">
      <c r="A121" s="47" t="s">
        <v>165</v>
      </c>
      <c r="B121" s="48" t="s">
        <v>54</v>
      </c>
      <c r="C121" s="70">
        <v>0</v>
      </c>
      <c r="D121" s="70">
        <f t="shared" si="7"/>
        <v>0</v>
      </c>
      <c r="E121" s="70">
        <v>0</v>
      </c>
      <c r="F121" s="62"/>
    </row>
    <row r="122" spans="1:6" s="49" customFormat="1" ht="47.25">
      <c r="A122" s="47" t="s">
        <v>166</v>
      </c>
      <c r="B122" s="48" t="s">
        <v>55</v>
      </c>
      <c r="C122" s="70">
        <v>0</v>
      </c>
      <c r="D122" s="70">
        <f t="shared" si="7"/>
        <v>0</v>
      </c>
      <c r="E122" s="70">
        <v>0</v>
      </c>
      <c r="F122" s="62"/>
    </row>
    <row r="123" spans="1:6" s="49" customFormat="1" ht="31.5">
      <c r="A123" s="47" t="s">
        <v>167</v>
      </c>
      <c r="B123" s="48" t="s">
        <v>56</v>
      </c>
      <c r="C123" s="70">
        <v>0</v>
      </c>
      <c r="D123" s="70">
        <f t="shared" si="7"/>
        <v>712714</v>
      </c>
      <c r="E123" s="70">
        <v>712714</v>
      </c>
      <c r="F123" s="62"/>
    </row>
    <row r="124" spans="1:6" s="49" customFormat="1" ht="20.25" customHeight="1">
      <c r="A124" s="51">
        <v>14</v>
      </c>
      <c r="B124" s="54" t="s">
        <v>57</v>
      </c>
      <c r="C124" s="69" t="s">
        <v>65</v>
      </c>
      <c r="D124" s="69" t="s">
        <v>65</v>
      </c>
      <c r="E124" s="69" t="s">
        <v>65</v>
      </c>
      <c r="F124" s="62"/>
    </row>
    <row r="125" spans="1:6" s="49" customFormat="1" ht="47.25">
      <c r="A125" s="47" t="s">
        <v>168</v>
      </c>
      <c r="B125" s="48" t="s">
        <v>58</v>
      </c>
      <c r="C125" s="70">
        <v>44580952</v>
      </c>
      <c r="D125" s="70">
        <f>E125-C125</f>
        <v>0</v>
      </c>
      <c r="E125" s="70">
        <v>44580952</v>
      </c>
      <c r="F125" s="62"/>
    </row>
    <row r="126" spans="1:6" s="49" customFormat="1" ht="15.75">
      <c r="A126" s="47" t="s">
        <v>169</v>
      </c>
      <c r="B126" s="48" t="s">
        <v>59</v>
      </c>
      <c r="C126" s="70">
        <v>950000</v>
      </c>
      <c r="D126" s="70">
        <f aca="true" t="shared" si="8" ref="D126:D131">E126-C126</f>
        <v>0</v>
      </c>
      <c r="E126" s="70">
        <v>950000</v>
      </c>
      <c r="F126" s="62"/>
    </row>
    <row r="127" spans="1:6" s="49" customFormat="1" ht="15.75">
      <c r="A127" s="47" t="s">
        <v>170</v>
      </c>
      <c r="B127" s="48" t="s">
        <v>60</v>
      </c>
      <c r="C127" s="70">
        <v>1308991</v>
      </c>
      <c r="D127" s="70">
        <f t="shared" si="8"/>
        <v>0</v>
      </c>
      <c r="E127" s="70">
        <v>1308991</v>
      </c>
      <c r="F127" s="62"/>
    </row>
    <row r="128" spans="1:6" s="49" customFormat="1" ht="21.75" customHeight="1">
      <c r="A128" s="47" t="s">
        <v>171</v>
      </c>
      <c r="B128" s="48" t="s">
        <v>61</v>
      </c>
      <c r="C128" s="70">
        <v>79061</v>
      </c>
      <c r="D128" s="70">
        <f t="shared" si="8"/>
        <v>0</v>
      </c>
      <c r="E128" s="70">
        <v>79061</v>
      </c>
      <c r="F128" s="62"/>
    </row>
    <row r="129" spans="1:6" s="49" customFormat="1" ht="31.5">
      <c r="A129" s="47" t="s">
        <v>172</v>
      </c>
      <c r="B129" s="48" t="s">
        <v>6</v>
      </c>
      <c r="C129" s="70">
        <v>1229930</v>
      </c>
      <c r="D129" s="70">
        <f t="shared" si="8"/>
        <v>0</v>
      </c>
      <c r="E129" s="70">
        <v>1229930</v>
      </c>
      <c r="F129" s="62"/>
    </row>
    <row r="130" spans="1:6" s="49" customFormat="1" ht="15.75">
      <c r="A130" s="47" t="s">
        <v>173</v>
      </c>
      <c r="B130" s="48" t="s">
        <v>62</v>
      </c>
      <c r="C130" s="70">
        <v>0</v>
      </c>
      <c r="D130" s="70">
        <f t="shared" si="8"/>
        <v>0</v>
      </c>
      <c r="E130" s="70">
        <v>0</v>
      </c>
      <c r="F130" s="62"/>
    </row>
    <row r="131" spans="1:6" s="49" customFormat="1" ht="31.5">
      <c r="A131" s="47" t="s">
        <v>174</v>
      </c>
      <c r="B131" s="48" t="s">
        <v>63</v>
      </c>
      <c r="C131" s="70">
        <v>0</v>
      </c>
      <c r="D131" s="70">
        <f t="shared" si="8"/>
        <v>0</v>
      </c>
      <c r="E131" s="70">
        <v>0</v>
      </c>
      <c r="F131" s="62"/>
    </row>
    <row r="132" spans="1:6" s="53" customFormat="1" ht="15.75">
      <c r="A132" s="51">
        <v>15</v>
      </c>
      <c r="B132" s="57" t="s">
        <v>7</v>
      </c>
      <c r="C132" s="69" t="s">
        <v>65</v>
      </c>
      <c r="D132" s="69" t="s">
        <v>65</v>
      </c>
      <c r="E132" s="69" t="s">
        <v>65</v>
      </c>
      <c r="F132" s="75"/>
    </row>
    <row r="133" spans="1:6" s="49" customFormat="1" ht="15.75">
      <c r="A133" s="47" t="s">
        <v>8</v>
      </c>
      <c r="B133" s="48" t="s">
        <v>9</v>
      </c>
      <c r="C133" s="70">
        <v>0</v>
      </c>
      <c r="D133" s="70">
        <f>E133-C133</f>
        <v>0</v>
      </c>
      <c r="E133" s="70">
        <v>0</v>
      </c>
      <c r="F133" s="62"/>
    </row>
    <row r="134" spans="1:6" s="49" customFormat="1" ht="15.75">
      <c r="A134" s="47" t="s">
        <v>10</v>
      </c>
      <c r="B134" s="48" t="s">
        <v>11</v>
      </c>
      <c r="C134" s="70">
        <v>0</v>
      </c>
      <c r="D134" s="70">
        <f>E134-C134</f>
        <v>0</v>
      </c>
      <c r="E134" s="70">
        <v>0</v>
      </c>
      <c r="F134" s="62"/>
    </row>
    <row r="135" spans="1:6" s="49" customFormat="1" ht="47.25">
      <c r="A135" s="47" t="s">
        <v>12</v>
      </c>
      <c r="B135" s="48" t="s">
        <v>13</v>
      </c>
      <c r="C135" s="70">
        <v>0</v>
      </c>
      <c r="D135" s="70">
        <f>E135-C135</f>
        <v>0</v>
      </c>
      <c r="E135" s="70">
        <v>0</v>
      </c>
      <c r="F135" s="62"/>
    </row>
    <row r="136" spans="1:6" s="53" customFormat="1" ht="31.5">
      <c r="A136" s="51">
        <v>16</v>
      </c>
      <c r="B136" s="57" t="s">
        <v>22</v>
      </c>
      <c r="C136" s="69" t="s">
        <v>65</v>
      </c>
      <c r="D136" s="69" t="s">
        <v>65</v>
      </c>
      <c r="E136" s="69" t="s">
        <v>65</v>
      </c>
      <c r="F136" s="75"/>
    </row>
    <row r="137" spans="1:6" s="49" customFormat="1" ht="31.5">
      <c r="A137" s="47" t="s">
        <v>19</v>
      </c>
      <c r="B137" s="48" t="s">
        <v>23</v>
      </c>
      <c r="C137" s="70" t="s">
        <v>65</v>
      </c>
      <c r="D137" s="70" t="s">
        <v>65</v>
      </c>
      <c r="E137" s="70" t="s">
        <v>65</v>
      </c>
      <c r="F137" s="62"/>
    </row>
    <row r="138" spans="1:6" s="49" customFormat="1" ht="31.5">
      <c r="A138" s="47" t="s">
        <v>20</v>
      </c>
      <c r="B138" s="48" t="s">
        <v>24</v>
      </c>
      <c r="C138" s="70" t="s">
        <v>65</v>
      </c>
      <c r="D138" s="70" t="s">
        <v>65</v>
      </c>
      <c r="E138" s="70" t="s">
        <v>65</v>
      </c>
      <c r="F138" s="62"/>
    </row>
    <row r="139" spans="1:6" s="49" customFormat="1" ht="31.5">
      <c r="A139" s="47" t="s">
        <v>21</v>
      </c>
      <c r="B139" s="48" t="s">
        <v>25</v>
      </c>
      <c r="C139" s="70" t="s">
        <v>65</v>
      </c>
      <c r="D139" s="70" t="s">
        <v>65</v>
      </c>
      <c r="E139" s="70" t="s">
        <v>65</v>
      </c>
      <c r="F139" s="62"/>
    </row>
    <row r="140" spans="1:6" s="49" customFormat="1" ht="3" customHeight="1">
      <c r="A140" s="64"/>
      <c r="B140" s="65"/>
      <c r="C140" s="66"/>
      <c r="D140" s="66"/>
      <c r="E140" s="66"/>
      <c r="F140" s="72"/>
    </row>
    <row r="141" spans="1:6" ht="15.75">
      <c r="A141" s="150" t="s">
        <v>231</v>
      </c>
      <c r="B141" s="150"/>
      <c r="C141" s="150"/>
      <c r="D141" s="150"/>
      <c r="E141" s="150"/>
      <c r="F141" s="61"/>
    </row>
    <row r="142" spans="1:6" ht="15.75">
      <c r="A142" s="117"/>
      <c r="B142" s="118" t="s">
        <v>232</v>
      </c>
      <c r="C142" s="118"/>
      <c r="D142" s="118"/>
      <c r="E142" s="118"/>
      <c r="F142" s="118"/>
    </row>
    <row r="143" spans="1:6" ht="15.75">
      <c r="A143" s="117"/>
      <c r="B143" s="118" t="s">
        <v>268</v>
      </c>
      <c r="C143" s="118"/>
      <c r="D143" s="118"/>
      <c r="E143" s="118"/>
      <c r="F143" s="118"/>
    </row>
    <row r="144" spans="1:6" ht="15.75">
      <c r="A144" s="117"/>
      <c r="B144" s="118" t="s">
        <v>247</v>
      </c>
      <c r="C144" s="118"/>
      <c r="D144" s="118"/>
      <c r="E144" s="118"/>
      <c r="F144" s="118"/>
    </row>
    <row r="145" spans="1:6" ht="15.75">
      <c r="A145" s="117"/>
      <c r="B145" s="118" t="s">
        <v>233</v>
      </c>
      <c r="C145" s="118"/>
      <c r="D145" s="118"/>
      <c r="E145" s="118"/>
      <c r="F145" s="118"/>
    </row>
    <row r="146" spans="1:6" ht="15.75">
      <c r="A146" s="161" t="s">
        <v>234</v>
      </c>
      <c r="B146" s="161"/>
      <c r="C146" s="161"/>
      <c r="D146" s="161"/>
      <c r="E146" s="161"/>
      <c r="F146" s="161"/>
    </row>
    <row r="147" spans="1:6" ht="6" customHeight="1">
      <c r="A147" s="119"/>
      <c r="B147" s="119"/>
      <c r="C147" s="119"/>
      <c r="D147" s="119"/>
      <c r="E147" s="119"/>
      <c r="F147" s="119"/>
    </row>
    <row r="148" spans="1:6" ht="17.25" customHeight="1">
      <c r="A148" s="154" t="s">
        <v>99</v>
      </c>
      <c r="B148" s="154" t="s">
        <v>235</v>
      </c>
      <c r="C148" s="152" t="s">
        <v>236</v>
      </c>
      <c r="D148" s="152"/>
      <c r="E148" s="152"/>
      <c r="F148" s="152"/>
    </row>
    <row r="149" spans="1:6" ht="15.75">
      <c r="A149" s="154"/>
      <c r="B149" s="154"/>
      <c r="C149" s="1" t="s">
        <v>237</v>
      </c>
      <c r="D149" s="1" t="s">
        <v>238</v>
      </c>
      <c r="E149" s="1" t="s">
        <v>239</v>
      </c>
      <c r="F149" s="1" t="s">
        <v>240</v>
      </c>
    </row>
    <row r="150" spans="1:6" ht="5.25" customHeight="1">
      <c r="A150" s="1"/>
      <c r="B150" s="120"/>
      <c r="C150" s="1"/>
      <c r="D150" s="1"/>
      <c r="E150" s="1"/>
      <c r="F150" s="1"/>
    </row>
    <row r="151" spans="1:6" s="124" customFormat="1" ht="53.25" customHeight="1">
      <c r="A151" s="121" t="s">
        <v>93</v>
      </c>
      <c r="B151" s="122" t="s">
        <v>241</v>
      </c>
      <c r="C151" s="123"/>
      <c r="D151" s="123"/>
      <c r="E151" s="123"/>
      <c r="F151" s="123"/>
    </row>
    <row r="152" spans="1:6" ht="6" customHeight="1">
      <c r="A152" s="116"/>
      <c r="B152" s="150"/>
      <c r="C152" s="150"/>
      <c r="D152" s="150"/>
      <c r="E152" s="150"/>
      <c r="F152" s="150"/>
    </row>
    <row r="153" spans="1:6" s="144" customFormat="1" ht="15.75">
      <c r="A153" s="142" t="s">
        <v>100</v>
      </c>
      <c r="B153" s="143" t="s">
        <v>242</v>
      </c>
      <c r="C153" s="143"/>
      <c r="D153" s="143"/>
      <c r="E153" s="143"/>
      <c r="F153" s="143"/>
    </row>
    <row r="154" spans="1:6" s="133" customFormat="1" ht="6.75" customHeight="1">
      <c r="A154" s="132"/>
      <c r="B154" s="126"/>
      <c r="C154" s="126"/>
      <c r="D154" s="126"/>
      <c r="E154" s="126"/>
      <c r="F154" s="126"/>
    </row>
    <row r="155" spans="1:6" s="131" customFormat="1" ht="81" customHeight="1">
      <c r="A155" s="129" t="s">
        <v>101</v>
      </c>
      <c r="B155" s="149" t="s">
        <v>376</v>
      </c>
      <c r="C155" s="130">
        <v>23433538</v>
      </c>
      <c r="D155" s="130">
        <v>0</v>
      </c>
      <c r="E155" s="130">
        <v>0</v>
      </c>
      <c r="F155" s="130">
        <f>C155+D155-E155</f>
        <v>23433538</v>
      </c>
    </row>
    <row r="156" spans="1:6" s="133" customFormat="1" ht="31.5" customHeight="1">
      <c r="A156" s="132"/>
      <c r="B156" s="151" t="s">
        <v>400</v>
      </c>
      <c r="C156" s="151"/>
      <c r="D156" s="151"/>
      <c r="E156" s="151"/>
      <c r="F156" s="151"/>
    </row>
    <row r="157" spans="1:6" s="133" customFormat="1" ht="6.75" customHeight="1">
      <c r="A157" s="132"/>
      <c r="B157" s="126"/>
      <c r="C157" s="126"/>
      <c r="D157" s="126"/>
      <c r="E157" s="126"/>
      <c r="F157" s="126"/>
    </row>
    <row r="158" spans="1:6" s="131" customFormat="1" ht="45.75" customHeight="1">
      <c r="A158" s="129" t="s">
        <v>102</v>
      </c>
      <c r="B158" s="149" t="s">
        <v>372</v>
      </c>
      <c r="C158" s="130">
        <v>8544937</v>
      </c>
      <c r="D158" s="130">
        <v>0</v>
      </c>
      <c r="E158" s="130">
        <v>0</v>
      </c>
      <c r="F158" s="130">
        <f>C158+D158-E158</f>
        <v>8544937</v>
      </c>
    </row>
    <row r="159" spans="1:6" s="133" customFormat="1" ht="32.25" customHeight="1">
      <c r="A159" s="132"/>
      <c r="B159" s="151" t="s">
        <v>377</v>
      </c>
      <c r="C159" s="151"/>
      <c r="D159" s="151"/>
      <c r="E159" s="151"/>
      <c r="F159" s="151"/>
    </row>
    <row r="160" spans="1:6" s="133" customFormat="1" ht="6.75" customHeight="1">
      <c r="A160" s="132"/>
      <c r="B160" s="126"/>
      <c r="C160" s="126"/>
      <c r="D160" s="126"/>
      <c r="E160" s="126"/>
      <c r="F160" s="126"/>
    </row>
    <row r="161" spans="1:6" s="131" customFormat="1" ht="45.75" customHeight="1">
      <c r="A161" s="129" t="s">
        <v>103</v>
      </c>
      <c r="B161" s="149" t="s">
        <v>251</v>
      </c>
      <c r="C161" s="130">
        <v>10319576</v>
      </c>
      <c r="D161" s="130">
        <v>0</v>
      </c>
      <c r="E161" s="130">
        <v>0</v>
      </c>
      <c r="F161" s="130">
        <f>C161+D161-E161</f>
        <v>10319576</v>
      </c>
    </row>
    <row r="162" spans="1:6" s="133" customFormat="1" ht="34.5" customHeight="1">
      <c r="A162" s="132"/>
      <c r="B162" s="151" t="s">
        <v>303</v>
      </c>
      <c r="C162" s="151"/>
      <c r="D162" s="151"/>
      <c r="E162" s="151"/>
      <c r="F162" s="151"/>
    </row>
    <row r="163" spans="1:6" ht="17.25" customHeight="1">
      <c r="A163" s="154" t="s">
        <v>99</v>
      </c>
      <c r="B163" s="154" t="s">
        <v>235</v>
      </c>
      <c r="C163" s="152" t="s">
        <v>236</v>
      </c>
      <c r="D163" s="152"/>
      <c r="E163" s="152"/>
      <c r="F163" s="152"/>
    </row>
    <row r="164" spans="1:6" ht="15.75">
      <c r="A164" s="154"/>
      <c r="B164" s="154"/>
      <c r="C164" s="1" t="s">
        <v>237</v>
      </c>
      <c r="D164" s="1" t="s">
        <v>238</v>
      </c>
      <c r="E164" s="1" t="s">
        <v>239</v>
      </c>
      <c r="F164" s="1" t="s">
        <v>240</v>
      </c>
    </row>
    <row r="165" spans="1:6" s="133" customFormat="1" ht="15.75">
      <c r="A165" s="132"/>
      <c r="B165" s="126"/>
      <c r="C165" s="126"/>
      <c r="D165" s="126"/>
      <c r="E165" s="126"/>
      <c r="F165" s="126"/>
    </row>
    <row r="166" spans="1:6" s="131" customFormat="1" ht="47.25">
      <c r="A166" s="129" t="s">
        <v>105</v>
      </c>
      <c r="B166" s="149" t="s">
        <v>301</v>
      </c>
      <c r="C166" s="130">
        <v>12455000</v>
      </c>
      <c r="D166" s="130">
        <v>0</v>
      </c>
      <c r="E166" s="130">
        <v>0</v>
      </c>
      <c r="F166" s="130">
        <f>C166+D166-E166</f>
        <v>12455000</v>
      </c>
    </row>
    <row r="167" spans="1:6" s="133" customFormat="1" ht="45.75" customHeight="1">
      <c r="A167" s="132"/>
      <c r="B167" s="151" t="s">
        <v>509</v>
      </c>
      <c r="C167" s="151"/>
      <c r="D167" s="151"/>
      <c r="E167" s="151"/>
      <c r="F167" s="151"/>
    </row>
    <row r="168" spans="1:6" s="133" customFormat="1" ht="6.75" customHeight="1">
      <c r="A168" s="132"/>
      <c r="B168" s="126"/>
      <c r="C168" s="126"/>
      <c r="D168" s="126"/>
      <c r="E168" s="126"/>
      <c r="F168" s="126"/>
    </row>
    <row r="169" spans="1:6" s="131" customFormat="1" ht="36.75" customHeight="1">
      <c r="A169" s="129" t="s">
        <v>106</v>
      </c>
      <c r="B169" s="149" t="s">
        <v>307</v>
      </c>
      <c r="C169" s="130">
        <v>2708515</v>
      </c>
      <c r="D169" s="130">
        <v>0</v>
      </c>
      <c r="E169" s="130">
        <v>0</v>
      </c>
      <c r="F169" s="130">
        <f>C169+D169-E169</f>
        <v>2708515</v>
      </c>
    </row>
    <row r="170" spans="1:6" s="133" customFormat="1" ht="33.75" customHeight="1">
      <c r="A170" s="132"/>
      <c r="B170" s="151" t="s">
        <v>512</v>
      </c>
      <c r="C170" s="151"/>
      <c r="D170" s="151"/>
      <c r="E170" s="151"/>
      <c r="F170" s="151"/>
    </row>
    <row r="171" spans="1:6" s="133" customFormat="1" ht="6.75" customHeight="1">
      <c r="A171" s="132"/>
      <c r="B171" s="126"/>
      <c r="C171" s="126"/>
      <c r="D171" s="126"/>
      <c r="E171" s="126"/>
      <c r="F171" s="126"/>
    </row>
    <row r="172" spans="1:6" s="131" customFormat="1" ht="96.75" customHeight="1">
      <c r="A172" s="129" t="s">
        <v>401</v>
      </c>
      <c r="B172" s="149" t="s">
        <v>383</v>
      </c>
      <c r="C172" s="130">
        <v>0</v>
      </c>
      <c r="D172" s="130">
        <v>241197</v>
      </c>
      <c r="E172" s="130">
        <v>0</v>
      </c>
      <c r="F172" s="130">
        <f>C172+D172-E172</f>
        <v>241197</v>
      </c>
    </row>
    <row r="173" spans="1:6" s="133" customFormat="1" ht="15.75">
      <c r="A173" s="132"/>
      <c r="B173" s="151" t="s">
        <v>380</v>
      </c>
      <c r="C173" s="151"/>
      <c r="D173" s="151"/>
      <c r="E173" s="151"/>
      <c r="F173" s="151"/>
    </row>
    <row r="174" spans="1:6" s="133" customFormat="1" ht="6.75" customHeight="1">
      <c r="A174" s="132"/>
      <c r="B174" s="126"/>
      <c r="C174" s="126"/>
      <c r="D174" s="126"/>
      <c r="E174" s="126"/>
      <c r="F174" s="126"/>
    </row>
    <row r="175" spans="1:6" s="131" customFormat="1" ht="86.25" customHeight="1">
      <c r="A175" s="129" t="s">
        <v>402</v>
      </c>
      <c r="B175" s="149" t="s">
        <v>386</v>
      </c>
      <c r="C175" s="130">
        <v>0</v>
      </c>
      <c r="D175" s="130">
        <v>175653</v>
      </c>
      <c r="E175" s="130">
        <v>0</v>
      </c>
      <c r="F175" s="130">
        <f>C175+D175-E175</f>
        <v>175653</v>
      </c>
    </row>
    <row r="176" spans="1:6" s="133" customFormat="1" ht="15.75">
      <c r="A176" s="132"/>
      <c r="B176" s="151" t="s">
        <v>380</v>
      </c>
      <c r="C176" s="151"/>
      <c r="D176" s="151"/>
      <c r="E176" s="151"/>
      <c r="F176" s="151"/>
    </row>
    <row r="177" spans="1:6" s="133" customFormat="1" ht="6.75" customHeight="1">
      <c r="A177" s="132"/>
      <c r="B177" s="126"/>
      <c r="C177" s="126"/>
      <c r="D177" s="126"/>
      <c r="E177" s="126"/>
      <c r="F177" s="126"/>
    </row>
    <row r="178" spans="1:6" s="131" customFormat="1" ht="101.25" customHeight="1">
      <c r="A178" s="129" t="s">
        <v>403</v>
      </c>
      <c r="B178" s="149" t="s">
        <v>379</v>
      </c>
      <c r="C178" s="130">
        <v>0</v>
      </c>
      <c r="D178" s="130">
        <v>172512</v>
      </c>
      <c r="E178" s="130">
        <v>0</v>
      </c>
      <c r="F178" s="130">
        <f>C178+D178-E178</f>
        <v>172512</v>
      </c>
    </row>
    <row r="179" spans="1:6" s="133" customFormat="1" ht="15.75">
      <c r="A179" s="132"/>
      <c r="B179" s="151" t="s">
        <v>380</v>
      </c>
      <c r="C179" s="151"/>
      <c r="D179" s="151"/>
      <c r="E179" s="151"/>
      <c r="F179" s="151"/>
    </row>
    <row r="180" spans="1:6" s="133" customFormat="1" ht="6.75" customHeight="1">
      <c r="A180" s="132"/>
      <c r="B180" s="126"/>
      <c r="C180" s="126"/>
      <c r="D180" s="126"/>
      <c r="E180" s="126"/>
      <c r="F180" s="126"/>
    </row>
    <row r="181" spans="1:6" s="131" customFormat="1" ht="47.25">
      <c r="A181" s="129" t="s">
        <v>404</v>
      </c>
      <c r="B181" s="149" t="s">
        <v>302</v>
      </c>
      <c r="C181" s="130">
        <v>66105</v>
      </c>
      <c r="D181" s="130">
        <v>5523604</v>
      </c>
      <c r="E181" s="130">
        <v>0</v>
      </c>
      <c r="F181" s="130">
        <f>C181+D181-E181</f>
        <v>5589709</v>
      </c>
    </row>
    <row r="182" spans="1:6" s="133" customFormat="1" ht="30" customHeight="1">
      <c r="A182" s="132"/>
      <c r="B182" s="151" t="s">
        <v>499</v>
      </c>
      <c r="C182" s="151"/>
      <c r="D182" s="151"/>
      <c r="E182" s="151"/>
      <c r="F182" s="151"/>
    </row>
    <row r="183" spans="1:6" s="133" customFormat="1" ht="6.75" customHeight="1">
      <c r="A183" s="132"/>
      <c r="B183" s="126"/>
      <c r="C183" s="126"/>
      <c r="D183" s="126"/>
      <c r="E183" s="126"/>
      <c r="F183" s="126"/>
    </row>
    <row r="184" spans="1:6" s="131" customFormat="1" ht="47.25">
      <c r="A184" s="129" t="s">
        <v>405</v>
      </c>
      <c r="B184" s="149" t="s">
        <v>516</v>
      </c>
      <c r="C184" s="130">
        <v>0</v>
      </c>
      <c r="D184" s="130">
        <v>19510318</v>
      </c>
      <c r="E184" s="130">
        <v>0</v>
      </c>
      <c r="F184" s="130">
        <f>C184+D184-E184</f>
        <v>19510318</v>
      </c>
    </row>
    <row r="185" spans="1:6" s="133" customFormat="1" ht="28.5" customHeight="1">
      <c r="A185" s="132"/>
      <c r="B185" s="151" t="s">
        <v>368</v>
      </c>
      <c r="C185" s="151"/>
      <c r="D185" s="151"/>
      <c r="E185" s="151"/>
      <c r="F185" s="151"/>
    </row>
    <row r="186" spans="1:6" s="133" customFormat="1" ht="4.5" customHeight="1">
      <c r="A186" s="132"/>
      <c r="B186" s="126"/>
      <c r="C186" s="126"/>
      <c r="D186" s="126"/>
      <c r="E186" s="126"/>
      <c r="F186" s="126"/>
    </row>
    <row r="187" spans="1:6" s="131" customFormat="1" ht="78.75">
      <c r="A187" s="129" t="s">
        <v>406</v>
      </c>
      <c r="B187" s="149" t="s">
        <v>374</v>
      </c>
      <c r="C187" s="130">
        <v>430921</v>
      </c>
      <c r="D187" s="130">
        <v>0</v>
      </c>
      <c r="E187" s="130">
        <v>0</v>
      </c>
      <c r="F187" s="130">
        <f>C187+D187-E187</f>
        <v>430921</v>
      </c>
    </row>
    <row r="188" spans="1:6" s="133" customFormat="1" ht="30" customHeight="1">
      <c r="A188" s="132"/>
      <c r="B188" s="151" t="s">
        <v>375</v>
      </c>
      <c r="C188" s="151"/>
      <c r="D188" s="151"/>
      <c r="E188" s="151"/>
      <c r="F188" s="151"/>
    </row>
    <row r="189" spans="1:6" s="133" customFormat="1" ht="3.75" customHeight="1">
      <c r="A189" s="132"/>
      <c r="B189" s="126"/>
      <c r="C189" s="126"/>
      <c r="D189" s="126"/>
      <c r="E189" s="126"/>
      <c r="F189" s="126"/>
    </row>
    <row r="190" spans="1:6" s="131" customFormat="1" ht="47.25">
      <c r="A190" s="129" t="s">
        <v>407</v>
      </c>
      <c r="B190" s="149" t="s">
        <v>350</v>
      </c>
      <c r="C190" s="130">
        <v>432165</v>
      </c>
      <c r="D190" s="130">
        <v>0</v>
      </c>
      <c r="E190" s="130">
        <v>0</v>
      </c>
      <c r="F190" s="130">
        <f>C190+D190-E190</f>
        <v>432165</v>
      </c>
    </row>
    <row r="191" spans="1:6" s="133" customFormat="1" ht="31.5" customHeight="1">
      <c r="A191" s="132"/>
      <c r="B191" s="151" t="s">
        <v>360</v>
      </c>
      <c r="C191" s="151"/>
      <c r="D191" s="151"/>
      <c r="E191" s="151"/>
      <c r="F191" s="151"/>
    </row>
    <row r="192" spans="1:6" s="133" customFormat="1" ht="5.25" customHeight="1">
      <c r="A192" s="132"/>
      <c r="B192" s="126"/>
      <c r="C192" s="126"/>
      <c r="D192" s="126"/>
      <c r="E192" s="126"/>
      <c r="F192" s="126"/>
    </row>
    <row r="193" spans="1:6" s="131" customFormat="1" ht="69" customHeight="1">
      <c r="A193" s="129" t="s">
        <v>408</v>
      </c>
      <c r="B193" s="149" t="s">
        <v>269</v>
      </c>
      <c r="C193" s="130">
        <v>176386</v>
      </c>
      <c r="D193" s="130">
        <v>0</v>
      </c>
      <c r="E193" s="130">
        <v>0</v>
      </c>
      <c r="F193" s="130">
        <f>C193+D193-E193</f>
        <v>176386</v>
      </c>
    </row>
    <row r="194" spans="1:6" s="133" customFormat="1" ht="33" customHeight="1">
      <c r="A194" s="132"/>
      <c r="B194" s="151" t="s">
        <v>378</v>
      </c>
      <c r="C194" s="151"/>
      <c r="D194" s="151"/>
      <c r="E194" s="151"/>
      <c r="F194" s="151"/>
    </row>
    <row r="195" spans="1:6" s="133" customFormat="1" ht="4.5" customHeight="1">
      <c r="A195" s="132"/>
      <c r="B195" s="126"/>
      <c r="C195" s="126"/>
      <c r="D195" s="126"/>
      <c r="E195" s="126"/>
      <c r="F195" s="126"/>
    </row>
    <row r="196" spans="1:6" s="131" customFormat="1" ht="49.5" customHeight="1">
      <c r="A196" s="129" t="s">
        <v>409</v>
      </c>
      <c r="B196" s="149" t="s">
        <v>326</v>
      </c>
      <c r="C196" s="130">
        <v>133644</v>
      </c>
      <c r="D196" s="130">
        <v>0</v>
      </c>
      <c r="E196" s="130">
        <v>0</v>
      </c>
      <c r="F196" s="130">
        <f>C196+D196-E196</f>
        <v>133644</v>
      </c>
    </row>
    <row r="197" spans="1:6" s="133" customFormat="1" ht="47.25" customHeight="1">
      <c r="A197" s="132"/>
      <c r="B197" s="151" t="s">
        <v>361</v>
      </c>
      <c r="C197" s="151"/>
      <c r="D197" s="151"/>
      <c r="E197" s="151"/>
      <c r="F197" s="151"/>
    </row>
    <row r="198" spans="1:6" s="133" customFormat="1" ht="19.5" customHeight="1">
      <c r="A198" s="132"/>
      <c r="B198" s="126"/>
      <c r="C198" s="126"/>
      <c r="D198" s="126"/>
      <c r="E198" s="126"/>
      <c r="F198" s="126"/>
    </row>
    <row r="199" spans="1:6" ht="17.25" customHeight="1">
      <c r="A199" s="154" t="s">
        <v>99</v>
      </c>
      <c r="B199" s="154" t="s">
        <v>235</v>
      </c>
      <c r="C199" s="152" t="s">
        <v>236</v>
      </c>
      <c r="D199" s="152"/>
      <c r="E199" s="152"/>
      <c r="F199" s="152"/>
    </row>
    <row r="200" spans="1:6" ht="15.75">
      <c r="A200" s="154"/>
      <c r="B200" s="154"/>
      <c r="C200" s="1" t="s">
        <v>237</v>
      </c>
      <c r="D200" s="1" t="s">
        <v>238</v>
      </c>
      <c r="E200" s="1" t="s">
        <v>239</v>
      </c>
      <c r="F200" s="1" t="s">
        <v>240</v>
      </c>
    </row>
    <row r="201" spans="1:6" s="133" customFormat="1" ht="6.75" customHeight="1">
      <c r="A201" s="132"/>
      <c r="B201" s="126"/>
      <c r="C201" s="126"/>
      <c r="D201" s="126"/>
      <c r="E201" s="126"/>
      <c r="F201" s="126"/>
    </row>
    <row r="202" spans="1:6" s="131" customFormat="1" ht="47.25">
      <c r="A202" s="129" t="s">
        <v>410</v>
      </c>
      <c r="B202" s="149" t="s">
        <v>264</v>
      </c>
      <c r="C202" s="130">
        <v>574511</v>
      </c>
      <c r="D202" s="130">
        <v>0</v>
      </c>
      <c r="E202" s="130">
        <v>5160</v>
      </c>
      <c r="F202" s="130">
        <f>C202+D202-E202</f>
        <v>569351</v>
      </c>
    </row>
    <row r="203" spans="1:6" s="133" customFormat="1" ht="35.25" customHeight="1">
      <c r="A203" s="132"/>
      <c r="B203" s="151" t="s">
        <v>500</v>
      </c>
      <c r="C203" s="151"/>
      <c r="D203" s="151"/>
      <c r="E203" s="151"/>
      <c r="F203" s="151"/>
    </row>
    <row r="204" spans="1:6" s="133" customFormat="1" ht="6.75" customHeight="1">
      <c r="A204" s="132"/>
      <c r="B204" s="126"/>
      <c r="C204" s="126"/>
      <c r="D204" s="126"/>
      <c r="E204" s="126"/>
      <c r="F204" s="126"/>
    </row>
    <row r="205" spans="1:6" s="131" customFormat="1" ht="51" customHeight="1">
      <c r="A205" s="129" t="s">
        <v>411</v>
      </c>
      <c r="B205" s="149" t="s">
        <v>250</v>
      </c>
      <c r="C205" s="130">
        <v>1005116</v>
      </c>
      <c r="D205" s="130">
        <v>0</v>
      </c>
      <c r="E205" s="130">
        <v>0</v>
      </c>
      <c r="F205" s="130">
        <f>C205+D205-E205</f>
        <v>1005116</v>
      </c>
    </row>
    <row r="206" spans="1:6" s="133" customFormat="1" ht="32.25" customHeight="1">
      <c r="A206" s="132"/>
      <c r="B206" s="151" t="s">
        <v>393</v>
      </c>
      <c r="C206" s="151"/>
      <c r="D206" s="151"/>
      <c r="E206" s="151"/>
      <c r="F206" s="151"/>
    </row>
    <row r="207" spans="1:6" s="133" customFormat="1" ht="6.75" customHeight="1">
      <c r="A207" s="132"/>
      <c r="B207" s="126"/>
      <c r="C207" s="126"/>
      <c r="D207" s="126"/>
      <c r="E207" s="126"/>
      <c r="F207" s="126"/>
    </row>
    <row r="208" spans="1:6" s="131" customFormat="1" ht="94.5">
      <c r="A208" s="129" t="s">
        <v>412</v>
      </c>
      <c r="B208" s="149" t="s">
        <v>322</v>
      </c>
      <c r="C208" s="130">
        <v>822251</v>
      </c>
      <c r="D208" s="130">
        <v>0</v>
      </c>
      <c r="E208" s="130">
        <v>0</v>
      </c>
      <c r="F208" s="130">
        <f>C208+D208-E208</f>
        <v>822251</v>
      </c>
    </row>
    <row r="209" spans="1:6" s="133" customFormat="1" ht="32.25" customHeight="1">
      <c r="A209" s="132"/>
      <c r="B209" s="151" t="s">
        <v>323</v>
      </c>
      <c r="C209" s="151"/>
      <c r="D209" s="151"/>
      <c r="E209" s="151"/>
      <c r="F209" s="151"/>
    </row>
    <row r="210" spans="1:6" s="133" customFormat="1" ht="6.75" customHeight="1">
      <c r="A210" s="132"/>
      <c r="B210" s="126"/>
      <c r="C210" s="126"/>
      <c r="D210" s="126"/>
      <c r="E210" s="126"/>
      <c r="F210" s="126"/>
    </row>
    <row r="211" spans="1:6" s="131" customFormat="1" ht="47.25">
      <c r="A211" s="129" t="s">
        <v>413</v>
      </c>
      <c r="B211" s="149" t="s">
        <v>284</v>
      </c>
      <c r="C211" s="130">
        <v>1509371</v>
      </c>
      <c r="D211" s="130">
        <v>0</v>
      </c>
      <c r="E211" s="130">
        <v>0</v>
      </c>
      <c r="F211" s="130">
        <f>C211+D211-E211</f>
        <v>1509371</v>
      </c>
    </row>
    <row r="212" spans="1:6" s="133" customFormat="1" ht="48.75" customHeight="1">
      <c r="A212" s="132"/>
      <c r="B212" s="151" t="s">
        <v>362</v>
      </c>
      <c r="C212" s="151"/>
      <c r="D212" s="151"/>
      <c r="E212" s="151"/>
      <c r="F212" s="151"/>
    </row>
    <row r="213" spans="1:6" s="133" customFormat="1" ht="6.75" customHeight="1">
      <c r="A213" s="132"/>
      <c r="B213" s="126"/>
      <c r="C213" s="126"/>
      <c r="D213" s="126"/>
      <c r="E213" s="126"/>
      <c r="F213" s="126"/>
    </row>
    <row r="214" spans="1:6" s="131" customFormat="1" ht="52.5" customHeight="1">
      <c r="A214" s="129" t="s">
        <v>414</v>
      </c>
      <c r="B214" s="149" t="s">
        <v>299</v>
      </c>
      <c r="C214" s="130">
        <v>2441365</v>
      </c>
      <c r="D214" s="130">
        <v>0</v>
      </c>
      <c r="E214" s="130">
        <v>0</v>
      </c>
      <c r="F214" s="130">
        <f>C214+D214-E214</f>
        <v>2441365</v>
      </c>
    </row>
    <row r="215" spans="1:6" s="133" customFormat="1" ht="50.25" customHeight="1">
      <c r="A215" s="132"/>
      <c r="B215" s="151" t="s">
        <v>501</v>
      </c>
      <c r="C215" s="151"/>
      <c r="D215" s="151"/>
      <c r="E215" s="151"/>
      <c r="F215" s="151"/>
    </row>
    <row r="216" spans="1:6" s="133" customFormat="1" ht="6.75" customHeight="1">
      <c r="A216" s="132"/>
      <c r="B216" s="126"/>
      <c r="C216" s="126"/>
      <c r="D216" s="126"/>
      <c r="E216" s="126"/>
      <c r="F216" s="126"/>
    </row>
    <row r="217" spans="1:6" s="131" customFormat="1" ht="54.75" customHeight="1">
      <c r="A217" s="129" t="s">
        <v>415</v>
      </c>
      <c r="B217" s="149" t="s">
        <v>310</v>
      </c>
      <c r="C217" s="130">
        <v>3517126</v>
      </c>
      <c r="D217" s="130">
        <v>0</v>
      </c>
      <c r="E217" s="130">
        <v>0</v>
      </c>
      <c r="F217" s="130">
        <f>C217+D217-E217</f>
        <v>3517126</v>
      </c>
    </row>
    <row r="218" spans="1:6" s="133" customFormat="1" ht="32.25" customHeight="1">
      <c r="A218" s="132"/>
      <c r="B218" s="151" t="s">
        <v>394</v>
      </c>
      <c r="C218" s="151"/>
      <c r="D218" s="151"/>
      <c r="E218" s="151"/>
      <c r="F218" s="151"/>
    </row>
    <row r="219" spans="1:6" s="133" customFormat="1" ht="6.75" customHeight="1">
      <c r="A219" s="132"/>
      <c r="B219" s="126"/>
      <c r="C219" s="126"/>
      <c r="D219" s="126"/>
      <c r="E219" s="126"/>
      <c r="F219" s="126"/>
    </row>
    <row r="220" spans="1:6" s="131" customFormat="1" ht="69" customHeight="1">
      <c r="A220" s="129" t="s">
        <v>416</v>
      </c>
      <c r="B220" s="149" t="s">
        <v>324</v>
      </c>
      <c r="C220" s="130">
        <v>2764483</v>
      </c>
      <c r="D220" s="130">
        <v>0</v>
      </c>
      <c r="E220" s="130">
        <v>0</v>
      </c>
      <c r="F220" s="130">
        <f>C220+D220-E220</f>
        <v>2764483</v>
      </c>
    </row>
    <row r="221" spans="1:6" s="133" customFormat="1" ht="64.5" customHeight="1">
      <c r="A221" s="132"/>
      <c r="B221" s="151" t="s">
        <v>389</v>
      </c>
      <c r="C221" s="151"/>
      <c r="D221" s="151"/>
      <c r="E221" s="151"/>
      <c r="F221" s="151"/>
    </row>
    <row r="222" spans="1:6" s="133" customFormat="1" ht="6.75" customHeight="1">
      <c r="A222" s="132"/>
      <c r="B222" s="126"/>
      <c r="C222" s="126"/>
      <c r="D222" s="126"/>
      <c r="E222" s="126"/>
      <c r="F222" s="126"/>
    </row>
    <row r="223" spans="1:6" s="131" customFormat="1" ht="31.5">
      <c r="A223" s="129" t="s">
        <v>417</v>
      </c>
      <c r="B223" s="149" t="s">
        <v>300</v>
      </c>
      <c r="C223" s="130">
        <v>19999350</v>
      </c>
      <c r="D223" s="130">
        <v>0</v>
      </c>
      <c r="E223" s="130">
        <v>0</v>
      </c>
      <c r="F223" s="130">
        <f>C223+D223-E223</f>
        <v>19999350</v>
      </c>
    </row>
    <row r="224" spans="1:6" s="133" customFormat="1" ht="49.5" customHeight="1">
      <c r="A224" s="132"/>
      <c r="B224" s="151" t="s">
        <v>488</v>
      </c>
      <c r="C224" s="151"/>
      <c r="D224" s="151"/>
      <c r="E224" s="151"/>
      <c r="F224" s="151"/>
    </row>
    <row r="225" spans="1:6" s="133" customFormat="1" ht="6.75" customHeight="1">
      <c r="A225" s="132"/>
      <c r="B225" s="126"/>
      <c r="C225" s="126"/>
      <c r="D225" s="126"/>
      <c r="E225" s="126"/>
      <c r="F225" s="126"/>
    </row>
    <row r="226" spans="1:6" s="131" customFormat="1" ht="53.25" customHeight="1">
      <c r="A226" s="129" t="s">
        <v>418</v>
      </c>
      <c r="B226" s="149" t="s">
        <v>309</v>
      </c>
      <c r="C226" s="130">
        <v>5081851</v>
      </c>
      <c r="D226" s="130">
        <v>0</v>
      </c>
      <c r="E226" s="130">
        <v>0</v>
      </c>
      <c r="F226" s="130">
        <f>C226+D226-E226</f>
        <v>5081851</v>
      </c>
    </row>
    <row r="227" spans="1:6" s="133" customFormat="1" ht="50.25" customHeight="1">
      <c r="A227" s="132"/>
      <c r="B227" s="151" t="s">
        <v>513</v>
      </c>
      <c r="C227" s="151"/>
      <c r="D227" s="151"/>
      <c r="E227" s="151"/>
      <c r="F227" s="151"/>
    </row>
    <row r="228" spans="1:6" s="133" customFormat="1" ht="6.75" customHeight="1">
      <c r="A228" s="132"/>
      <c r="B228" s="126"/>
      <c r="C228" s="126"/>
      <c r="D228" s="126"/>
      <c r="E228" s="126"/>
      <c r="F228" s="126"/>
    </row>
    <row r="229" spans="1:6" s="131" customFormat="1" ht="53.25" customHeight="1">
      <c r="A229" s="129" t="s">
        <v>419</v>
      </c>
      <c r="B229" s="149" t="s">
        <v>325</v>
      </c>
      <c r="C229" s="130">
        <v>26644347</v>
      </c>
      <c r="D229" s="130">
        <v>0</v>
      </c>
      <c r="E229" s="130">
        <v>0</v>
      </c>
      <c r="F229" s="130">
        <f>C229+D229-E229</f>
        <v>26644347</v>
      </c>
    </row>
    <row r="230" spans="1:6" s="133" customFormat="1" ht="32.25" customHeight="1">
      <c r="A230" s="132"/>
      <c r="B230" s="151" t="s">
        <v>390</v>
      </c>
      <c r="C230" s="151"/>
      <c r="D230" s="151"/>
      <c r="E230" s="151"/>
      <c r="F230" s="151"/>
    </row>
    <row r="231" spans="1:6" s="133" customFormat="1" ht="6.75" customHeight="1">
      <c r="A231" s="132"/>
      <c r="B231" s="126"/>
      <c r="C231" s="126"/>
      <c r="D231" s="126"/>
      <c r="E231" s="126"/>
      <c r="F231" s="126"/>
    </row>
    <row r="232" spans="1:6" s="131" customFormat="1" ht="52.5" customHeight="1">
      <c r="A232" s="129" t="s">
        <v>420</v>
      </c>
      <c r="B232" s="149" t="s">
        <v>381</v>
      </c>
      <c r="C232" s="130">
        <v>81326839</v>
      </c>
      <c r="D232" s="130">
        <v>57858</v>
      </c>
      <c r="E232" s="130">
        <v>0</v>
      </c>
      <c r="F232" s="130">
        <f>C232+D232-E232</f>
        <v>81384697</v>
      </c>
    </row>
    <row r="233" spans="1:6" ht="15" customHeight="1">
      <c r="A233" s="116"/>
      <c r="B233" s="150" t="s">
        <v>363</v>
      </c>
      <c r="C233" s="150"/>
      <c r="D233" s="150"/>
      <c r="E233" s="150"/>
      <c r="F233" s="150"/>
    </row>
    <row r="234" spans="1:6" s="133" customFormat="1" ht="6" customHeight="1">
      <c r="A234" s="132"/>
      <c r="B234" s="126"/>
      <c r="C234" s="126"/>
      <c r="D234" s="126"/>
      <c r="E234" s="126"/>
      <c r="F234" s="126"/>
    </row>
    <row r="235" spans="1:6" ht="17.25" customHeight="1">
      <c r="A235" s="154" t="s">
        <v>99</v>
      </c>
      <c r="B235" s="154" t="s">
        <v>235</v>
      </c>
      <c r="C235" s="152" t="s">
        <v>236</v>
      </c>
      <c r="D235" s="152"/>
      <c r="E235" s="152"/>
      <c r="F235" s="152"/>
    </row>
    <row r="236" spans="1:6" ht="15.75">
      <c r="A236" s="154"/>
      <c r="B236" s="154"/>
      <c r="C236" s="1" t="s">
        <v>237</v>
      </c>
      <c r="D236" s="1" t="s">
        <v>238</v>
      </c>
      <c r="E236" s="1" t="s">
        <v>239</v>
      </c>
      <c r="F236" s="1" t="s">
        <v>240</v>
      </c>
    </row>
    <row r="237" spans="1:6" s="133" customFormat="1" ht="3" customHeight="1">
      <c r="A237" s="132"/>
      <c r="B237" s="126"/>
      <c r="C237" s="126"/>
      <c r="D237" s="126"/>
      <c r="E237" s="126"/>
      <c r="F237" s="126"/>
    </row>
    <row r="238" spans="1:6" s="131" customFormat="1" ht="47.25">
      <c r="A238" s="129" t="s">
        <v>421</v>
      </c>
      <c r="B238" s="149" t="s">
        <v>365</v>
      </c>
      <c r="C238" s="130">
        <v>9302791</v>
      </c>
      <c r="D238" s="130">
        <v>0</v>
      </c>
      <c r="E238" s="130">
        <v>0</v>
      </c>
      <c r="F238" s="130">
        <f>C238+D238-E238</f>
        <v>9302791</v>
      </c>
    </row>
    <row r="239" spans="1:6" ht="15" customHeight="1">
      <c r="A239" s="116"/>
      <c r="B239" s="150" t="s">
        <v>363</v>
      </c>
      <c r="C239" s="150"/>
      <c r="D239" s="150"/>
      <c r="E239" s="150"/>
      <c r="F239" s="150"/>
    </row>
    <row r="240" spans="1:6" s="133" customFormat="1" ht="3.75" customHeight="1">
      <c r="A240" s="132"/>
      <c r="B240" s="126"/>
      <c r="C240" s="126"/>
      <c r="D240" s="126"/>
      <c r="E240" s="126"/>
      <c r="F240" s="126"/>
    </row>
    <row r="241" spans="1:6" s="131" customFormat="1" ht="79.5" customHeight="1">
      <c r="A241" s="129" t="s">
        <v>422</v>
      </c>
      <c r="B241" s="149" t="s">
        <v>339</v>
      </c>
      <c r="C241" s="130">
        <v>106806424</v>
      </c>
      <c r="D241" s="130">
        <v>648000</v>
      </c>
      <c r="E241" s="130">
        <v>0</v>
      </c>
      <c r="F241" s="130">
        <f>C241+D241-E241</f>
        <v>107454424</v>
      </c>
    </row>
    <row r="242" spans="1:6" ht="15.75">
      <c r="A242" s="116"/>
      <c r="B242" s="150" t="s">
        <v>341</v>
      </c>
      <c r="C242" s="150"/>
      <c r="D242" s="150"/>
      <c r="E242" s="150"/>
      <c r="F242" s="150"/>
    </row>
    <row r="243" spans="1:6" s="133" customFormat="1" ht="6.75" customHeight="1">
      <c r="A243" s="132"/>
      <c r="B243" s="126"/>
      <c r="C243" s="126"/>
      <c r="D243" s="126"/>
      <c r="E243" s="126"/>
      <c r="F243" s="126"/>
    </row>
    <row r="244" spans="1:6" s="131" customFormat="1" ht="79.5" customHeight="1">
      <c r="A244" s="129" t="s">
        <v>423</v>
      </c>
      <c r="B244" s="149" t="s">
        <v>344</v>
      </c>
      <c r="C244" s="130">
        <v>5635992</v>
      </c>
      <c r="D244" s="130">
        <v>15000</v>
      </c>
      <c r="E244" s="130">
        <v>0</v>
      </c>
      <c r="F244" s="130">
        <f>C244+D244-E244</f>
        <v>5650992</v>
      </c>
    </row>
    <row r="245" spans="1:6" ht="15.75">
      <c r="A245" s="116"/>
      <c r="B245" s="150" t="s">
        <v>341</v>
      </c>
      <c r="C245" s="150"/>
      <c r="D245" s="150"/>
      <c r="E245" s="150"/>
      <c r="F245" s="150"/>
    </row>
    <row r="246" spans="1:6" s="133" customFormat="1" ht="6.75" customHeight="1">
      <c r="A246" s="132"/>
      <c r="B246" s="126"/>
      <c r="C246" s="126"/>
      <c r="D246" s="126"/>
      <c r="E246" s="126"/>
      <c r="F246" s="126"/>
    </row>
    <row r="247" spans="1:6" s="131" customFormat="1" ht="62.25" customHeight="1">
      <c r="A247" s="129" t="s">
        <v>424</v>
      </c>
      <c r="B247" s="149" t="s">
        <v>342</v>
      </c>
      <c r="C247" s="130">
        <v>174290190</v>
      </c>
      <c r="D247" s="130">
        <v>6333646</v>
      </c>
      <c r="E247" s="130">
        <v>0</v>
      </c>
      <c r="F247" s="130">
        <f>C247+D247-E247</f>
        <v>180623836</v>
      </c>
    </row>
    <row r="248" spans="1:6" ht="15.75">
      <c r="A248" s="116"/>
      <c r="B248" s="150" t="s">
        <v>502</v>
      </c>
      <c r="C248" s="150"/>
      <c r="D248" s="150"/>
      <c r="E248" s="150"/>
      <c r="F248" s="150"/>
    </row>
    <row r="249" spans="1:6" s="133" customFormat="1" ht="6.75" customHeight="1">
      <c r="A249" s="132"/>
      <c r="B249" s="126"/>
      <c r="C249" s="126"/>
      <c r="D249" s="126"/>
      <c r="E249" s="126"/>
      <c r="F249" s="126"/>
    </row>
    <row r="250" spans="1:6" s="131" customFormat="1" ht="62.25" customHeight="1">
      <c r="A250" s="129" t="s">
        <v>425</v>
      </c>
      <c r="B250" s="149" t="s">
        <v>345</v>
      </c>
      <c r="C250" s="130">
        <v>6775083</v>
      </c>
      <c r="D250" s="130">
        <v>316874</v>
      </c>
      <c r="E250" s="130">
        <v>0</v>
      </c>
      <c r="F250" s="130">
        <f>C250+D250-E250</f>
        <v>7091957</v>
      </c>
    </row>
    <row r="251" spans="1:6" ht="15.75">
      <c r="A251" s="116"/>
      <c r="B251" s="150" t="s">
        <v>502</v>
      </c>
      <c r="C251" s="150"/>
      <c r="D251" s="150"/>
      <c r="E251" s="150"/>
      <c r="F251" s="150"/>
    </row>
    <row r="252" spans="1:6" s="133" customFormat="1" ht="6.75" customHeight="1">
      <c r="A252" s="132"/>
      <c r="B252" s="126"/>
      <c r="C252" s="126"/>
      <c r="D252" s="126"/>
      <c r="E252" s="126"/>
      <c r="F252" s="126"/>
    </row>
    <row r="253" spans="1:6" s="131" customFormat="1" ht="54" customHeight="1">
      <c r="A253" s="129" t="s">
        <v>426</v>
      </c>
      <c r="B253" s="149" t="s">
        <v>340</v>
      </c>
      <c r="C253" s="130">
        <v>18611857</v>
      </c>
      <c r="D253" s="130">
        <v>485588</v>
      </c>
      <c r="E253" s="130">
        <v>0</v>
      </c>
      <c r="F253" s="130">
        <f>C253+D253-E253</f>
        <v>19097445</v>
      </c>
    </row>
    <row r="254" spans="1:6" ht="15.75">
      <c r="A254" s="116"/>
      <c r="B254" s="150" t="s">
        <v>502</v>
      </c>
      <c r="C254" s="150"/>
      <c r="D254" s="150"/>
      <c r="E254" s="150"/>
      <c r="F254" s="150"/>
    </row>
    <row r="255" spans="1:6" s="133" customFormat="1" ht="6.75" customHeight="1">
      <c r="A255" s="132"/>
      <c r="B255" s="126"/>
      <c r="C255" s="126"/>
      <c r="D255" s="126"/>
      <c r="E255" s="126"/>
      <c r="F255" s="126"/>
    </row>
    <row r="256" spans="1:6" s="131" customFormat="1" ht="47.25">
      <c r="A256" s="129" t="s">
        <v>427</v>
      </c>
      <c r="B256" s="149" t="s">
        <v>343</v>
      </c>
      <c r="C256" s="130">
        <v>211672</v>
      </c>
      <c r="D256" s="130">
        <v>0</v>
      </c>
      <c r="E256" s="130">
        <v>15000</v>
      </c>
      <c r="F256" s="130">
        <f>C256+D256-E256</f>
        <v>196672</v>
      </c>
    </row>
    <row r="257" spans="1:6" ht="15.75">
      <c r="A257" s="116"/>
      <c r="B257" s="150" t="s">
        <v>514</v>
      </c>
      <c r="C257" s="150"/>
      <c r="D257" s="150"/>
      <c r="E257" s="150"/>
      <c r="F257" s="150"/>
    </row>
    <row r="258" spans="1:6" s="133" customFormat="1" ht="6.75" customHeight="1">
      <c r="A258" s="132"/>
      <c r="B258" s="126"/>
      <c r="C258" s="126"/>
      <c r="D258" s="126"/>
      <c r="E258" s="126"/>
      <c r="F258" s="126"/>
    </row>
    <row r="259" spans="1:6" s="131" customFormat="1" ht="33.75" customHeight="1">
      <c r="A259" s="129" t="s">
        <v>428</v>
      </c>
      <c r="B259" s="139" t="s">
        <v>275</v>
      </c>
      <c r="C259" s="130">
        <v>11977480</v>
      </c>
      <c r="D259" s="130">
        <v>0</v>
      </c>
      <c r="E259" s="130">
        <v>0</v>
      </c>
      <c r="F259" s="130">
        <f>C259+D259-E259</f>
        <v>11977480</v>
      </c>
    </row>
    <row r="260" spans="1:6" s="133" customFormat="1" ht="30" customHeight="1">
      <c r="A260" s="132"/>
      <c r="B260" s="151" t="s">
        <v>285</v>
      </c>
      <c r="C260" s="151"/>
      <c r="D260" s="151"/>
      <c r="E260" s="151"/>
      <c r="F260" s="151"/>
    </row>
    <row r="261" spans="1:6" s="133" customFormat="1" ht="6.75" customHeight="1">
      <c r="A261" s="132"/>
      <c r="B261" s="126"/>
      <c r="C261" s="126"/>
      <c r="D261" s="126"/>
      <c r="E261" s="126"/>
      <c r="F261" s="126"/>
    </row>
    <row r="262" spans="1:6" s="131" customFormat="1" ht="53.25" customHeight="1">
      <c r="A262" s="129" t="s">
        <v>429</v>
      </c>
      <c r="B262" s="139" t="s">
        <v>304</v>
      </c>
      <c r="C262" s="130">
        <v>51143</v>
      </c>
      <c r="D262" s="130">
        <v>0</v>
      </c>
      <c r="E262" s="130">
        <v>0</v>
      </c>
      <c r="F262" s="130">
        <f>C262+D262-E262</f>
        <v>51143</v>
      </c>
    </row>
    <row r="263" spans="1:6" s="133" customFormat="1" ht="30" customHeight="1">
      <c r="A263" s="132"/>
      <c r="B263" s="151" t="s">
        <v>305</v>
      </c>
      <c r="C263" s="151"/>
      <c r="D263" s="151"/>
      <c r="E263" s="151"/>
      <c r="F263" s="151"/>
    </row>
    <row r="264" spans="1:6" s="133" customFormat="1" ht="4.5" customHeight="1">
      <c r="A264" s="132"/>
      <c r="B264" s="126"/>
      <c r="C264" s="126"/>
      <c r="D264" s="126"/>
      <c r="E264" s="126"/>
      <c r="F264" s="126"/>
    </row>
    <row r="265" spans="1:6" s="131" customFormat="1" ht="53.25" customHeight="1">
      <c r="A265" s="129" t="s">
        <v>430</v>
      </c>
      <c r="B265" s="149" t="s">
        <v>279</v>
      </c>
      <c r="C265" s="130">
        <v>4894030</v>
      </c>
      <c r="D265" s="130">
        <v>0</v>
      </c>
      <c r="E265" s="130">
        <v>0</v>
      </c>
      <c r="F265" s="130">
        <f>C265+D265-E265</f>
        <v>4894030</v>
      </c>
    </row>
    <row r="266" spans="1:6" s="133" customFormat="1" ht="30.75" customHeight="1">
      <c r="A266" s="132"/>
      <c r="B266" s="151" t="s">
        <v>306</v>
      </c>
      <c r="C266" s="151"/>
      <c r="D266" s="151"/>
      <c r="E266" s="151"/>
      <c r="F266" s="151"/>
    </row>
    <row r="267" spans="1:6" s="133" customFormat="1" ht="6.75" customHeight="1">
      <c r="A267" s="132"/>
      <c r="B267" s="126"/>
      <c r="C267" s="126"/>
      <c r="D267" s="126"/>
      <c r="E267" s="126"/>
      <c r="F267" s="126"/>
    </row>
    <row r="268" spans="1:6" s="131" customFormat="1" ht="50.25" customHeight="1">
      <c r="A268" s="129" t="s">
        <v>431</v>
      </c>
      <c r="B268" s="139" t="s">
        <v>311</v>
      </c>
      <c r="C268" s="130">
        <v>0</v>
      </c>
      <c r="D268" s="130">
        <v>814900</v>
      </c>
      <c r="E268" s="130">
        <v>0</v>
      </c>
      <c r="F268" s="130">
        <f>C268+D268-E268</f>
        <v>814900</v>
      </c>
    </row>
    <row r="269" spans="1:6" s="133" customFormat="1" ht="45" customHeight="1">
      <c r="A269" s="132"/>
      <c r="B269" s="151" t="s">
        <v>312</v>
      </c>
      <c r="C269" s="151"/>
      <c r="D269" s="151"/>
      <c r="E269" s="151"/>
      <c r="F269" s="151"/>
    </row>
    <row r="270" spans="1:6" s="133" customFormat="1" ht="3.75" customHeight="1">
      <c r="A270" s="132"/>
      <c r="B270" s="126"/>
      <c r="C270" s="126"/>
      <c r="D270" s="126"/>
      <c r="E270" s="126"/>
      <c r="F270" s="126"/>
    </row>
    <row r="271" spans="1:6" s="131" customFormat="1" ht="33.75" customHeight="1">
      <c r="A271" s="129" t="s">
        <v>432</v>
      </c>
      <c r="B271" s="139" t="s">
        <v>278</v>
      </c>
      <c r="C271" s="130">
        <v>8649385</v>
      </c>
      <c r="D271" s="130">
        <v>120000</v>
      </c>
      <c r="E271" s="130">
        <v>0</v>
      </c>
      <c r="F271" s="130">
        <f>C271+D271-E271</f>
        <v>8769385</v>
      </c>
    </row>
    <row r="272" spans="1:6" s="133" customFormat="1" ht="46.5" customHeight="1">
      <c r="A272" s="132"/>
      <c r="B272" s="151" t="s">
        <v>510</v>
      </c>
      <c r="C272" s="151"/>
      <c r="D272" s="151"/>
      <c r="E272" s="151"/>
      <c r="F272" s="151"/>
    </row>
    <row r="273" spans="1:6" s="133" customFormat="1" ht="3" customHeight="1">
      <c r="A273" s="132"/>
      <c r="B273" s="126"/>
      <c r="C273" s="126"/>
      <c r="D273" s="126"/>
      <c r="E273" s="126"/>
      <c r="F273" s="126"/>
    </row>
    <row r="274" spans="1:6" s="131" customFormat="1" ht="47.25">
      <c r="A274" s="129" t="s">
        <v>433</v>
      </c>
      <c r="B274" s="139" t="s">
        <v>367</v>
      </c>
      <c r="C274" s="130">
        <v>0</v>
      </c>
      <c r="D274" s="130">
        <v>349982</v>
      </c>
      <c r="E274" s="130">
        <v>0</v>
      </c>
      <c r="F274" s="130">
        <f>C274+D274-E274</f>
        <v>349982</v>
      </c>
    </row>
    <row r="275" spans="1:6" s="133" customFormat="1" ht="62.25" customHeight="1">
      <c r="A275" s="132"/>
      <c r="B275" s="151" t="s">
        <v>489</v>
      </c>
      <c r="C275" s="151"/>
      <c r="D275" s="151"/>
      <c r="E275" s="151"/>
      <c r="F275" s="151"/>
    </row>
    <row r="276" spans="1:6" ht="17.25" customHeight="1">
      <c r="A276" s="154" t="s">
        <v>99</v>
      </c>
      <c r="B276" s="154" t="s">
        <v>235</v>
      </c>
      <c r="C276" s="152" t="s">
        <v>236</v>
      </c>
      <c r="D276" s="152"/>
      <c r="E276" s="152"/>
      <c r="F276" s="152"/>
    </row>
    <row r="277" spans="1:6" ht="15.75">
      <c r="A277" s="154"/>
      <c r="B277" s="154"/>
      <c r="C277" s="1" t="s">
        <v>237</v>
      </c>
      <c r="D277" s="1" t="s">
        <v>238</v>
      </c>
      <c r="E277" s="1" t="s">
        <v>239</v>
      </c>
      <c r="F277" s="1" t="s">
        <v>240</v>
      </c>
    </row>
    <row r="278" spans="1:6" s="133" customFormat="1" ht="6.75" customHeight="1">
      <c r="A278" s="132"/>
      <c r="B278" s="126"/>
      <c r="C278" s="126"/>
      <c r="D278" s="126"/>
      <c r="E278" s="126"/>
      <c r="F278" s="126"/>
    </row>
    <row r="279" spans="1:6" s="131" customFormat="1" ht="47.25">
      <c r="A279" s="129" t="s">
        <v>434</v>
      </c>
      <c r="B279" s="139" t="s">
        <v>294</v>
      </c>
      <c r="C279" s="130">
        <v>489975</v>
      </c>
      <c r="D279" s="130">
        <v>0</v>
      </c>
      <c r="E279" s="130">
        <v>0</v>
      </c>
      <c r="F279" s="130">
        <f>C279+D279-E279</f>
        <v>489975</v>
      </c>
    </row>
    <row r="280" spans="1:6" s="133" customFormat="1" ht="32.25" customHeight="1">
      <c r="A280" s="132"/>
      <c r="B280" s="151" t="s">
        <v>293</v>
      </c>
      <c r="C280" s="151"/>
      <c r="D280" s="151"/>
      <c r="E280" s="151"/>
      <c r="F280" s="151"/>
    </row>
    <row r="281" spans="1:6" s="133" customFormat="1" ht="6.75" customHeight="1">
      <c r="A281" s="132"/>
      <c r="B281" s="126"/>
      <c r="C281" s="126"/>
      <c r="D281" s="126"/>
      <c r="E281" s="126"/>
      <c r="F281" s="126"/>
    </row>
    <row r="282" spans="1:6" s="131" customFormat="1" ht="47.25">
      <c r="A282" s="129" t="s">
        <v>435</v>
      </c>
      <c r="B282" s="139" t="s">
        <v>292</v>
      </c>
      <c r="C282" s="130">
        <v>698886</v>
      </c>
      <c r="D282" s="130">
        <v>0</v>
      </c>
      <c r="E282" s="130">
        <v>0</v>
      </c>
      <c r="F282" s="130">
        <f>C282+D282-E282</f>
        <v>698886</v>
      </c>
    </row>
    <row r="283" spans="1:6" s="133" customFormat="1" ht="32.25" customHeight="1">
      <c r="A283" s="132"/>
      <c r="B283" s="151" t="s">
        <v>293</v>
      </c>
      <c r="C283" s="151"/>
      <c r="D283" s="151"/>
      <c r="E283" s="151"/>
      <c r="F283" s="151"/>
    </row>
    <row r="284" spans="1:6" s="133" customFormat="1" ht="6.75" customHeight="1">
      <c r="A284" s="132"/>
      <c r="B284" s="126"/>
      <c r="C284" s="126"/>
      <c r="D284" s="126"/>
      <c r="E284" s="126"/>
      <c r="F284" s="126"/>
    </row>
    <row r="285" spans="1:6" s="131" customFormat="1" ht="31.5">
      <c r="A285" s="129" t="s">
        <v>436</v>
      </c>
      <c r="B285" s="139" t="s">
        <v>298</v>
      </c>
      <c r="C285" s="130">
        <v>763665</v>
      </c>
      <c r="D285" s="130">
        <v>0</v>
      </c>
      <c r="E285" s="130">
        <v>0</v>
      </c>
      <c r="F285" s="130">
        <f>C285+D285-E285</f>
        <v>763665</v>
      </c>
    </row>
    <row r="286" spans="1:6" s="133" customFormat="1" ht="32.25" customHeight="1">
      <c r="A286" s="132"/>
      <c r="B286" s="151" t="s">
        <v>293</v>
      </c>
      <c r="C286" s="151"/>
      <c r="D286" s="151"/>
      <c r="E286" s="151"/>
      <c r="F286" s="151"/>
    </row>
    <row r="287" spans="1:6" s="133" customFormat="1" ht="6.75" customHeight="1">
      <c r="A287" s="132"/>
      <c r="B287" s="126"/>
      <c r="C287" s="126"/>
      <c r="D287" s="126"/>
      <c r="E287" s="126"/>
      <c r="F287" s="126"/>
    </row>
    <row r="288" spans="1:6" s="131" customFormat="1" ht="47.25">
      <c r="A288" s="129" t="s">
        <v>437</v>
      </c>
      <c r="B288" s="139" t="s">
        <v>297</v>
      </c>
      <c r="C288" s="130">
        <v>789965</v>
      </c>
      <c r="D288" s="130">
        <v>0</v>
      </c>
      <c r="E288" s="130">
        <v>0</v>
      </c>
      <c r="F288" s="130">
        <f>C288+D288-E288</f>
        <v>789965</v>
      </c>
    </row>
    <row r="289" spans="1:6" s="133" customFormat="1" ht="32.25" customHeight="1">
      <c r="A289" s="132"/>
      <c r="B289" s="151" t="s">
        <v>291</v>
      </c>
      <c r="C289" s="151"/>
      <c r="D289" s="151"/>
      <c r="E289" s="151"/>
      <c r="F289" s="151"/>
    </row>
    <row r="290" spans="1:6" s="133" customFormat="1" ht="6.75" customHeight="1">
      <c r="A290" s="132"/>
      <c r="B290" s="126"/>
      <c r="C290" s="126"/>
      <c r="D290" s="126"/>
      <c r="E290" s="126"/>
      <c r="F290" s="126"/>
    </row>
    <row r="291" spans="1:6" s="131" customFormat="1" ht="41.25" customHeight="1">
      <c r="A291" s="129" t="s">
        <v>438</v>
      </c>
      <c r="B291" s="139" t="s">
        <v>296</v>
      </c>
      <c r="C291" s="130">
        <v>805853</v>
      </c>
      <c r="D291" s="130">
        <v>0</v>
      </c>
      <c r="E291" s="130">
        <v>0</v>
      </c>
      <c r="F291" s="130">
        <f>C291+D291-E291</f>
        <v>805853</v>
      </c>
    </row>
    <row r="292" spans="1:6" s="133" customFormat="1" ht="32.25" customHeight="1">
      <c r="A292" s="132"/>
      <c r="B292" s="151" t="s">
        <v>293</v>
      </c>
      <c r="C292" s="151"/>
      <c r="D292" s="151"/>
      <c r="E292" s="151"/>
      <c r="F292" s="151"/>
    </row>
    <row r="293" spans="1:6" s="133" customFormat="1" ht="6.75" customHeight="1">
      <c r="A293" s="132"/>
      <c r="B293" s="126"/>
      <c r="C293" s="126"/>
      <c r="D293" s="126"/>
      <c r="E293" s="126"/>
      <c r="F293" s="126"/>
    </row>
    <row r="294" spans="1:6" s="131" customFormat="1" ht="53.25" customHeight="1">
      <c r="A294" s="129" t="s">
        <v>439</v>
      </c>
      <c r="B294" s="139" t="s">
        <v>295</v>
      </c>
      <c r="C294" s="130">
        <v>824624</v>
      </c>
      <c r="D294" s="130">
        <v>0</v>
      </c>
      <c r="E294" s="130">
        <v>0</v>
      </c>
      <c r="F294" s="130">
        <f>C294+D294-E294</f>
        <v>824624</v>
      </c>
    </row>
    <row r="295" spans="1:6" s="133" customFormat="1" ht="32.25" customHeight="1">
      <c r="A295" s="132"/>
      <c r="B295" s="151" t="s">
        <v>293</v>
      </c>
      <c r="C295" s="151"/>
      <c r="D295" s="151"/>
      <c r="E295" s="151"/>
      <c r="F295" s="151"/>
    </row>
    <row r="296" spans="1:6" s="133" customFormat="1" ht="6.75" customHeight="1">
      <c r="A296" s="132"/>
      <c r="B296" s="126"/>
      <c r="C296" s="126"/>
      <c r="D296" s="126"/>
      <c r="E296" s="126"/>
      <c r="F296" s="126"/>
    </row>
    <row r="297" spans="1:6" s="131" customFormat="1" ht="33" customHeight="1">
      <c r="A297" s="129" t="s">
        <v>440</v>
      </c>
      <c r="B297" s="139" t="s">
        <v>290</v>
      </c>
      <c r="C297" s="130">
        <v>619300</v>
      </c>
      <c r="D297" s="130">
        <v>0</v>
      </c>
      <c r="E297" s="130">
        <v>0</v>
      </c>
      <c r="F297" s="130">
        <f>C297+D297-E297</f>
        <v>619300</v>
      </c>
    </row>
    <row r="298" spans="1:6" s="133" customFormat="1" ht="32.25" customHeight="1">
      <c r="A298" s="132"/>
      <c r="B298" s="151" t="s">
        <v>291</v>
      </c>
      <c r="C298" s="151"/>
      <c r="D298" s="151"/>
      <c r="E298" s="151"/>
      <c r="F298" s="151"/>
    </row>
    <row r="299" spans="1:6" ht="7.5" customHeight="1">
      <c r="A299" s="116"/>
      <c r="B299" s="125"/>
      <c r="C299" s="125"/>
      <c r="D299" s="125"/>
      <c r="E299" s="125"/>
      <c r="F299" s="125"/>
    </row>
    <row r="300" spans="1:6" s="124" customFormat="1" ht="15.75">
      <c r="A300" s="142" t="s">
        <v>107</v>
      </c>
      <c r="B300" s="145" t="s">
        <v>98</v>
      </c>
      <c r="C300" s="146"/>
      <c r="D300" s="146"/>
      <c r="E300" s="146"/>
      <c r="F300" s="146"/>
    </row>
    <row r="301" spans="1:6" ht="9.75" customHeight="1">
      <c r="A301" s="116"/>
      <c r="B301" s="126"/>
      <c r="C301" s="126"/>
      <c r="D301" s="126"/>
      <c r="E301" s="126"/>
      <c r="F301" s="126"/>
    </row>
    <row r="302" spans="1:6" ht="55.5" customHeight="1">
      <c r="A302" s="127" t="s">
        <v>108</v>
      </c>
      <c r="B302" s="149" t="s">
        <v>251</v>
      </c>
      <c r="C302" s="128">
        <v>65163041</v>
      </c>
      <c r="D302" s="128">
        <v>0</v>
      </c>
      <c r="E302" s="128">
        <v>0</v>
      </c>
      <c r="F302" s="128">
        <f>C302+D302-E302</f>
        <v>65163041</v>
      </c>
    </row>
    <row r="303" spans="1:6" s="133" customFormat="1" ht="30" customHeight="1">
      <c r="A303" s="132"/>
      <c r="B303" s="151" t="s">
        <v>335</v>
      </c>
      <c r="C303" s="151"/>
      <c r="D303" s="151"/>
      <c r="E303" s="151"/>
      <c r="F303" s="151"/>
    </row>
    <row r="304" spans="1:6" ht="6.75" customHeight="1">
      <c r="A304" s="116"/>
      <c r="B304" s="125"/>
      <c r="C304" s="125"/>
      <c r="D304" s="125"/>
      <c r="E304" s="125"/>
      <c r="F304" s="125"/>
    </row>
    <row r="305" spans="1:6" ht="47.25">
      <c r="A305" s="127" t="s">
        <v>109</v>
      </c>
      <c r="B305" s="149" t="s">
        <v>301</v>
      </c>
      <c r="C305" s="128">
        <v>100614501</v>
      </c>
      <c r="D305" s="128">
        <v>0</v>
      </c>
      <c r="E305" s="128">
        <v>0</v>
      </c>
      <c r="F305" s="128">
        <f>C305+D305-E305</f>
        <v>100614501</v>
      </c>
    </row>
    <row r="306" spans="1:6" s="133" customFormat="1" ht="51" customHeight="1">
      <c r="A306" s="132"/>
      <c r="B306" s="151" t="s">
        <v>508</v>
      </c>
      <c r="C306" s="151"/>
      <c r="D306" s="151"/>
      <c r="E306" s="151"/>
      <c r="F306" s="151"/>
    </row>
    <row r="307" spans="1:6" ht="6.75" customHeight="1">
      <c r="A307" s="116"/>
      <c r="B307" s="125"/>
      <c r="C307" s="125"/>
      <c r="D307" s="125"/>
      <c r="E307" s="125"/>
      <c r="F307" s="125"/>
    </row>
    <row r="308" spans="1:6" ht="36" customHeight="1">
      <c r="A308" s="127" t="s">
        <v>441</v>
      </c>
      <c r="B308" s="149" t="s">
        <v>307</v>
      </c>
      <c r="C308" s="128">
        <v>20038685</v>
      </c>
      <c r="D308" s="128">
        <v>0</v>
      </c>
      <c r="E308" s="128">
        <v>0</v>
      </c>
      <c r="F308" s="128">
        <f>C308+D308-E308</f>
        <v>20038685</v>
      </c>
    </row>
    <row r="309" spans="1:6" s="133" customFormat="1" ht="45" customHeight="1">
      <c r="A309" s="132"/>
      <c r="B309" s="151" t="s">
        <v>503</v>
      </c>
      <c r="C309" s="151"/>
      <c r="D309" s="151"/>
      <c r="E309" s="151"/>
      <c r="F309" s="151"/>
    </row>
    <row r="310" spans="1:6" s="133" customFormat="1" ht="3.75" customHeight="1">
      <c r="A310" s="132"/>
      <c r="B310" s="126"/>
      <c r="C310" s="126"/>
      <c r="D310" s="126"/>
      <c r="E310" s="126"/>
      <c r="F310" s="126"/>
    </row>
    <row r="311" spans="1:6" ht="73.5" customHeight="1">
      <c r="A311" s="127" t="s">
        <v>442</v>
      </c>
      <c r="B311" s="149" t="s">
        <v>353</v>
      </c>
      <c r="C311" s="128">
        <v>3687356</v>
      </c>
      <c r="D311" s="128">
        <v>0</v>
      </c>
      <c r="E311" s="128">
        <v>0</v>
      </c>
      <c r="F311" s="128">
        <f>C311+D311-E311</f>
        <v>3687356</v>
      </c>
    </row>
    <row r="312" spans="1:6" ht="33" customHeight="1">
      <c r="A312" s="116"/>
      <c r="B312" s="150" t="s">
        <v>354</v>
      </c>
      <c r="C312" s="150"/>
      <c r="D312" s="150"/>
      <c r="E312" s="150"/>
      <c r="F312" s="150"/>
    </row>
    <row r="313" spans="1:6" ht="6.75" customHeight="1">
      <c r="A313" s="116"/>
      <c r="B313" s="125"/>
      <c r="C313" s="125"/>
      <c r="D313" s="125"/>
      <c r="E313" s="125"/>
      <c r="F313" s="125"/>
    </row>
    <row r="314" spans="1:6" ht="87.75" customHeight="1">
      <c r="A314" s="127" t="s">
        <v>443</v>
      </c>
      <c r="B314" s="149" t="s">
        <v>288</v>
      </c>
      <c r="C314" s="128">
        <v>2098415</v>
      </c>
      <c r="D314" s="128">
        <v>0</v>
      </c>
      <c r="E314" s="128">
        <v>0</v>
      </c>
      <c r="F314" s="128">
        <f>C314+D314-E314</f>
        <v>2098415</v>
      </c>
    </row>
    <row r="315" spans="1:6" ht="30" customHeight="1">
      <c r="A315" s="116"/>
      <c r="B315" s="150" t="s">
        <v>336</v>
      </c>
      <c r="C315" s="150"/>
      <c r="D315" s="150"/>
      <c r="E315" s="150"/>
      <c r="F315" s="150"/>
    </row>
    <row r="316" spans="1:6" ht="23.25" customHeight="1">
      <c r="A316" s="116"/>
      <c r="B316" s="125"/>
      <c r="C316" s="125"/>
      <c r="D316" s="125"/>
      <c r="E316" s="125"/>
      <c r="F316" s="125"/>
    </row>
    <row r="317" spans="1:6" ht="17.25" customHeight="1">
      <c r="A317" s="154" t="s">
        <v>99</v>
      </c>
      <c r="B317" s="154" t="s">
        <v>235</v>
      </c>
      <c r="C317" s="152" t="s">
        <v>236</v>
      </c>
      <c r="D317" s="152"/>
      <c r="E317" s="152"/>
      <c r="F317" s="152"/>
    </row>
    <row r="318" spans="1:6" ht="15.75">
      <c r="A318" s="154"/>
      <c r="B318" s="154"/>
      <c r="C318" s="1" t="s">
        <v>237</v>
      </c>
      <c r="D318" s="1" t="s">
        <v>238</v>
      </c>
      <c r="E318" s="1" t="s">
        <v>239</v>
      </c>
      <c r="F318" s="1" t="s">
        <v>240</v>
      </c>
    </row>
    <row r="319" spans="1:6" ht="6.75" customHeight="1">
      <c r="A319" s="116"/>
      <c r="B319" s="125"/>
      <c r="C319" s="125"/>
      <c r="D319" s="125"/>
      <c r="E319" s="125"/>
      <c r="F319" s="125"/>
    </row>
    <row r="320" spans="1:6" ht="98.25" customHeight="1">
      <c r="A320" s="127" t="s">
        <v>444</v>
      </c>
      <c r="B320" s="149" t="s">
        <v>383</v>
      </c>
      <c r="C320" s="128">
        <v>8745088</v>
      </c>
      <c r="D320" s="128">
        <v>1419773</v>
      </c>
      <c r="E320" s="128">
        <v>0</v>
      </c>
      <c r="F320" s="128">
        <f>C320+D320-E320</f>
        <v>10164861</v>
      </c>
    </row>
    <row r="321" spans="1:6" ht="66" customHeight="1">
      <c r="A321" s="116"/>
      <c r="B321" s="150" t="s">
        <v>385</v>
      </c>
      <c r="C321" s="150"/>
      <c r="D321" s="150"/>
      <c r="E321" s="150"/>
      <c r="F321" s="150"/>
    </row>
    <row r="322" spans="1:6" ht="6.75" customHeight="1">
      <c r="A322" s="116"/>
      <c r="B322" s="125"/>
      <c r="C322" s="125"/>
      <c r="D322" s="125"/>
      <c r="E322" s="125"/>
      <c r="F322" s="125"/>
    </row>
    <row r="323" spans="1:6" ht="79.5" customHeight="1">
      <c r="A323" s="127" t="s">
        <v>445</v>
      </c>
      <c r="B323" s="149" t="s">
        <v>386</v>
      </c>
      <c r="C323" s="128">
        <v>6216006</v>
      </c>
      <c r="D323" s="128">
        <v>0</v>
      </c>
      <c r="E323" s="128">
        <v>175653</v>
      </c>
      <c r="F323" s="128">
        <f>C323+D323-E323</f>
        <v>6040353</v>
      </c>
    </row>
    <row r="324" spans="1:6" ht="66" customHeight="1">
      <c r="A324" s="116"/>
      <c r="B324" s="150" t="s">
        <v>387</v>
      </c>
      <c r="C324" s="150"/>
      <c r="D324" s="150"/>
      <c r="E324" s="150"/>
      <c r="F324" s="150"/>
    </row>
    <row r="325" spans="1:6" ht="6.75" customHeight="1">
      <c r="A325" s="116"/>
      <c r="B325" s="125"/>
      <c r="C325" s="125"/>
      <c r="D325" s="125"/>
      <c r="E325" s="125"/>
      <c r="F325" s="125"/>
    </row>
    <row r="326" spans="1:6" ht="99.75" customHeight="1">
      <c r="A326" s="127" t="s">
        <v>446</v>
      </c>
      <c r="B326" s="149" t="s">
        <v>379</v>
      </c>
      <c r="C326" s="128">
        <v>6077984</v>
      </c>
      <c r="D326" s="128">
        <v>0</v>
      </c>
      <c r="E326" s="128">
        <v>172512</v>
      </c>
      <c r="F326" s="128">
        <f>C326+D326-E326</f>
        <v>5905472</v>
      </c>
    </row>
    <row r="327" spans="1:6" ht="66" customHeight="1">
      <c r="A327" s="116"/>
      <c r="B327" s="150" t="s">
        <v>384</v>
      </c>
      <c r="C327" s="150"/>
      <c r="D327" s="150"/>
      <c r="E327" s="150"/>
      <c r="F327" s="150"/>
    </row>
    <row r="328" spans="1:6" ht="6.75" customHeight="1">
      <c r="A328" s="116"/>
      <c r="B328" s="125"/>
      <c r="C328" s="125"/>
      <c r="D328" s="125"/>
      <c r="E328" s="125"/>
      <c r="F328" s="125"/>
    </row>
    <row r="329" spans="1:6" ht="63.75" customHeight="1">
      <c r="A329" s="127" t="s">
        <v>447</v>
      </c>
      <c r="B329" s="149" t="s">
        <v>289</v>
      </c>
      <c r="C329" s="128">
        <v>3174073</v>
      </c>
      <c r="D329" s="128">
        <v>0</v>
      </c>
      <c r="E329" s="128">
        <v>0</v>
      </c>
      <c r="F329" s="128">
        <f>C329+D329-E329</f>
        <v>3174073</v>
      </c>
    </row>
    <row r="330" spans="1:6" ht="33.75" customHeight="1">
      <c r="A330" s="116"/>
      <c r="B330" s="150" t="s">
        <v>337</v>
      </c>
      <c r="C330" s="150"/>
      <c r="D330" s="150"/>
      <c r="E330" s="150"/>
      <c r="F330" s="150"/>
    </row>
    <row r="331" spans="1:6" ht="6.75" customHeight="1">
      <c r="A331" s="116"/>
      <c r="B331" s="125"/>
      <c r="C331" s="125"/>
      <c r="D331" s="125"/>
      <c r="E331" s="125"/>
      <c r="F331" s="125"/>
    </row>
    <row r="332" spans="1:6" ht="85.5" customHeight="1">
      <c r="A332" s="127" t="s">
        <v>448</v>
      </c>
      <c r="B332" s="149" t="s">
        <v>347</v>
      </c>
      <c r="C332" s="128">
        <v>50349693</v>
      </c>
      <c r="D332" s="128">
        <v>0</v>
      </c>
      <c r="E332" s="128">
        <v>0</v>
      </c>
      <c r="F332" s="128">
        <f>C332+D332-E332</f>
        <v>50349693</v>
      </c>
    </row>
    <row r="333" spans="1:6" ht="61.5" customHeight="1">
      <c r="A333" s="116"/>
      <c r="B333" s="150" t="s">
        <v>348</v>
      </c>
      <c r="C333" s="150"/>
      <c r="D333" s="150"/>
      <c r="E333" s="150"/>
      <c r="F333" s="150"/>
    </row>
    <row r="334" spans="1:6" ht="6.75" customHeight="1">
      <c r="A334" s="116"/>
      <c r="B334" s="125"/>
      <c r="C334" s="125"/>
      <c r="D334" s="125"/>
      <c r="E334" s="125"/>
      <c r="F334" s="125"/>
    </row>
    <row r="335" spans="1:6" ht="52.5" customHeight="1">
      <c r="A335" s="127" t="s">
        <v>449</v>
      </c>
      <c r="B335" s="149" t="s">
        <v>270</v>
      </c>
      <c r="C335" s="128">
        <v>65983297</v>
      </c>
      <c r="D335" s="128">
        <v>0</v>
      </c>
      <c r="E335" s="128">
        <v>0</v>
      </c>
      <c r="F335" s="128">
        <f>C335+D335-E335</f>
        <v>65983297</v>
      </c>
    </row>
    <row r="336" spans="1:6" ht="33" customHeight="1">
      <c r="A336" s="116"/>
      <c r="B336" s="150" t="s">
        <v>351</v>
      </c>
      <c r="C336" s="150"/>
      <c r="D336" s="150"/>
      <c r="E336" s="150"/>
      <c r="F336" s="150"/>
    </row>
    <row r="337" spans="1:6" ht="6.75" customHeight="1">
      <c r="A337" s="116"/>
      <c r="B337" s="125"/>
      <c r="C337" s="125"/>
      <c r="D337" s="125"/>
      <c r="E337" s="125"/>
      <c r="F337" s="125"/>
    </row>
    <row r="338" spans="1:6" ht="59.25" customHeight="1">
      <c r="A338" s="127" t="s">
        <v>450</v>
      </c>
      <c r="B338" s="149" t="s">
        <v>256</v>
      </c>
      <c r="C338" s="128">
        <v>40871837</v>
      </c>
      <c r="D338" s="128">
        <v>0</v>
      </c>
      <c r="E338" s="128">
        <v>0</v>
      </c>
      <c r="F338" s="128">
        <f>C338+D338-E338</f>
        <v>40871837</v>
      </c>
    </row>
    <row r="339" spans="1:6" ht="80.25" customHeight="1">
      <c r="A339" s="116"/>
      <c r="B339" s="150" t="s">
        <v>315</v>
      </c>
      <c r="C339" s="150"/>
      <c r="D339" s="150"/>
      <c r="E339" s="150"/>
      <c r="F339" s="150"/>
    </row>
    <row r="340" spans="1:6" ht="6.75" customHeight="1">
      <c r="A340" s="116"/>
      <c r="B340" s="125"/>
      <c r="C340" s="125"/>
      <c r="D340" s="125"/>
      <c r="E340" s="125"/>
      <c r="F340" s="125"/>
    </row>
    <row r="341" spans="1:6" ht="71.25" customHeight="1">
      <c r="A341" s="127" t="s">
        <v>451</v>
      </c>
      <c r="B341" s="149" t="s">
        <v>269</v>
      </c>
      <c r="C341" s="128">
        <v>17228873</v>
      </c>
      <c r="D341" s="128">
        <v>0</v>
      </c>
      <c r="E341" s="128">
        <v>0</v>
      </c>
      <c r="F341" s="128">
        <f>C341+D341-E341</f>
        <v>17228873</v>
      </c>
    </row>
    <row r="342" spans="1:6" ht="33.75" customHeight="1">
      <c r="A342" s="116"/>
      <c r="B342" s="150" t="s">
        <v>352</v>
      </c>
      <c r="C342" s="150"/>
      <c r="D342" s="150"/>
      <c r="E342" s="150"/>
      <c r="F342" s="150"/>
    </row>
    <row r="343" spans="1:6" ht="26.25" customHeight="1">
      <c r="A343" s="116"/>
      <c r="B343" s="125"/>
      <c r="C343" s="125"/>
      <c r="D343" s="125"/>
      <c r="E343" s="125"/>
      <c r="F343" s="125"/>
    </row>
    <row r="344" spans="1:6" ht="17.25" customHeight="1">
      <c r="A344" s="154" t="s">
        <v>99</v>
      </c>
      <c r="B344" s="154" t="s">
        <v>235</v>
      </c>
      <c r="C344" s="152" t="s">
        <v>236</v>
      </c>
      <c r="D344" s="152"/>
      <c r="E344" s="152"/>
      <c r="F344" s="152"/>
    </row>
    <row r="345" spans="1:6" ht="15.75">
      <c r="A345" s="154"/>
      <c r="B345" s="154"/>
      <c r="C345" s="1" t="s">
        <v>237</v>
      </c>
      <c r="D345" s="1" t="s">
        <v>238</v>
      </c>
      <c r="E345" s="1" t="s">
        <v>239</v>
      </c>
      <c r="F345" s="1" t="s">
        <v>240</v>
      </c>
    </row>
    <row r="346" spans="1:6" ht="6.75" customHeight="1">
      <c r="A346" s="116"/>
      <c r="B346" s="125"/>
      <c r="C346" s="125"/>
      <c r="D346" s="125"/>
      <c r="E346" s="125"/>
      <c r="F346" s="125"/>
    </row>
    <row r="347" spans="1:6" ht="65.25" customHeight="1">
      <c r="A347" s="127" t="s">
        <v>452</v>
      </c>
      <c r="B347" s="149" t="s">
        <v>277</v>
      </c>
      <c r="C347" s="128">
        <v>18993883</v>
      </c>
      <c r="D347" s="128">
        <v>0</v>
      </c>
      <c r="E347" s="128">
        <v>0</v>
      </c>
      <c r="F347" s="128">
        <f>C347+D347-E347</f>
        <v>18993883</v>
      </c>
    </row>
    <row r="348" spans="1:6" ht="33" customHeight="1">
      <c r="A348" s="116"/>
      <c r="B348" s="150" t="s">
        <v>321</v>
      </c>
      <c r="C348" s="150"/>
      <c r="D348" s="150"/>
      <c r="E348" s="150"/>
      <c r="F348" s="150"/>
    </row>
    <row r="349" spans="1:6" ht="6.75" customHeight="1">
      <c r="A349" s="116"/>
      <c r="B349" s="125"/>
      <c r="C349" s="125"/>
      <c r="D349" s="125"/>
      <c r="E349" s="125"/>
      <c r="F349" s="125"/>
    </row>
    <row r="350" spans="1:6" ht="53.25" customHeight="1">
      <c r="A350" s="127" t="s">
        <v>453</v>
      </c>
      <c r="B350" s="149" t="s">
        <v>276</v>
      </c>
      <c r="C350" s="128">
        <v>75591138</v>
      </c>
      <c r="D350" s="128">
        <v>0</v>
      </c>
      <c r="E350" s="128">
        <v>0</v>
      </c>
      <c r="F350" s="128">
        <f>C350+D350-E350</f>
        <v>75591138</v>
      </c>
    </row>
    <row r="351" spans="1:6" ht="80.25" customHeight="1">
      <c r="A351" s="116"/>
      <c r="B351" s="150" t="s">
        <v>314</v>
      </c>
      <c r="C351" s="150"/>
      <c r="D351" s="150"/>
      <c r="E351" s="150"/>
      <c r="F351" s="150"/>
    </row>
    <row r="352" spans="1:6" ht="6.75" customHeight="1">
      <c r="A352" s="116"/>
      <c r="B352" s="125"/>
      <c r="C352" s="125"/>
      <c r="D352" s="125"/>
      <c r="E352" s="125"/>
      <c r="F352" s="125"/>
    </row>
    <row r="353" spans="1:6" ht="48.75" customHeight="1">
      <c r="A353" s="127" t="s">
        <v>454</v>
      </c>
      <c r="B353" s="149" t="s">
        <v>252</v>
      </c>
      <c r="C353" s="128">
        <v>35242925</v>
      </c>
      <c r="D353" s="128">
        <v>0</v>
      </c>
      <c r="E353" s="128">
        <v>0</v>
      </c>
      <c r="F353" s="128">
        <f>C353+D353-E353</f>
        <v>35242925</v>
      </c>
    </row>
    <row r="354" spans="1:6" ht="80.25" customHeight="1">
      <c r="A354" s="116"/>
      <c r="B354" s="150" t="s">
        <v>320</v>
      </c>
      <c r="C354" s="150"/>
      <c r="D354" s="150"/>
      <c r="E354" s="150"/>
      <c r="F354" s="150"/>
    </row>
    <row r="355" spans="1:6" ht="6.75" customHeight="1">
      <c r="A355" s="116"/>
      <c r="B355" s="125"/>
      <c r="C355" s="125"/>
      <c r="D355" s="125"/>
      <c r="E355" s="125"/>
      <c r="F355" s="125"/>
    </row>
    <row r="356" spans="1:6" ht="51.75" customHeight="1">
      <c r="A356" s="127" t="s">
        <v>455</v>
      </c>
      <c r="B356" s="149" t="s">
        <v>252</v>
      </c>
      <c r="C356" s="128">
        <v>37939725</v>
      </c>
      <c r="D356" s="128">
        <v>0</v>
      </c>
      <c r="E356" s="128">
        <v>0</v>
      </c>
      <c r="F356" s="128">
        <f>C356+D356-E356</f>
        <v>37939725</v>
      </c>
    </row>
    <row r="357" spans="1:6" ht="80.25" customHeight="1">
      <c r="A357" s="116"/>
      <c r="B357" s="150" t="s">
        <v>320</v>
      </c>
      <c r="C357" s="150"/>
      <c r="D357" s="150"/>
      <c r="E357" s="150"/>
      <c r="F357" s="150"/>
    </row>
    <row r="358" spans="1:6" ht="6.75" customHeight="1">
      <c r="A358" s="116"/>
      <c r="B358" s="125"/>
      <c r="C358" s="125"/>
      <c r="D358" s="125"/>
      <c r="E358" s="125"/>
      <c r="F358" s="125"/>
    </row>
    <row r="359" spans="1:6" ht="48.75" customHeight="1">
      <c r="A359" s="127" t="s">
        <v>456</v>
      </c>
      <c r="B359" s="149" t="s">
        <v>254</v>
      </c>
      <c r="C359" s="128">
        <v>6250500</v>
      </c>
      <c r="D359" s="128">
        <v>0</v>
      </c>
      <c r="E359" s="128">
        <v>0</v>
      </c>
      <c r="F359" s="128">
        <f>C359+D359-E359</f>
        <v>6250500</v>
      </c>
    </row>
    <row r="360" spans="1:6" ht="80.25" customHeight="1">
      <c r="A360" s="116"/>
      <c r="B360" s="150" t="s">
        <v>318</v>
      </c>
      <c r="C360" s="150"/>
      <c r="D360" s="150"/>
      <c r="E360" s="150"/>
      <c r="F360" s="150"/>
    </row>
    <row r="361" spans="1:6" ht="6.75" customHeight="1">
      <c r="A361" s="116"/>
      <c r="B361" s="125"/>
      <c r="C361" s="125"/>
      <c r="D361" s="125"/>
      <c r="E361" s="125"/>
      <c r="F361" s="125"/>
    </row>
    <row r="362" spans="1:6" ht="55.5" customHeight="1">
      <c r="A362" s="127" t="s">
        <v>457</v>
      </c>
      <c r="B362" s="149" t="s">
        <v>255</v>
      </c>
      <c r="C362" s="128">
        <v>34982248</v>
      </c>
      <c r="D362" s="128">
        <v>0</v>
      </c>
      <c r="E362" s="128">
        <v>0</v>
      </c>
      <c r="F362" s="128">
        <f>C362+D362-E362</f>
        <v>34982248</v>
      </c>
    </row>
    <row r="363" spans="1:6" ht="80.25" customHeight="1">
      <c r="A363" s="116"/>
      <c r="B363" s="150" t="s">
        <v>317</v>
      </c>
      <c r="C363" s="150"/>
      <c r="D363" s="150"/>
      <c r="E363" s="150"/>
      <c r="F363" s="150"/>
    </row>
    <row r="364" spans="1:6" ht="6.75" customHeight="1">
      <c r="A364" s="116"/>
      <c r="B364" s="125"/>
      <c r="C364" s="125"/>
      <c r="D364" s="125"/>
      <c r="E364" s="125"/>
      <c r="F364" s="125"/>
    </row>
    <row r="365" spans="1:6" ht="56.25" customHeight="1">
      <c r="A365" s="127" t="s">
        <v>458</v>
      </c>
      <c r="B365" s="149" t="s">
        <v>248</v>
      </c>
      <c r="C365" s="128">
        <v>50902548</v>
      </c>
      <c r="D365" s="128">
        <v>0</v>
      </c>
      <c r="E365" s="128">
        <v>0</v>
      </c>
      <c r="F365" s="128">
        <f>C365+D365-E365</f>
        <v>50902548</v>
      </c>
    </row>
    <row r="366" spans="1:6" ht="80.25" customHeight="1">
      <c r="A366" s="116"/>
      <c r="B366" s="150" t="s">
        <v>316</v>
      </c>
      <c r="C366" s="150"/>
      <c r="D366" s="150"/>
      <c r="E366" s="150"/>
      <c r="F366" s="150"/>
    </row>
    <row r="367" spans="1:6" ht="6.75" customHeight="1">
      <c r="A367" s="116"/>
      <c r="B367" s="125"/>
      <c r="C367" s="125"/>
      <c r="D367" s="125"/>
      <c r="E367" s="125"/>
      <c r="F367" s="125"/>
    </row>
    <row r="368" spans="1:6" ht="54" customHeight="1">
      <c r="A368" s="127" t="s">
        <v>459</v>
      </c>
      <c r="B368" s="149" t="s">
        <v>253</v>
      </c>
      <c r="C368" s="128">
        <v>17022735</v>
      </c>
      <c r="D368" s="128">
        <v>0</v>
      </c>
      <c r="E368" s="128">
        <v>0</v>
      </c>
      <c r="F368" s="128">
        <f>C368+D368-E368</f>
        <v>17022735</v>
      </c>
    </row>
    <row r="369" spans="1:6" ht="91.5" customHeight="1">
      <c r="A369" s="116"/>
      <c r="B369" s="150" t="s">
        <v>319</v>
      </c>
      <c r="C369" s="150"/>
      <c r="D369" s="150"/>
      <c r="E369" s="150"/>
      <c r="F369" s="150"/>
    </row>
    <row r="370" spans="1:6" ht="38.25" customHeight="1">
      <c r="A370" s="116"/>
      <c r="B370" s="125"/>
      <c r="C370" s="125"/>
      <c r="D370" s="125"/>
      <c r="E370" s="125"/>
      <c r="F370" s="125"/>
    </row>
    <row r="371" spans="1:6" ht="17.25" customHeight="1">
      <c r="A371" s="154" t="s">
        <v>99</v>
      </c>
      <c r="B371" s="154" t="s">
        <v>235</v>
      </c>
      <c r="C371" s="152" t="s">
        <v>236</v>
      </c>
      <c r="D371" s="152"/>
      <c r="E371" s="152"/>
      <c r="F371" s="152"/>
    </row>
    <row r="372" spans="1:6" ht="15.75">
      <c r="A372" s="154"/>
      <c r="B372" s="154"/>
      <c r="C372" s="1" t="s">
        <v>237</v>
      </c>
      <c r="D372" s="1" t="s">
        <v>238</v>
      </c>
      <c r="E372" s="1" t="s">
        <v>239</v>
      </c>
      <c r="F372" s="1" t="s">
        <v>240</v>
      </c>
    </row>
    <row r="373" spans="1:6" ht="6.75" customHeight="1">
      <c r="A373" s="116"/>
      <c r="B373" s="125"/>
      <c r="C373" s="125"/>
      <c r="D373" s="125"/>
      <c r="E373" s="125"/>
      <c r="F373" s="125"/>
    </row>
    <row r="374" spans="1:6" ht="51.75" customHeight="1">
      <c r="A374" s="127" t="s">
        <v>460</v>
      </c>
      <c r="B374" s="149" t="s">
        <v>326</v>
      </c>
      <c r="C374" s="128">
        <v>19572630</v>
      </c>
      <c r="D374" s="128">
        <v>0</v>
      </c>
      <c r="E374" s="128">
        <v>2671</v>
      </c>
      <c r="F374" s="128">
        <f>C374+D374-E374</f>
        <v>19569959</v>
      </c>
    </row>
    <row r="375" spans="1:6" ht="51" customHeight="1">
      <c r="A375" s="116"/>
      <c r="B375" s="150" t="s">
        <v>496</v>
      </c>
      <c r="C375" s="150"/>
      <c r="D375" s="150"/>
      <c r="E375" s="150"/>
      <c r="F375" s="150"/>
    </row>
    <row r="376" spans="1:6" ht="6.75" customHeight="1">
      <c r="A376" s="116"/>
      <c r="B376" s="125"/>
      <c r="C376" s="125"/>
      <c r="D376" s="125"/>
      <c r="E376" s="125"/>
      <c r="F376" s="125"/>
    </row>
    <row r="377" spans="1:6" ht="63">
      <c r="A377" s="127" t="s">
        <v>461</v>
      </c>
      <c r="B377" s="149" t="s">
        <v>245</v>
      </c>
      <c r="C377" s="128">
        <v>97770741</v>
      </c>
      <c r="D377" s="128">
        <v>5000000</v>
      </c>
      <c r="E377" s="128">
        <v>0</v>
      </c>
      <c r="F377" s="128">
        <f>C377+D377-E377</f>
        <v>102770741</v>
      </c>
    </row>
    <row r="378" spans="1:6" ht="63" customHeight="1">
      <c r="A378" s="116"/>
      <c r="B378" s="150" t="s">
        <v>349</v>
      </c>
      <c r="C378" s="150"/>
      <c r="D378" s="150"/>
      <c r="E378" s="150"/>
      <c r="F378" s="150"/>
    </row>
    <row r="379" spans="1:6" ht="6.75" customHeight="1">
      <c r="A379" s="116"/>
      <c r="B379" s="125"/>
      <c r="C379" s="125"/>
      <c r="D379" s="125"/>
      <c r="E379" s="125"/>
      <c r="F379" s="125"/>
    </row>
    <row r="380" spans="1:6" ht="47.25">
      <c r="A380" s="127" t="s">
        <v>462</v>
      </c>
      <c r="B380" s="149" t="s">
        <v>264</v>
      </c>
      <c r="C380" s="128">
        <v>6740990</v>
      </c>
      <c r="D380" s="128">
        <v>5160</v>
      </c>
      <c r="E380" s="128">
        <v>0</v>
      </c>
      <c r="F380" s="128">
        <f>C380+D380-E380</f>
        <v>6746150</v>
      </c>
    </row>
    <row r="381" spans="1:6" ht="60.75" customHeight="1">
      <c r="A381" s="116"/>
      <c r="B381" s="150" t="s">
        <v>487</v>
      </c>
      <c r="C381" s="150"/>
      <c r="D381" s="150"/>
      <c r="E381" s="150"/>
      <c r="F381" s="150"/>
    </row>
    <row r="382" spans="1:6" ht="6.75" customHeight="1">
      <c r="A382" s="116"/>
      <c r="B382" s="125"/>
      <c r="C382" s="125"/>
      <c r="D382" s="125"/>
      <c r="E382" s="125"/>
      <c r="F382" s="125"/>
    </row>
    <row r="383" spans="1:6" ht="67.5" customHeight="1">
      <c r="A383" s="127" t="s">
        <v>463</v>
      </c>
      <c r="B383" s="149" t="s">
        <v>283</v>
      </c>
      <c r="C383" s="128">
        <v>5122727</v>
      </c>
      <c r="D383" s="128">
        <v>671000</v>
      </c>
      <c r="E383" s="128">
        <v>0</v>
      </c>
      <c r="F383" s="128">
        <f>C383+D383-E383</f>
        <v>5793727</v>
      </c>
    </row>
    <row r="384" spans="1:6" ht="81" customHeight="1">
      <c r="A384" s="116"/>
      <c r="B384" s="150" t="s">
        <v>357</v>
      </c>
      <c r="C384" s="150"/>
      <c r="D384" s="150"/>
      <c r="E384" s="150"/>
      <c r="F384" s="150"/>
    </row>
    <row r="385" spans="1:6" ht="6.75" customHeight="1">
      <c r="A385" s="116"/>
      <c r="B385" s="125"/>
      <c r="C385" s="125"/>
      <c r="D385" s="125"/>
      <c r="E385" s="125"/>
      <c r="F385" s="125"/>
    </row>
    <row r="386" spans="1:6" ht="48" customHeight="1">
      <c r="A386" s="127" t="s">
        <v>464</v>
      </c>
      <c r="B386" s="149" t="s">
        <v>250</v>
      </c>
      <c r="C386" s="128">
        <v>22905224</v>
      </c>
      <c r="D386" s="128">
        <v>0</v>
      </c>
      <c r="E386" s="128">
        <v>0</v>
      </c>
      <c r="F386" s="128">
        <f>C386+D386-E386</f>
        <v>22905224</v>
      </c>
    </row>
    <row r="387" spans="1:6" ht="47.25" customHeight="1">
      <c r="A387" s="116"/>
      <c r="B387" s="150" t="s">
        <v>490</v>
      </c>
      <c r="C387" s="150"/>
      <c r="D387" s="150"/>
      <c r="E387" s="150"/>
      <c r="F387" s="150"/>
    </row>
    <row r="388" spans="1:6" ht="6.75" customHeight="1">
      <c r="A388" s="116"/>
      <c r="B388" s="125"/>
      <c r="C388" s="125"/>
      <c r="D388" s="125"/>
      <c r="E388" s="125"/>
      <c r="F388" s="125"/>
    </row>
    <row r="389" spans="1:6" ht="51.75" customHeight="1">
      <c r="A389" s="127" t="s">
        <v>465</v>
      </c>
      <c r="B389" s="149" t="s">
        <v>366</v>
      </c>
      <c r="C389" s="128">
        <v>143130611</v>
      </c>
      <c r="D389" s="128">
        <v>0</v>
      </c>
      <c r="E389" s="128">
        <v>1740526</v>
      </c>
      <c r="F389" s="128">
        <f>C389+D389-E389</f>
        <v>141390085</v>
      </c>
    </row>
    <row r="390" spans="1:6" ht="15.75">
      <c r="A390" s="116"/>
      <c r="B390" s="150" t="s">
        <v>364</v>
      </c>
      <c r="C390" s="150"/>
      <c r="D390" s="150"/>
      <c r="E390" s="150"/>
      <c r="F390" s="150"/>
    </row>
    <row r="391" spans="1:6" ht="6.75" customHeight="1">
      <c r="A391" s="116"/>
      <c r="B391" s="125"/>
      <c r="C391" s="125"/>
      <c r="D391" s="125"/>
      <c r="E391" s="125"/>
      <c r="F391" s="125"/>
    </row>
    <row r="392" spans="1:6" ht="50.25" customHeight="1">
      <c r="A392" s="127" t="s">
        <v>466</v>
      </c>
      <c r="B392" s="149" t="s">
        <v>381</v>
      </c>
      <c r="C392" s="128">
        <v>2115664</v>
      </c>
      <c r="D392" s="128">
        <v>60942</v>
      </c>
      <c r="E392" s="128">
        <v>0</v>
      </c>
      <c r="F392" s="128">
        <f>C392+D392-E392</f>
        <v>2176606</v>
      </c>
    </row>
    <row r="393" spans="1:6" ht="15.75">
      <c r="A393" s="116"/>
      <c r="B393" s="150" t="s">
        <v>363</v>
      </c>
      <c r="C393" s="150"/>
      <c r="D393" s="150"/>
      <c r="E393" s="150"/>
      <c r="F393" s="150"/>
    </row>
    <row r="394" spans="1:6" ht="6.75" customHeight="1">
      <c r="A394" s="116"/>
      <c r="B394" s="125"/>
      <c r="C394" s="125"/>
      <c r="D394" s="125"/>
      <c r="E394" s="125"/>
      <c r="F394" s="125"/>
    </row>
    <row r="395" spans="1:6" ht="81.75" customHeight="1">
      <c r="A395" s="127" t="s">
        <v>467</v>
      </c>
      <c r="B395" s="149" t="s">
        <v>339</v>
      </c>
      <c r="C395" s="128">
        <v>226318</v>
      </c>
      <c r="D395" s="128">
        <v>54000</v>
      </c>
      <c r="E395" s="128">
        <v>0</v>
      </c>
      <c r="F395" s="128">
        <f>C395+D395-E395</f>
        <v>280318</v>
      </c>
    </row>
    <row r="396" spans="1:6" ht="15.75">
      <c r="A396" s="116"/>
      <c r="B396" s="150" t="s">
        <v>341</v>
      </c>
      <c r="C396" s="150"/>
      <c r="D396" s="150"/>
      <c r="E396" s="150"/>
      <c r="F396" s="150"/>
    </row>
    <row r="397" spans="1:6" ht="6.75" customHeight="1">
      <c r="A397" s="116"/>
      <c r="B397" s="125"/>
      <c r="C397" s="125"/>
      <c r="D397" s="125"/>
      <c r="E397" s="125"/>
      <c r="F397" s="125"/>
    </row>
    <row r="398" spans="1:6" ht="69" customHeight="1">
      <c r="A398" s="127" t="s">
        <v>468</v>
      </c>
      <c r="B398" s="139" t="s">
        <v>382</v>
      </c>
      <c r="C398" s="128">
        <v>30836726</v>
      </c>
      <c r="D398" s="128">
        <v>0</v>
      </c>
      <c r="E398" s="128">
        <v>0</v>
      </c>
      <c r="F398" s="128">
        <f>C398+D398-E398</f>
        <v>30836726</v>
      </c>
    </row>
    <row r="399" spans="1:6" ht="43.5" customHeight="1">
      <c r="A399" s="116"/>
      <c r="B399" s="150" t="s">
        <v>391</v>
      </c>
      <c r="C399" s="150"/>
      <c r="D399" s="150"/>
      <c r="E399" s="150"/>
      <c r="F399" s="150"/>
    </row>
    <row r="400" spans="1:6" ht="6.75" customHeight="1">
      <c r="A400" s="116"/>
      <c r="B400" s="125"/>
      <c r="C400" s="125"/>
      <c r="D400" s="125"/>
      <c r="E400" s="125"/>
      <c r="F400" s="125"/>
    </row>
    <row r="401" spans="1:6" s="124" customFormat="1" ht="15.75">
      <c r="A401" s="121">
        <v>2</v>
      </c>
      <c r="B401" s="141" t="s">
        <v>243</v>
      </c>
      <c r="C401" s="141"/>
      <c r="D401" s="141"/>
      <c r="E401" s="141"/>
      <c r="F401" s="141"/>
    </row>
    <row r="402" spans="1:6" s="124" customFormat="1" ht="6.75" customHeight="1">
      <c r="A402" s="121"/>
      <c r="B402" s="141"/>
      <c r="C402" s="141"/>
      <c r="D402" s="141"/>
      <c r="E402" s="141"/>
      <c r="F402" s="141"/>
    </row>
    <row r="403" spans="1:6" s="124" customFormat="1" ht="15.75">
      <c r="A403" s="142" t="s">
        <v>110</v>
      </c>
      <c r="B403" s="145" t="s">
        <v>242</v>
      </c>
      <c r="C403" s="146"/>
      <c r="D403" s="146"/>
      <c r="E403" s="146"/>
      <c r="F403" s="146"/>
    </row>
    <row r="404" spans="1:6" ht="6.75" customHeight="1">
      <c r="A404" s="140"/>
      <c r="B404" s="140"/>
      <c r="C404" s="1"/>
      <c r="D404" s="1"/>
      <c r="E404" s="1"/>
      <c r="F404" s="1"/>
    </row>
    <row r="405" spans="1:6" s="134" customFormat="1" ht="48" customHeight="1">
      <c r="A405" s="129" t="s">
        <v>111</v>
      </c>
      <c r="B405" s="139" t="s">
        <v>246</v>
      </c>
      <c r="C405" s="130">
        <v>33845336</v>
      </c>
      <c r="D405" s="130">
        <v>30000</v>
      </c>
      <c r="E405" s="130">
        <v>0</v>
      </c>
      <c r="F405" s="130">
        <f>C405+D405-E405</f>
        <v>33875336</v>
      </c>
    </row>
    <row r="406" spans="1:6" s="134" customFormat="1" ht="45" customHeight="1">
      <c r="A406" s="132"/>
      <c r="B406" s="151" t="s">
        <v>371</v>
      </c>
      <c r="C406" s="151"/>
      <c r="D406" s="151"/>
      <c r="E406" s="151"/>
      <c r="F406" s="151"/>
    </row>
    <row r="407" spans="1:6" ht="17.25" customHeight="1">
      <c r="A407" s="154" t="s">
        <v>99</v>
      </c>
      <c r="B407" s="154" t="s">
        <v>235</v>
      </c>
      <c r="C407" s="152" t="s">
        <v>236</v>
      </c>
      <c r="D407" s="152"/>
      <c r="E407" s="152"/>
      <c r="F407" s="152"/>
    </row>
    <row r="408" spans="1:6" ht="15.75">
      <c r="A408" s="154"/>
      <c r="B408" s="154"/>
      <c r="C408" s="1" t="s">
        <v>237</v>
      </c>
      <c r="D408" s="1" t="s">
        <v>238</v>
      </c>
      <c r="E408" s="1" t="s">
        <v>239</v>
      </c>
      <c r="F408" s="1" t="s">
        <v>240</v>
      </c>
    </row>
    <row r="409" spans="1:6" s="134" customFormat="1" ht="6.75" customHeight="1">
      <c r="A409" s="132"/>
      <c r="B409" s="126"/>
      <c r="C409" s="126"/>
      <c r="D409" s="126"/>
      <c r="E409" s="126"/>
      <c r="F409" s="126"/>
    </row>
    <row r="410" spans="1:6" s="134" customFormat="1" ht="63">
      <c r="A410" s="129" t="s">
        <v>113</v>
      </c>
      <c r="B410" s="139" t="s">
        <v>287</v>
      </c>
      <c r="C410" s="130">
        <v>809126</v>
      </c>
      <c r="D410" s="130">
        <v>0</v>
      </c>
      <c r="E410" s="130">
        <v>7776</v>
      </c>
      <c r="F410" s="130">
        <f>C410+D410-E410</f>
        <v>801350</v>
      </c>
    </row>
    <row r="411" spans="1:6" s="134" customFormat="1" ht="15.75">
      <c r="A411" s="132"/>
      <c r="B411" s="151" t="s">
        <v>274</v>
      </c>
      <c r="C411" s="151"/>
      <c r="D411" s="151"/>
      <c r="E411" s="151"/>
      <c r="F411" s="151"/>
    </row>
    <row r="412" spans="1:6" s="134" customFormat="1" ht="6.75" customHeight="1">
      <c r="A412" s="132"/>
      <c r="B412" s="126"/>
      <c r="C412" s="126"/>
      <c r="D412" s="126"/>
      <c r="E412" s="126"/>
      <c r="F412" s="126"/>
    </row>
    <row r="413" spans="1:6" s="134" customFormat="1" ht="63">
      <c r="A413" s="129" t="s">
        <v>114</v>
      </c>
      <c r="B413" s="139" t="s">
        <v>286</v>
      </c>
      <c r="C413" s="130">
        <v>2361747</v>
      </c>
      <c r="D413" s="130">
        <v>0</v>
      </c>
      <c r="E413" s="130">
        <v>9894</v>
      </c>
      <c r="F413" s="130">
        <f>C413+D413-E413</f>
        <v>2351853</v>
      </c>
    </row>
    <row r="414" spans="1:6" s="134" customFormat="1" ht="15.75">
      <c r="A414" s="132"/>
      <c r="B414" s="151" t="s">
        <v>274</v>
      </c>
      <c r="C414" s="151"/>
      <c r="D414" s="151"/>
      <c r="E414" s="151"/>
      <c r="F414" s="151"/>
    </row>
    <row r="415" spans="1:6" s="134" customFormat="1" ht="6.75" customHeight="1">
      <c r="A415" s="132"/>
      <c r="B415" s="126"/>
      <c r="C415" s="126"/>
      <c r="D415" s="126"/>
      <c r="E415" s="126"/>
      <c r="F415" s="126"/>
    </row>
    <row r="416" spans="1:6" s="134" customFormat="1" ht="31.5">
      <c r="A416" s="129" t="s">
        <v>469</v>
      </c>
      <c r="B416" s="149" t="s">
        <v>333</v>
      </c>
      <c r="C416" s="130">
        <v>0</v>
      </c>
      <c r="D416" s="130">
        <v>290000</v>
      </c>
      <c r="E416" s="130">
        <v>0</v>
      </c>
      <c r="F416" s="130">
        <f>C416+D416-E416</f>
        <v>290000</v>
      </c>
    </row>
    <row r="417" spans="1:6" s="134" customFormat="1" ht="48.75" customHeight="1">
      <c r="A417" s="132"/>
      <c r="B417" s="151" t="s">
        <v>338</v>
      </c>
      <c r="C417" s="151"/>
      <c r="D417" s="151"/>
      <c r="E417" s="151"/>
      <c r="F417" s="151"/>
    </row>
    <row r="418" spans="1:6" s="134" customFormat="1" ht="6.75" customHeight="1">
      <c r="A418" s="132"/>
      <c r="B418" s="126"/>
      <c r="C418" s="126"/>
      <c r="D418" s="126"/>
      <c r="E418" s="126"/>
      <c r="F418" s="126"/>
    </row>
    <row r="419" spans="1:6" s="134" customFormat="1" ht="47.25">
      <c r="A419" s="129" t="s">
        <v>470</v>
      </c>
      <c r="B419" s="149" t="s">
        <v>334</v>
      </c>
      <c r="C419" s="130">
        <v>0</v>
      </c>
      <c r="D419" s="130">
        <v>280000</v>
      </c>
      <c r="E419" s="130">
        <v>0</v>
      </c>
      <c r="F419" s="130">
        <f>C419+D419-E419</f>
        <v>280000</v>
      </c>
    </row>
    <row r="420" spans="1:6" s="134" customFormat="1" ht="79.5" customHeight="1">
      <c r="A420" s="132"/>
      <c r="B420" s="151" t="s">
        <v>515</v>
      </c>
      <c r="C420" s="151"/>
      <c r="D420" s="151"/>
      <c r="E420" s="151"/>
      <c r="F420" s="151"/>
    </row>
    <row r="421" spans="1:6" s="134" customFormat="1" ht="3.75" customHeight="1">
      <c r="A421" s="132"/>
      <c r="B421" s="126"/>
      <c r="C421" s="126"/>
      <c r="D421" s="126"/>
      <c r="E421" s="126"/>
      <c r="F421" s="126"/>
    </row>
    <row r="422" spans="1:6" s="134" customFormat="1" ht="31.5">
      <c r="A422" s="129" t="s">
        <v>471</v>
      </c>
      <c r="B422" s="149" t="s">
        <v>346</v>
      </c>
      <c r="C422" s="130">
        <v>0</v>
      </c>
      <c r="D422" s="130">
        <v>100000</v>
      </c>
      <c r="E422" s="130">
        <v>0</v>
      </c>
      <c r="F422" s="130">
        <f>C422+D422-E422</f>
        <v>100000</v>
      </c>
    </row>
    <row r="423" spans="1:6" s="134" customFormat="1" ht="61.5" customHeight="1">
      <c r="A423" s="132"/>
      <c r="B423" s="151" t="s">
        <v>395</v>
      </c>
      <c r="C423" s="151"/>
      <c r="D423" s="151"/>
      <c r="E423" s="151"/>
      <c r="F423" s="151"/>
    </row>
    <row r="424" spans="1:6" s="134" customFormat="1" ht="4.5" customHeight="1">
      <c r="A424" s="132"/>
      <c r="B424" s="126"/>
      <c r="C424" s="126"/>
      <c r="D424" s="126"/>
      <c r="E424" s="126"/>
      <c r="F424" s="126"/>
    </row>
    <row r="425" spans="1:6" s="124" customFormat="1" ht="15.75">
      <c r="A425" s="142" t="s">
        <v>116</v>
      </c>
      <c r="B425" s="145" t="s">
        <v>98</v>
      </c>
      <c r="C425" s="146"/>
      <c r="D425" s="146"/>
      <c r="E425" s="146"/>
      <c r="F425" s="146"/>
    </row>
    <row r="426" spans="1:6" ht="3.75" customHeight="1">
      <c r="A426" s="116"/>
      <c r="B426" s="125"/>
      <c r="C426" s="125"/>
      <c r="D426" s="125"/>
      <c r="E426" s="125"/>
      <c r="F426" s="125"/>
    </row>
    <row r="427" spans="1:6" s="134" customFormat="1" ht="31.5">
      <c r="A427" s="129" t="s">
        <v>271</v>
      </c>
      <c r="B427" s="149" t="s">
        <v>329</v>
      </c>
      <c r="C427" s="130">
        <v>2789045</v>
      </c>
      <c r="D427" s="130">
        <v>60000</v>
      </c>
      <c r="E427" s="130">
        <v>0</v>
      </c>
      <c r="F427" s="130">
        <f>C427+D427-E427</f>
        <v>2849045</v>
      </c>
    </row>
    <row r="428" spans="1:6" s="134" customFormat="1" ht="48.75" customHeight="1">
      <c r="A428" s="132"/>
      <c r="B428" s="151" t="s">
        <v>392</v>
      </c>
      <c r="C428" s="151"/>
      <c r="D428" s="151"/>
      <c r="E428" s="151"/>
      <c r="F428" s="151"/>
    </row>
    <row r="429" spans="1:6" ht="4.5" customHeight="1">
      <c r="A429" s="116"/>
      <c r="B429" s="125"/>
      <c r="C429" s="125"/>
      <c r="D429" s="125"/>
      <c r="E429" s="125"/>
      <c r="F429" s="125"/>
    </row>
    <row r="430" spans="1:6" s="134" customFormat="1" ht="62.25" customHeight="1">
      <c r="A430" s="129" t="s">
        <v>472</v>
      </c>
      <c r="B430" s="149" t="s">
        <v>497</v>
      </c>
      <c r="C430" s="130">
        <v>9106050</v>
      </c>
      <c r="D430" s="130">
        <v>0</v>
      </c>
      <c r="E430" s="130">
        <v>0</v>
      </c>
      <c r="F430" s="130">
        <f>C430+D430-E430</f>
        <v>9106050</v>
      </c>
    </row>
    <row r="431" spans="1:6" s="134" customFormat="1" ht="30" customHeight="1">
      <c r="A431" s="132"/>
      <c r="B431" s="151" t="s">
        <v>327</v>
      </c>
      <c r="C431" s="151"/>
      <c r="D431" s="151"/>
      <c r="E431" s="151"/>
      <c r="F431" s="151"/>
    </row>
    <row r="432" spans="1:6" ht="6.75" customHeight="1">
      <c r="A432" s="116"/>
      <c r="B432" s="125"/>
      <c r="C432" s="125"/>
      <c r="D432" s="125"/>
      <c r="E432" s="125"/>
      <c r="F432" s="125"/>
    </row>
    <row r="433" spans="1:6" s="134" customFormat="1" ht="47.25">
      <c r="A433" s="129" t="s">
        <v>473</v>
      </c>
      <c r="B433" s="139" t="s">
        <v>308</v>
      </c>
      <c r="C433" s="130">
        <v>914225</v>
      </c>
      <c r="D433" s="130">
        <v>0</v>
      </c>
      <c r="E433" s="130">
        <v>0</v>
      </c>
      <c r="F433" s="130">
        <f>C433+D433-E433</f>
        <v>914225</v>
      </c>
    </row>
    <row r="434" spans="1:6" s="134" customFormat="1" ht="47.25" customHeight="1">
      <c r="A434" s="132"/>
      <c r="B434" s="151" t="s">
        <v>491</v>
      </c>
      <c r="C434" s="151"/>
      <c r="D434" s="151"/>
      <c r="E434" s="151"/>
      <c r="F434" s="151"/>
    </row>
    <row r="435" spans="1:6" ht="6.75" customHeight="1">
      <c r="A435" s="116"/>
      <c r="B435" s="125"/>
      <c r="C435" s="125"/>
      <c r="D435" s="125"/>
      <c r="E435" s="125"/>
      <c r="F435" s="125"/>
    </row>
    <row r="436" spans="1:6" s="134" customFormat="1" ht="51" customHeight="1">
      <c r="A436" s="129" t="s">
        <v>474</v>
      </c>
      <c r="B436" s="139" t="s">
        <v>280</v>
      </c>
      <c r="C436" s="130">
        <v>1900000</v>
      </c>
      <c r="D436" s="130">
        <v>0</v>
      </c>
      <c r="E436" s="130">
        <v>0</v>
      </c>
      <c r="F436" s="130">
        <f>C436+D436-E436</f>
        <v>1900000</v>
      </c>
    </row>
    <row r="437" spans="1:6" s="134" customFormat="1" ht="45" customHeight="1">
      <c r="A437" s="132"/>
      <c r="B437" s="151" t="s">
        <v>388</v>
      </c>
      <c r="C437" s="151"/>
      <c r="D437" s="151"/>
      <c r="E437" s="151"/>
      <c r="F437" s="151"/>
    </row>
    <row r="438" spans="1:6" ht="4.5" customHeight="1">
      <c r="A438" s="116"/>
      <c r="B438" s="125"/>
      <c r="C438" s="125"/>
      <c r="D438" s="125"/>
      <c r="E438" s="125"/>
      <c r="F438" s="125"/>
    </row>
    <row r="439" spans="1:6" s="134" customFormat="1" ht="72.75" customHeight="1">
      <c r="A439" s="129" t="s">
        <v>475</v>
      </c>
      <c r="B439" s="149" t="s">
        <v>265</v>
      </c>
      <c r="C439" s="130">
        <v>454489</v>
      </c>
      <c r="D439" s="130">
        <v>0</v>
      </c>
      <c r="E439" s="130">
        <v>6150</v>
      </c>
      <c r="F439" s="130">
        <f>C439+D439-E439</f>
        <v>448339</v>
      </c>
    </row>
    <row r="440" spans="1:6" s="134" customFormat="1" ht="75" customHeight="1">
      <c r="A440" s="132"/>
      <c r="B440" s="151" t="s">
        <v>504</v>
      </c>
      <c r="C440" s="151"/>
      <c r="D440" s="151"/>
      <c r="E440" s="151"/>
      <c r="F440" s="151"/>
    </row>
    <row r="441" spans="1:6" ht="4.5" customHeight="1">
      <c r="A441" s="116"/>
      <c r="B441" s="125"/>
      <c r="C441" s="125"/>
      <c r="D441" s="125"/>
      <c r="E441" s="125"/>
      <c r="F441" s="125"/>
    </row>
    <row r="442" spans="1:6" s="134" customFormat="1" ht="51.75" customHeight="1">
      <c r="A442" s="129" t="s">
        <v>476</v>
      </c>
      <c r="B442" s="139" t="s">
        <v>358</v>
      </c>
      <c r="C442" s="130">
        <v>67790003</v>
      </c>
      <c r="D442" s="130">
        <v>0</v>
      </c>
      <c r="E442" s="130">
        <v>0</v>
      </c>
      <c r="F442" s="130">
        <f>C442+D442-E442</f>
        <v>67790003</v>
      </c>
    </row>
    <row r="443" spans="1:6" s="134" customFormat="1" ht="30" customHeight="1">
      <c r="A443" s="129"/>
      <c r="B443" s="151" t="s">
        <v>396</v>
      </c>
      <c r="C443" s="151"/>
      <c r="D443" s="151"/>
      <c r="E443" s="151"/>
      <c r="F443" s="151"/>
    </row>
    <row r="444" spans="1:6" ht="17.25" customHeight="1">
      <c r="A444" s="154" t="s">
        <v>99</v>
      </c>
      <c r="B444" s="154" t="s">
        <v>235</v>
      </c>
      <c r="C444" s="152" t="s">
        <v>236</v>
      </c>
      <c r="D444" s="152"/>
      <c r="E444" s="152"/>
      <c r="F444" s="152"/>
    </row>
    <row r="445" spans="1:6" ht="15.75">
      <c r="A445" s="154"/>
      <c r="B445" s="154"/>
      <c r="C445" s="1" t="s">
        <v>237</v>
      </c>
      <c r="D445" s="1" t="s">
        <v>238</v>
      </c>
      <c r="E445" s="1" t="s">
        <v>239</v>
      </c>
      <c r="F445" s="1" t="s">
        <v>240</v>
      </c>
    </row>
    <row r="446" spans="1:6" ht="6.75" customHeight="1">
      <c r="A446" s="116"/>
      <c r="B446" s="125"/>
      <c r="C446" s="125"/>
      <c r="D446" s="125"/>
      <c r="E446" s="125"/>
      <c r="F446" s="125"/>
    </row>
    <row r="447" spans="1:6" s="134" customFormat="1" ht="62.25" customHeight="1">
      <c r="A447" s="129" t="s">
        <v>477</v>
      </c>
      <c r="B447" s="139" t="s">
        <v>355</v>
      </c>
      <c r="C447" s="130">
        <v>306639</v>
      </c>
      <c r="D447" s="130">
        <v>0</v>
      </c>
      <c r="E447" s="130">
        <v>0</v>
      </c>
      <c r="F447" s="130">
        <f>C447+D447-E447</f>
        <v>306639</v>
      </c>
    </row>
    <row r="448" spans="1:6" s="134" customFormat="1" ht="48" customHeight="1">
      <c r="A448" s="129"/>
      <c r="B448" s="151" t="s">
        <v>356</v>
      </c>
      <c r="C448" s="151"/>
      <c r="D448" s="151"/>
      <c r="E448" s="151"/>
      <c r="F448" s="151"/>
    </row>
    <row r="449" spans="1:6" ht="6.75" customHeight="1">
      <c r="A449" s="116"/>
      <c r="B449" s="125"/>
      <c r="C449" s="125"/>
      <c r="D449" s="125"/>
      <c r="E449" s="125"/>
      <c r="F449" s="125"/>
    </row>
    <row r="450" spans="1:6" s="134" customFormat="1" ht="63" customHeight="1">
      <c r="A450" s="129" t="s">
        <v>478</v>
      </c>
      <c r="B450" s="139" t="s">
        <v>495</v>
      </c>
      <c r="C450" s="130">
        <v>0</v>
      </c>
      <c r="D450" s="130">
        <v>150000</v>
      </c>
      <c r="E450" s="130">
        <v>0</v>
      </c>
      <c r="F450" s="130">
        <f>C450+D450-E450</f>
        <v>150000</v>
      </c>
    </row>
    <row r="451" spans="1:6" s="134" customFormat="1" ht="15.75">
      <c r="A451" s="132"/>
      <c r="B451" s="151" t="s">
        <v>511</v>
      </c>
      <c r="C451" s="151"/>
      <c r="D451" s="151"/>
      <c r="E451" s="151"/>
      <c r="F451" s="151"/>
    </row>
    <row r="452" spans="1:6" ht="6.75" customHeight="1">
      <c r="A452" s="116"/>
      <c r="B452" s="125"/>
      <c r="C452" s="125"/>
      <c r="D452" s="125"/>
      <c r="E452" s="125"/>
      <c r="F452" s="125"/>
    </row>
    <row r="453" spans="1:6" s="134" customFormat="1" ht="62.25" customHeight="1">
      <c r="A453" s="129" t="s">
        <v>479</v>
      </c>
      <c r="B453" s="149" t="s">
        <v>313</v>
      </c>
      <c r="C453" s="130">
        <v>150000</v>
      </c>
      <c r="D453" s="130">
        <v>0</v>
      </c>
      <c r="E453" s="130">
        <v>0</v>
      </c>
      <c r="F453" s="130">
        <f>C453+D453-E453</f>
        <v>150000</v>
      </c>
    </row>
    <row r="454" spans="1:6" s="134" customFormat="1" ht="65.25" customHeight="1">
      <c r="A454" s="132"/>
      <c r="B454" s="151" t="s">
        <v>505</v>
      </c>
      <c r="C454" s="151"/>
      <c r="D454" s="151"/>
      <c r="E454" s="151"/>
      <c r="F454" s="151"/>
    </row>
    <row r="455" spans="1:6" ht="6.75" customHeight="1">
      <c r="A455" s="116"/>
      <c r="B455" s="125"/>
      <c r="C455" s="125"/>
      <c r="D455" s="125"/>
      <c r="E455" s="125"/>
      <c r="F455" s="125"/>
    </row>
    <row r="456" spans="1:6" s="134" customFormat="1" ht="81" customHeight="1">
      <c r="A456" s="129" t="s">
        <v>480</v>
      </c>
      <c r="B456" s="139" t="s">
        <v>273</v>
      </c>
      <c r="C456" s="130">
        <v>19707653</v>
      </c>
      <c r="D456" s="130">
        <v>0</v>
      </c>
      <c r="E456" s="130">
        <v>0</v>
      </c>
      <c r="F456" s="130">
        <f>C456+D456-E456</f>
        <v>19707653</v>
      </c>
    </row>
    <row r="457" spans="1:6" s="134" customFormat="1" ht="31.5" customHeight="1">
      <c r="A457" s="132"/>
      <c r="B457" s="151" t="s">
        <v>492</v>
      </c>
      <c r="C457" s="151"/>
      <c r="D457" s="151"/>
      <c r="E457" s="151"/>
      <c r="F457" s="151"/>
    </row>
    <row r="458" spans="1:6" ht="6.75" customHeight="1">
      <c r="A458" s="116"/>
      <c r="B458" s="125"/>
      <c r="C458" s="125"/>
      <c r="D458" s="125"/>
      <c r="E458" s="125"/>
      <c r="F458" s="125"/>
    </row>
    <row r="459" spans="1:6" s="134" customFormat="1" ht="63">
      <c r="A459" s="129" t="s">
        <v>481</v>
      </c>
      <c r="B459" s="139" t="s">
        <v>397</v>
      </c>
      <c r="C459" s="130">
        <v>0</v>
      </c>
      <c r="D459" s="130">
        <v>3500000</v>
      </c>
      <c r="E459" s="130">
        <v>0</v>
      </c>
      <c r="F459" s="130">
        <f>C459+D459-E459</f>
        <v>3500000</v>
      </c>
    </row>
    <row r="460" spans="1:6" s="134" customFormat="1" ht="34.5" customHeight="1">
      <c r="A460" s="132"/>
      <c r="B460" s="151" t="s">
        <v>506</v>
      </c>
      <c r="C460" s="151"/>
      <c r="D460" s="151"/>
      <c r="E460" s="151"/>
      <c r="F460" s="151"/>
    </row>
    <row r="461" spans="1:6" ht="6.75" customHeight="1">
      <c r="A461" s="116"/>
      <c r="B461" s="125"/>
      <c r="C461" s="125"/>
      <c r="D461" s="125"/>
      <c r="E461" s="125"/>
      <c r="F461" s="125"/>
    </row>
    <row r="462" spans="1:6" s="134" customFormat="1" ht="78.75">
      <c r="A462" s="129" t="s">
        <v>482</v>
      </c>
      <c r="B462" s="139" t="s">
        <v>373</v>
      </c>
      <c r="C462" s="130">
        <v>2662922</v>
      </c>
      <c r="D462" s="130">
        <v>0</v>
      </c>
      <c r="E462" s="130">
        <v>113036</v>
      </c>
      <c r="F462" s="130">
        <f>C462+D462-E462</f>
        <v>2549886</v>
      </c>
    </row>
    <row r="463" spans="1:6" s="134" customFormat="1" ht="48" customHeight="1">
      <c r="A463" s="132"/>
      <c r="B463" s="151" t="s">
        <v>493</v>
      </c>
      <c r="C463" s="151"/>
      <c r="D463" s="151"/>
      <c r="E463" s="151"/>
      <c r="F463" s="151"/>
    </row>
    <row r="464" spans="1:6" ht="6.75" customHeight="1">
      <c r="A464" s="116"/>
      <c r="B464" s="125"/>
      <c r="C464" s="125"/>
      <c r="D464" s="125"/>
      <c r="E464" s="125"/>
      <c r="F464" s="125"/>
    </row>
    <row r="465" spans="1:6" s="134" customFormat="1" ht="48.75" customHeight="1">
      <c r="A465" s="129" t="s">
        <v>483</v>
      </c>
      <c r="B465" s="149" t="s">
        <v>267</v>
      </c>
      <c r="C465" s="130">
        <v>39089888</v>
      </c>
      <c r="D465" s="130">
        <v>14082844</v>
      </c>
      <c r="E465" s="130">
        <v>0</v>
      </c>
      <c r="F465" s="130">
        <f>C465+D465-E465</f>
        <v>53172732</v>
      </c>
    </row>
    <row r="466" spans="1:6" s="134" customFormat="1" ht="31.5" customHeight="1">
      <c r="A466" s="132"/>
      <c r="B466" s="151" t="s">
        <v>498</v>
      </c>
      <c r="C466" s="151"/>
      <c r="D466" s="151"/>
      <c r="E466" s="151"/>
      <c r="F466" s="151"/>
    </row>
    <row r="467" spans="1:6" ht="6.75" customHeight="1">
      <c r="A467" s="116"/>
      <c r="B467" s="125"/>
      <c r="C467" s="125"/>
      <c r="D467" s="125"/>
      <c r="E467" s="125"/>
      <c r="F467" s="125"/>
    </row>
    <row r="468" spans="1:6" s="134" customFormat="1" ht="31.5">
      <c r="A468" s="129" t="s">
        <v>484</v>
      </c>
      <c r="B468" s="139" t="s">
        <v>266</v>
      </c>
      <c r="C468" s="130">
        <v>6776077</v>
      </c>
      <c r="D468" s="130">
        <v>91658</v>
      </c>
      <c r="E468" s="130">
        <v>0</v>
      </c>
      <c r="F468" s="130">
        <f>C468+D468-E468</f>
        <v>6867735</v>
      </c>
    </row>
    <row r="469" spans="1:6" s="134" customFormat="1" ht="31.5" customHeight="1">
      <c r="A469" s="132"/>
      <c r="B469" s="151" t="s">
        <v>359</v>
      </c>
      <c r="C469" s="151"/>
      <c r="D469" s="151"/>
      <c r="E469" s="151"/>
      <c r="F469" s="151"/>
    </row>
    <row r="470" spans="1:6" ht="6.75" customHeight="1">
      <c r="A470" s="116"/>
      <c r="B470" s="125"/>
      <c r="C470" s="125"/>
      <c r="D470" s="125"/>
      <c r="E470" s="125"/>
      <c r="F470" s="125"/>
    </row>
    <row r="471" spans="1:6" s="134" customFormat="1" ht="31.5">
      <c r="A471" s="129" t="s">
        <v>485</v>
      </c>
      <c r="B471" s="139" t="s">
        <v>328</v>
      </c>
      <c r="C471" s="130">
        <v>0</v>
      </c>
      <c r="D471" s="130">
        <v>928774</v>
      </c>
      <c r="E471" s="130">
        <v>0</v>
      </c>
      <c r="F471" s="130">
        <f>C471+D471-E471</f>
        <v>928774</v>
      </c>
    </row>
    <row r="472" spans="1:6" s="134" customFormat="1" ht="48" customHeight="1">
      <c r="A472" s="132"/>
      <c r="B472" s="151" t="s">
        <v>507</v>
      </c>
      <c r="C472" s="151"/>
      <c r="D472" s="151"/>
      <c r="E472" s="151"/>
      <c r="F472" s="151"/>
    </row>
    <row r="473" spans="1:6" ht="6.75" customHeight="1">
      <c r="A473" s="116"/>
      <c r="B473" s="125"/>
      <c r="C473" s="125"/>
      <c r="D473" s="125"/>
      <c r="E473" s="125"/>
      <c r="F473" s="125"/>
    </row>
    <row r="474" spans="1:6" s="134" customFormat="1" ht="47.25">
      <c r="A474" s="129" t="s">
        <v>486</v>
      </c>
      <c r="B474" s="139" t="s">
        <v>369</v>
      </c>
      <c r="C474" s="130">
        <v>0</v>
      </c>
      <c r="D474" s="130">
        <v>150460</v>
      </c>
      <c r="E474" s="130">
        <v>0</v>
      </c>
      <c r="F474" s="130">
        <f>C474+D474-E474</f>
        <v>150460</v>
      </c>
    </row>
    <row r="475" spans="1:6" s="134" customFormat="1" ht="32.25" customHeight="1">
      <c r="A475" s="132"/>
      <c r="B475" s="151" t="s">
        <v>370</v>
      </c>
      <c r="C475" s="151"/>
      <c r="D475" s="151"/>
      <c r="E475" s="151"/>
      <c r="F475" s="151"/>
    </row>
    <row r="476" spans="1:6" ht="9" customHeight="1">
      <c r="A476" s="116"/>
      <c r="B476" s="125"/>
      <c r="C476" s="125"/>
      <c r="D476" s="125"/>
      <c r="E476" s="125"/>
      <c r="F476" s="125"/>
    </row>
    <row r="477" spans="1:6" s="124" customFormat="1" ht="15.75">
      <c r="A477" s="147" t="s">
        <v>69</v>
      </c>
      <c r="B477" s="148" t="s">
        <v>244</v>
      </c>
      <c r="C477" s="148"/>
      <c r="D477" s="148"/>
      <c r="E477" s="148"/>
      <c r="F477" s="148"/>
    </row>
    <row r="478" spans="1:6" s="59" customFormat="1" ht="32.25" customHeight="1">
      <c r="A478" s="150" t="s">
        <v>398</v>
      </c>
      <c r="B478" s="150"/>
      <c r="C478" s="150"/>
      <c r="D478" s="150"/>
      <c r="E478" s="150"/>
      <c r="F478" s="150"/>
    </row>
    <row r="479" spans="1:6" ht="15.75">
      <c r="A479" s="150" t="s">
        <v>494</v>
      </c>
      <c r="B479" s="150"/>
      <c r="C479" s="150"/>
      <c r="D479" s="150"/>
      <c r="E479" s="150"/>
      <c r="F479" s="150"/>
    </row>
    <row r="480" spans="1:6" s="59" customFormat="1" ht="15.75">
      <c r="A480" s="150"/>
      <c r="B480" s="150"/>
      <c r="C480" s="150"/>
      <c r="D480" s="150"/>
      <c r="E480" s="150"/>
      <c r="F480" s="150"/>
    </row>
    <row r="481" spans="1:6" s="59" customFormat="1" ht="15.75">
      <c r="A481" s="150"/>
      <c r="B481" s="150"/>
      <c r="C481" s="150"/>
      <c r="D481" s="150"/>
      <c r="E481" s="150"/>
      <c r="F481" s="150"/>
    </row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</sheetData>
  <sheetProtection password="C25B" sheet="1"/>
  <mergeCells count="170">
    <mergeCell ref="A444:A445"/>
    <mergeCell ref="B444:B445"/>
    <mergeCell ref="C444:F444"/>
    <mergeCell ref="A371:A372"/>
    <mergeCell ref="B371:B372"/>
    <mergeCell ref="C371:F371"/>
    <mergeCell ref="A407:A408"/>
    <mergeCell ref="B407:B408"/>
    <mergeCell ref="C407:F407"/>
    <mergeCell ref="B378:F378"/>
    <mergeCell ref="A276:A277"/>
    <mergeCell ref="B276:B277"/>
    <mergeCell ref="C276:F276"/>
    <mergeCell ref="A317:A318"/>
    <mergeCell ref="B317:B318"/>
    <mergeCell ref="C317:F317"/>
    <mergeCell ref="B312:F312"/>
    <mergeCell ref="A163:A164"/>
    <mergeCell ref="B163:B164"/>
    <mergeCell ref="C163:F163"/>
    <mergeCell ref="A344:A345"/>
    <mergeCell ref="B344:B345"/>
    <mergeCell ref="C344:F344"/>
    <mergeCell ref="B185:F185"/>
    <mergeCell ref="B336:F336"/>
    <mergeCell ref="B194:F194"/>
    <mergeCell ref="B342:F342"/>
    <mergeCell ref="B156:F156"/>
    <mergeCell ref="B327:F327"/>
    <mergeCell ref="B179:F179"/>
    <mergeCell ref="B233:F233"/>
    <mergeCell ref="B393:F393"/>
    <mergeCell ref="B191:F191"/>
    <mergeCell ref="B245:F245"/>
    <mergeCell ref="B257:F257"/>
    <mergeCell ref="B251:F251"/>
    <mergeCell ref="B242:F242"/>
    <mergeCell ref="B475:F475"/>
    <mergeCell ref="B159:F159"/>
    <mergeCell ref="B463:F463"/>
    <mergeCell ref="B188:F188"/>
    <mergeCell ref="B472:F472"/>
    <mergeCell ref="B457:F457"/>
    <mergeCell ref="B428:F428"/>
    <mergeCell ref="B417:F417"/>
    <mergeCell ref="B420:F420"/>
    <mergeCell ref="B423:F423"/>
    <mergeCell ref="B209:F209"/>
    <mergeCell ref="B221:F221"/>
    <mergeCell ref="B230:F230"/>
    <mergeCell ref="B357:F357"/>
    <mergeCell ref="B348:F348"/>
    <mergeCell ref="B215:F215"/>
    <mergeCell ref="B272:F272"/>
    <mergeCell ref="B254:F254"/>
    <mergeCell ref="B266:F266"/>
    <mergeCell ref="B431:F431"/>
    <mergeCell ref="B440:F440"/>
    <mergeCell ref="B454:F454"/>
    <mergeCell ref="B434:F434"/>
    <mergeCell ref="B411:F411"/>
    <mergeCell ref="B315:F315"/>
    <mergeCell ref="B330:F330"/>
    <mergeCell ref="B351:F351"/>
    <mergeCell ref="B366:F366"/>
    <mergeCell ref="B339:F339"/>
    <mergeCell ref="B360:F360"/>
    <mergeCell ref="B369:F369"/>
    <mergeCell ref="B354:F354"/>
    <mergeCell ref="B399:F399"/>
    <mergeCell ref="A481:F481"/>
    <mergeCell ref="A19:A20"/>
    <mergeCell ref="B148:B149"/>
    <mergeCell ref="A480:F480"/>
    <mergeCell ref="D19:D20"/>
    <mergeCell ref="B384:F384"/>
    <mergeCell ref="B197:F197"/>
    <mergeCell ref="B414:F414"/>
    <mergeCell ref="A199:A200"/>
    <mergeCell ref="A117:A118"/>
    <mergeCell ref="B117:B118"/>
    <mergeCell ref="B406:F406"/>
    <mergeCell ref="B199:B200"/>
    <mergeCell ref="B309:F309"/>
    <mergeCell ref="B182:F182"/>
    <mergeCell ref="B162:F162"/>
    <mergeCell ref="B363:F363"/>
    <mergeCell ref="B152:F152"/>
    <mergeCell ref="B303:F303"/>
    <mergeCell ref="B263:F263"/>
    <mergeCell ref="A16:E16"/>
    <mergeCell ref="A17:F17"/>
    <mergeCell ref="E19:E20"/>
    <mergeCell ref="E117:E118"/>
    <mergeCell ref="A146:F146"/>
    <mergeCell ref="A141:E141"/>
    <mergeCell ref="C81:C82"/>
    <mergeCell ref="D81:D82"/>
    <mergeCell ref="A81:A82"/>
    <mergeCell ref="E81:E82"/>
    <mergeCell ref="A11:F11"/>
    <mergeCell ref="C117:C118"/>
    <mergeCell ref="D117:D118"/>
    <mergeCell ref="A15:E15"/>
    <mergeCell ref="A9:F9"/>
    <mergeCell ref="A10:F10"/>
    <mergeCell ref="A6:F6"/>
    <mergeCell ref="A7:F7"/>
    <mergeCell ref="A13:E13"/>
    <mergeCell ref="A12:F12"/>
    <mergeCell ref="A1:F1"/>
    <mergeCell ref="B19:B20"/>
    <mergeCell ref="C19:C20"/>
    <mergeCell ref="A4:F4"/>
    <mergeCell ref="A3:F3"/>
    <mergeCell ref="A50:A51"/>
    <mergeCell ref="B50:B51"/>
    <mergeCell ref="A14:E14"/>
    <mergeCell ref="A5:F5"/>
    <mergeCell ref="A8:F8"/>
    <mergeCell ref="A479:F479"/>
    <mergeCell ref="A148:A149"/>
    <mergeCell ref="B167:F167"/>
    <mergeCell ref="B283:F283"/>
    <mergeCell ref="C199:F199"/>
    <mergeCell ref="A235:A236"/>
    <mergeCell ref="B235:B236"/>
    <mergeCell ref="C148:F148"/>
    <mergeCell ref="B269:F269"/>
    <mergeCell ref="A478:F478"/>
    <mergeCell ref="B469:F469"/>
    <mergeCell ref="B466:F466"/>
    <mergeCell ref="B460:F460"/>
    <mergeCell ref="C235:F235"/>
    <mergeCell ref="B451:F451"/>
    <mergeCell ref="C50:C51"/>
    <mergeCell ref="D50:D51"/>
    <mergeCell ref="E50:E51"/>
    <mergeCell ref="B81:B82"/>
    <mergeCell ref="B224:F224"/>
    <mergeCell ref="B170:F170"/>
    <mergeCell ref="B227:F227"/>
    <mergeCell ref="B218:F218"/>
    <mergeCell ref="B280:F280"/>
    <mergeCell ref="B295:F295"/>
    <mergeCell ref="B286:F286"/>
    <mergeCell ref="B173:F173"/>
    <mergeCell ref="B239:F239"/>
    <mergeCell ref="B275:F275"/>
    <mergeCell ref="B248:F248"/>
    <mergeCell ref="B448:F448"/>
    <mergeCell ref="B206:F206"/>
    <mergeCell ref="B387:F387"/>
    <mergeCell ref="B437:F437"/>
    <mergeCell ref="B443:F443"/>
    <mergeCell ref="B306:F306"/>
    <mergeCell ref="B289:F289"/>
    <mergeCell ref="B298:F298"/>
    <mergeCell ref="B375:F375"/>
    <mergeCell ref="B333:F333"/>
    <mergeCell ref="B396:F396"/>
    <mergeCell ref="B390:F390"/>
    <mergeCell ref="B321:F321"/>
    <mergeCell ref="B324:F324"/>
    <mergeCell ref="B176:F176"/>
    <mergeCell ref="B292:F292"/>
    <mergeCell ref="B203:F203"/>
    <mergeCell ref="B381:F381"/>
    <mergeCell ref="B212:F212"/>
    <mergeCell ref="B260:F260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8.796875" defaultRowHeight="14.25"/>
  <cols>
    <col min="1" max="1" width="8.19921875" style="77" customWidth="1"/>
    <col min="2" max="2" width="14.19921875" style="76" customWidth="1"/>
    <col min="3" max="3" width="12.69921875" style="76" customWidth="1"/>
    <col min="4" max="4" width="13.59765625" style="76" customWidth="1"/>
    <col min="5" max="7" width="14" style="76" customWidth="1"/>
    <col min="8" max="8" width="1.69921875" style="78" customWidth="1"/>
    <col min="9" max="9" width="13.09765625" style="76" customWidth="1"/>
    <col min="10" max="10" width="13.5" style="76" customWidth="1"/>
    <col min="11" max="11" width="13.09765625" style="76" customWidth="1"/>
    <col min="12" max="16384" width="9" style="76" customWidth="1"/>
  </cols>
  <sheetData>
    <row r="1" spans="1:11" ht="30" customHeight="1">
      <c r="A1" s="167" t="s">
        <v>257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5.75" thickBot="1"/>
    <row r="3" spans="1:11" s="80" customFormat="1" ht="27.75" customHeight="1">
      <c r="A3" s="168" t="s">
        <v>71</v>
      </c>
      <c r="B3" s="162" t="s">
        <v>72</v>
      </c>
      <c r="C3" s="163"/>
      <c r="D3" s="164"/>
      <c r="E3" s="170" t="s">
        <v>73</v>
      </c>
      <c r="F3" s="163"/>
      <c r="G3" s="164"/>
      <c r="H3" s="79"/>
      <c r="I3" s="162" t="s">
        <v>74</v>
      </c>
      <c r="J3" s="163"/>
      <c r="K3" s="164"/>
    </row>
    <row r="4" spans="1:11" s="89" customFormat="1" ht="31.5" customHeight="1" thickBot="1">
      <c r="A4" s="169"/>
      <c r="B4" s="81" t="s">
        <v>75</v>
      </c>
      <c r="C4" s="82" t="s">
        <v>76</v>
      </c>
      <c r="D4" s="83" t="s">
        <v>77</v>
      </c>
      <c r="E4" s="84" t="s">
        <v>75</v>
      </c>
      <c r="F4" s="82" t="s">
        <v>76</v>
      </c>
      <c r="G4" s="83" t="s">
        <v>77</v>
      </c>
      <c r="H4" s="85"/>
      <c r="I4" s="86" t="s">
        <v>75</v>
      </c>
      <c r="J4" s="87" t="s">
        <v>76</v>
      </c>
      <c r="K4" s="88" t="s">
        <v>77</v>
      </c>
    </row>
    <row r="5" spans="1:11" s="96" customFormat="1" ht="12" thickBot="1">
      <c r="A5" s="90" t="s">
        <v>93</v>
      </c>
      <c r="B5" s="91" t="s">
        <v>68</v>
      </c>
      <c r="C5" s="92" t="s">
        <v>69</v>
      </c>
      <c r="D5" s="93" t="s">
        <v>78</v>
      </c>
      <c r="E5" s="94" t="s">
        <v>79</v>
      </c>
      <c r="F5" s="92" t="s">
        <v>80</v>
      </c>
      <c r="G5" s="93" t="s">
        <v>81</v>
      </c>
      <c r="H5" s="95"/>
      <c r="I5" s="91" t="s">
        <v>82</v>
      </c>
      <c r="J5" s="92" t="s">
        <v>83</v>
      </c>
      <c r="K5" s="93" t="s">
        <v>84</v>
      </c>
    </row>
    <row r="6" spans="1:11" s="103" customFormat="1" ht="18" customHeight="1">
      <c r="A6" s="97">
        <v>2019</v>
      </c>
      <c r="B6" s="115">
        <v>1075785507</v>
      </c>
      <c r="C6" s="99">
        <f aca="true" t="shared" si="0" ref="C6:C25">D6-B6</f>
        <v>-66867632.17</v>
      </c>
      <c r="D6" s="100">
        <v>1008917874.83</v>
      </c>
      <c r="E6" s="115">
        <v>1124585507</v>
      </c>
      <c r="F6" s="99">
        <f aca="true" t="shared" si="1" ref="F6:F25">G6-E6</f>
        <v>-66867632.17</v>
      </c>
      <c r="G6" s="100">
        <v>1057717874.83</v>
      </c>
      <c r="H6" s="101"/>
      <c r="I6" s="98">
        <f aca="true" t="shared" si="2" ref="I6:I12">B6-E6</f>
        <v>-48800000</v>
      </c>
      <c r="J6" s="102">
        <f aca="true" t="shared" si="3" ref="J6:J12">K6-I6</f>
        <v>0</v>
      </c>
      <c r="K6" s="100">
        <f aca="true" t="shared" si="4" ref="K6:K12">D6-G6</f>
        <v>-48800000</v>
      </c>
    </row>
    <row r="7" spans="1:11" s="103" customFormat="1" ht="18" customHeight="1">
      <c r="A7" s="97">
        <f aca="true" t="shared" si="5" ref="A7:A12">A6+1</f>
        <v>2020</v>
      </c>
      <c r="B7" s="98">
        <v>1164452509</v>
      </c>
      <c r="C7" s="99">
        <f t="shared" si="0"/>
        <v>-58702989</v>
      </c>
      <c r="D7" s="100">
        <v>1105749520</v>
      </c>
      <c r="E7" s="98">
        <v>1158971557</v>
      </c>
      <c r="F7" s="99">
        <f t="shared" si="1"/>
        <v>-58702989</v>
      </c>
      <c r="G7" s="100">
        <v>1100268568</v>
      </c>
      <c r="H7" s="101"/>
      <c r="I7" s="98">
        <f t="shared" si="2"/>
        <v>5480952</v>
      </c>
      <c r="J7" s="102">
        <f t="shared" si="3"/>
        <v>0</v>
      </c>
      <c r="K7" s="100">
        <f t="shared" si="4"/>
        <v>5480952</v>
      </c>
    </row>
    <row r="8" spans="1:11" s="103" customFormat="1" ht="18" customHeight="1">
      <c r="A8" s="97">
        <f t="shared" si="5"/>
        <v>2021</v>
      </c>
      <c r="B8" s="98">
        <v>993354097</v>
      </c>
      <c r="C8" s="99">
        <f t="shared" si="0"/>
        <v>139301949</v>
      </c>
      <c r="D8" s="100">
        <v>1132656046</v>
      </c>
      <c r="E8" s="98">
        <v>971810146</v>
      </c>
      <c r="F8" s="99">
        <f t="shared" si="1"/>
        <v>139301949</v>
      </c>
      <c r="G8" s="100">
        <v>1111112095</v>
      </c>
      <c r="H8" s="101"/>
      <c r="I8" s="98">
        <f t="shared" si="2"/>
        <v>21543951</v>
      </c>
      <c r="J8" s="102">
        <f t="shared" si="3"/>
        <v>0</v>
      </c>
      <c r="K8" s="100">
        <f t="shared" si="4"/>
        <v>21543951</v>
      </c>
    </row>
    <row r="9" spans="1:11" s="103" customFormat="1" ht="18" customHeight="1">
      <c r="A9" s="97">
        <f t="shared" si="5"/>
        <v>2022</v>
      </c>
      <c r="B9" s="98">
        <v>756023513</v>
      </c>
      <c r="C9" s="99">
        <f t="shared" si="0"/>
        <v>58117856</v>
      </c>
      <c r="D9" s="100">
        <v>814141369</v>
      </c>
      <c r="E9" s="98">
        <v>732023513</v>
      </c>
      <c r="F9" s="99">
        <f t="shared" si="1"/>
        <v>58117856</v>
      </c>
      <c r="G9" s="100">
        <v>790141369</v>
      </c>
      <c r="H9" s="101"/>
      <c r="I9" s="98">
        <f t="shared" si="2"/>
        <v>24000000</v>
      </c>
      <c r="J9" s="102">
        <f t="shared" si="3"/>
        <v>0</v>
      </c>
      <c r="K9" s="100">
        <f t="shared" si="4"/>
        <v>24000000</v>
      </c>
    </row>
    <row r="10" spans="1:11" s="103" customFormat="1" ht="18" customHeight="1">
      <c r="A10" s="97">
        <f t="shared" si="5"/>
        <v>2023</v>
      </c>
      <c r="B10" s="98">
        <v>714004705</v>
      </c>
      <c r="C10" s="99">
        <f t="shared" si="0"/>
        <v>7873972</v>
      </c>
      <c r="D10" s="100">
        <v>721878677</v>
      </c>
      <c r="E10" s="98">
        <v>689504705</v>
      </c>
      <c r="F10" s="99">
        <f t="shared" si="1"/>
        <v>7873972</v>
      </c>
      <c r="G10" s="100">
        <v>697378677</v>
      </c>
      <c r="H10" s="101"/>
      <c r="I10" s="98">
        <f t="shared" si="2"/>
        <v>24500000</v>
      </c>
      <c r="J10" s="102">
        <f t="shared" si="3"/>
        <v>0</v>
      </c>
      <c r="K10" s="100">
        <f t="shared" si="4"/>
        <v>24500000</v>
      </c>
    </row>
    <row r="11" spans="1:11" s="103" customFormat="1" ht="18" customHeight="1">
      <c r="A11" s="97">
        <f t="shared" si="5"/>
        <v>2024</v>
      </c>
      <c r="B11" s="98">
        <v>662168732</v>
      </c>
      <c r="C11" s="99">
        <f t="shared" si="0"/>
        <v>0</v>
      </c>
      <c r="D11" s="100">
        <v>662168732</v>
      </c>
      <c r="E11" s="98">
        <v>637187780</v>
      </c>
      <c r="F11" s="99">
        <f t="shared" si="1"/>
        <v>0</v>
      </c>
      <c r="G11" s="100">
        <v>637187780</v>
      </c>
      <c r="H11" s="101"/>
      <c r="I11" s="98">
        <f t="shared" si="2"/>
        <v>24980952</v>
      </c>
      <c r="J11" s="102">
        <f t="shared" si="3"/>
        <v>0</v>
      </c>
      <c r="K11" s="100">
        <f t="shared" si="4"/>
        <v>24980952</v>
      </c>
    </row>
    <row r="12" spans="1:11" s="103" customFormat="1" ht="18" customHeight="1">
      <c r="A12" s="97">
        <f t="shared" si="5"/>
        <v>2025</v>
      </c>
      <c r="B12" s="98">
        <v>668967236</v>
      </c>
      <c r="C12" s="99">
        <f t="shared" si="0"/>
        <v>0</v>
      </c>
      <c r="D12" s="100">
        <v>668967236</v>
      </c>
      <c r="E12" s="98">
        <v>643967236</v>
      </c>
      <c r="F12" s="99">
        <f t="shared" si="1"/>
        <v>0</v>
      </c>
      <c r="G12" s="100">
        <v>643967236</v>
      </c>
      <c r="H12" s="101"/>
      <c r="I12" s="98">
        <f t="shared" si="2"/>
        <v>25000000</v>
      </c>
      <c r="J12" s="102">
        <f t="shared" si="3"/>
        <v>0</v>
      </c>
      <c r="K12" s="100">
        <f t="shared" si="4"/>
        <v>25000000</v>
      </c>
    </row>
    <row r="13" spans="1:11" s="103" customFormat="1" ht="18" customHeight="1">
      <c r="A13" s="104">
        <v>2026</v>
      </c>
      <c r="B13" s="105">
        <v>675767505</v>
      </c>
      <c r="C13" s="99">
        <f t="shared" si="0"/>
        <v>0</v>
      </c>
      <c r="D13" s="106">
        <v>675767505</v>
      </c>
      <c r="E13" s="105">
        <v>650967505</v>
      </c>
      <c r="F13" s="99">
        <f t="shared" si="1"/>
        <v>0</v>
      </c>
      <c r="G13" s="106">
        <v>650967505</v>
      </c>
      <c r="H13" s="101"/>
      <c r="I13" s="98">
        <f>B13-E13</f>
        <v>24800000</v>
      </c>
      <c r="J13" s="102">
        <f>K13-I13</f>
        <v>0</v>
      </c>
      <c r="K13" s="100">
        <f>D13-G13</f>
        <v>24800000</v>
      </c>
    </row>
    <row r="14" spans="1:11" s="103" customFormat="1" ht="18" customHeight="1">
      <c r="A14" s="104">
        <v>2027</v>
      </c>
      <c r="B14" s="105">
        <v>682568278</v>
      </c>
      <c r="C14" s="99">
        <f t="shared" si="0"/>
        <v>0</v>
      </c>
      <c r="D14" s="106">
        <v>682568278</v>
      </c>
      <c r="E14" s="105">
        <v>660399954</v>
      </c>
      <c r="F14" s="99">
        <f t="shared" si="1"/>
        <v>0</v>
      </c>
      <c r="G14" s="106">
        <v>660399954</v>
      </c>
      <c r="H14" s="101"/>
      <c r="I14" s="98">
        <f aca="true" t="shared" si="6" ref="I14:I25">B14-E14</f>
        <v>22168324</v>
      </c>
      <c r="J14" s="102">
        <f aca="true" t="shared" si="7" ref="J14:J25">K14-I14</f>
        <v>0</v>
      </c>
      <c r="K14" s="100">
        <f aca="true" t="shared" si="8" ref="K14:K25">D14-G14</f>
        <v>22168324</v>
      </c>
    </row>
    <row r="15" spans="1:11" s="103" customFormat="1" ht="18" customHeight="1">
      <c r="A15" s="104">
        <v>2028</v>
      </c>
      <c r="B15" s="105">
        <v>689451953</v>
      </c>
      <c r="C15" s="99">
        <f t="shared" si="0"/>
        <v>0</v>
      </c>
      <c r="D15" s="106">
        <v>689451953</v>
      </c>
      <c r="E15" s="105">
        <v>668615423</v>
      </c>
      <c r="F15" s="99">
        <f t="shared" si="1"/>
        <v>0</v>
      </c>
      <c r="G15" s="106">
        <v>668615423</v>
      </c>
      <c r="H15" s="101"/>
      <c r="I15" s="98">
        <f t="shared" si="6"/>
        <v>20836530</v>
      </c>
      <c r="J15" s="102">
        <f t="shared" si="7"/>
        <v>0</v>
      </c>
      <c r="K15" s="100">
        <f t="shared" si="8"/>
        <v>20836530</v>
      </c>
    </row>
    <row r="16" spans="1:11" s="103" customFormat="1" ht="18" customHeight="1">
      <c r="A16" s="104">
        <v>2029</v>
      </c>
      <c r="B16" s="105">
        <v>689451953</v>
      </c>
      <c r="C16" s="99">
        <f t="shared" si="0"/>
        <v>0</v>
      </c>
      <c r="D16" s="106">
        <v>689451953</v>
      </c>
      <c r="E16" s="105">
        <v>672951953</v>
      </c>
      <c r="F16" s="99">
        <f t="shared" si="1"/>
        <v>0</v>
      </c>
      <c r="G16" s="106">
        <v>672951953</v>
      </c>
      <c r="H16" s="101"/>
      <c r="I16" s="98">
        <f t="shared" si="6"/>
        <v>16500000</v>
      </c>
      <c r="J16" s="102">
        <f t="shared" si="7"/>
        <v>0</v>
      </c>
      <c r="K16" s="100">
        <f t="shared" si="8"/>
        <v>16500000</v>
      </c>
    </row>
    <row r="17" spans="1:11" s="103" customFormat="1" ht="18" customHeight="1">
      <c r="A17" s="104">
        <v>2030</v>
      </c>
      <c r="B17" s="105">
        <v>689451953</v>
      </c>
      <c r="C17" s="99">
        <f t="shared" si="0"/>
        <v>0</v>
      </c>
      <c r="D17" s="106">
        <v>689451953</v>
      </c>
      <c r="E17" s="105">
        <v>672951953</v>
      </c>
      <c r="F17" s="99">
        <f t="shared" si="1"/>
        <v>0</v>
      </c>
      <c r="G17" s="106">
        <v>672951953</v>
      </c>
      <c r="H17" s="101"/>
      <c r="I17" s="98">
        <f t="shared" si="6"/>
        <v>16500000</v>
      </c>
      <c r="J17" s="102">
        <f t="shared" si="7"/>
        <v>0</v>
      </c>
      <c r="K17" s="100">
        <f t="shared" si="8"/>
        <v>16500000</v>
      </c>
    </row>
    <row r="18" spans="1:11" s="103" customFormat="1" ht="18" customHeight="1">
      <c r="A18" s="104">
        <v>2031</v>
      </c>
      <c r="B18" s="105">
        <v>689451953</v>
      </c>
      <c r="C18" s="99">
        <f t="shared" si="0"/>
        <v>0</v>
      </c>
      <c r="D18" s="106">
        <v>689451953</v>
      </c>
      <c r="E18" s="105">
        <v>672951953</v>
      </c>
      <c r="F18" s="99">
        <f t="shared" si="1"/>
        <v>0</v>
      </c>
      <c r="G18" s="106">
        <v>672951953</v>
      </c>
      <c r="H18" s="101"/>
      <c r="I18" s="98">
        <f t="shared" si="6"/>
        <v>16500000</v>
      </c>
      <c r="J18" s="102">
        <f t="shared" si="7"/>
        <v>0</v>
      </c>
      <c r="K18" s="100">
        <f t="shared" si="8"/>
        <v>16500000</v>
      </c>
    </row>
    <row r="19" spans="1:11" s="103" customFormat="1" ht="18" customHeight="1">
      <c r="A19" s="104">
        <v>2032</v>
      </c>
      <c r="B19" s="105">
        <v>689451953</v>
      </c>
      <c r="C19" s="99">
        <f t="shared" si="0"/>
        <v>0</v>
      </c>
      <c r="D19" s="106">
        <v>689451953</v>
      </c>
      <c r="E19" s="105">
        <v>675951953</v>
      </c>
      <c r="F19" s="99">
        <f t="shared" si="1"/>
        <v>0</v>
      </c>
      <c r="G19" s="106">
        <v>675951953</v>
      </c>
      <c r="H19" s="101"/>
      <c r="I19" s="98">
        <f t="shared" si="6"/>
        <v>13500000</v>
      </c>
      <c r="J19" s="102">
        <f t="shared" si="7"/>
        <v>0</v>
      </c>
      <c r="K19" s="100">
        <f t="shared" si="8"/>
        <v>13500000</v>
      </c>
    </row>
    <row r="20" spans="1:11" s="103" customFormat="1" ht="18" customHeight="1">
      <c r="A20" s="104">
        <v>2033</v>
      </c>
      <c r="B20" s="105">
        <v>689451953</v>
      </c>
      <c r="C20" s="99">
        <f t="shared" si="0"/>
        <v>0</v>
      </c>
      <c r="D20" s="106">
        <v>689451953</v>
      </c>
      <c r="E20" s="105">
        <v>676951953</v>
      </c>
      <c r="F20" s="99">
        <f t="shared" si="1"/>
        <v>0</v>
      </c>
      <c r="G20" s="106">
        <v>676951953</v>
      </c>
      <c r="H20" s="101"/>
      <c r="I20" s="98">
        <f t="shared" si="6"/>
        <v>12500000</v>
      </c>
      <c r="J20" s="102">
        <f t="shared" si="7"/>
        <v>0</v>
      </c>
      <c r="K20" s="100">
        <f t="shared" si="8"/>
        <v>12500000</v>
      </c>
    </row>
    <row r="21" spans="1:11" s="103" customFormat="1" ht="18" customHeight="1">
      <c r="A21" s="104">
        <v>2034</v>
      </c>
      <c r="B21" s="105">
        <v>689451953</v>
      </c>
      <c r="C21" s="99">
        <f t="shared" si="0"/>
        <v>0</v>
      </c>
      <c r="D21" s="106">
        <v>689451953</v>
      </c>
      <c r="E21" s="105">
        <v>677451953</v>
      </c>
      <c r="F21" s="99">
        <f t="shared" si="1"/>
        <v>0</v>
      </c>
      <c r="G21" s="106">
        <v>677451953</v>
      </c>
      <c r="H21" s="101"/>
      <c r="I21" s="98">
        <f t="shared" si="6"/>
        <v>12000000</v>
      </c>
      <c r="J21" s="102">
        <f t="shared" si="7"/>
        <v>0</v>
      </c>
      <c r="K21" s="100">
        <f t="shared" si="8"/>
        <v>12000000</v>
      </c>
    </row>
    <row r="22" spans="1:11" s="103" customFormat="1" ht="18" customHeight="1">
      <c r="A22" s="104">
        <v>2035</v>
      </c>
      <c r="B22" s="105">
        <v>689451953</v>
      </c>
      <c r="C22" s="99">
        <f t="shared" si="0"/>
        <v>0</v>
      </c>
      <c r="D22" s="106">
        <v>689451953</v>
      </c>
      <c r="E22" s="105">
        <v>677351544</v>
      </c>
      <c r="F22" s="99">
        <f t="shared" si="1"/>
        <v>0</v>
      </c>
      <c r="G22" s="106">
        <v>677351544</v>
      </c>
      <c r="H22" s="101"/>
      <c r="I22" s="98">
        <f t="shared" si="6"/>
        <v>12100409</v>
      </c>
      <c r="J22" s="102">
        <f t="shared" si="7"/>
        <v>0</v>
      </c>
      <c r="K22" s="100">
        <f t="shared" si="8"/>
        <v>12100409</v>
      </c>
    </row>
    <row r="23" spans="1:11" s="103" customFormat="1" ht="18" customHeight="1">
      <c r="A23" s="104">
        <v>2036</v>
      </c>
      <c r="B23" s="105">
        <v>689451953</v>
      </c>
      <c r="C23" s="99">
        <f t="shared" si="0"/>
        <v>0</v>
      </c>
      <c r="D23" s="106">
        <v>689451953</v>
      </c>
      <c r="E23" s="105">
        <v>689451953</v>
      </c>
      <c r="F23" s="99">
        <f t="shared" si="1"/>
        <v>0</v>
      </c>
      <c r="G23" s="106">
        <v>689451953</v>
      </c>
      <c r="H23" s="101"/>
      <c r="I23" s="98">
        <f t="shared" si="6"/>
        <v>0</v>
      </c>
      <c r="J23" s="102">
        <f t="shared" si="7"/>
        <v>0</v>
      </c>
      <c r="K23" s="100">
        <f t="shared" si="8"/>
        <v>0</v>
      </c>
    </row>
    <row r="24" spans="1:11" s="103" customFormat="1" ht="18" customHeight="1">
      <c r="A24" s="104">
        <v>2037</v>
      </c>
      <c r="B24" s="105">
        <v>689451953</v>
      </c>
      <c r="C24" s="99">
        <f t="shared" si="0"/>
        <v>0</v>
      </c>
      <c r="D24" s="106">
        <v>689451953</v>
      </c>
      <c r="E24" s="105">
        <v>689451953</v>
      </c>
      <c r="F24" s="99">
        <f t="shared" si="1"/>
        <v>0</v>
      </c>
      <c r="G24" s="106">
        <v>689451953</v>
      </c>
      <c r="H24" s="101"/>
      <c r="I24" s="98">
        <f t="shared" si="6"/>
        <v>0</v>
      </c>
      <c r="J24" s="102">
        <f t="shared" si="7"/>
        <v>0</v>
      </c>
      <c r="K24" s="100">
        <f t="shared" si="8"/>
        <v>0</v>
      </c>
    </row>
    <row r="25" spans="1:11" s="103" customFormat="1" ht="18" customHeight="1" thickBot="1">
      <c r="A25" s="107">
        <v>2038</v>
      </c>
      <c r="B25" s="108">
        <v>689451953</v>
      </c>
      <c r="C25" s="109">
        <f t="shared" si="0"/>
        <v>0</v>
      </c>
      <c r="D25" s="110">
        <v>689451953</v>
      </c>
      <c r="E25" s="108">
        <v>689451953</v>
      </c>
      <c r="F25" s="109">
        <f t="shared" si="1"/>
        <v>0</v>
      </c>
      <c r="G25" s="110">
        <v>689451953</v>
      </c>
      <c r="H25" s="101"/>
      <c r="I25" s="108">
        <f t="shared" si="6"/>
        <v>0</v>
      </c>
      <c r="J25" s="111">
        <f t="shared" si="7"/>
        <v>0</v>
      </c>
      <c r="K25" s="110">
        <f t="shared" si="8"/>
        <v>0</v>
      </c>
    </row>
    <row r="26" spans="2:11" ht="15">
      <c r="B26" s="112"/>
      <c r="C26" s="112"/>
      <c r="D26" s="112"/>
      <c r="E26" s="112"/>
      <c r="F26" s="112"/>
      <c r="G26" s="112"/>
      <c r="H26" s="113"/>
      <c r="I26" s="112"/>
      <c r="J26" s="112"/>
      <c r="K26" s="112"/>
    </row>
    <row r="28" ht="15.75" thickBot="1"/>
    <row r="29" spans="1:11" s="80" customFormat="1" ht="27.75" customHeight="1">
      <c r="A29" s="171" t="s">
        <v>71</v>
      </c>
      <c r="B29" s="162" t="s">
        <v>85</v>
      </c>
      <c r="C29" s="163"/>
      <c r="D29" s="164"/>
      <c r="E29" s="170" t="s">
        <v>86</v>
      </c>
      <c r="F29" s="163"/>
      <c r="G29" s="164"/>
      <c r="H29" s="79"/>
      <c r="I29" s="162" t="s">
        <v>87</v>
      </c>
      <c r="J29" s="163"/>
      <c r="K29" s="164"/>
    </row>
    <row r="30" spans="1:11" s="89" customFormat="1" ht="31.5" customHeight="1" thickBot="1">
      <c r="A30" s="172"/>
      <c r="B30" s="81" t="s">
        <v>75</v>
      </c>
      <c r="C30" s="82" t="s">
        <v>76</v>
      </c>
      <c r="D30" s="83" t="s">
        <v>77</v>
      </c>
      <c r="E30" s="84" t="s">
        <v>75</v>
      </c>
      <c r="F30" s="82" t="s">
        <v>76</v>
      </c>
      <c r="G30" s="83" t="s">
        <v>77</v>
      </c>
      <c r="H30" s="85"/>
      <c r="I30" s="86" t="s">
        <v>75</v>
      </c>
      <c r="J30" s="87" t="s">
        <v>76</v>
      </c>
      <c r="K30" s="88" t="s">
        <v>77</v>
      </c>
    </row>
    <row r="31" spans="1:11" s="96" customFormat="1" ht="12" thickBot="1">
      <c r="A31" s="114" t="s">
        <v>93</v>
      </c>
      <c r="B31" s="91" t="s">
        <v>68</v>
      </c>
      <c r="C31" s="92" t="s">
        <v>69</v>
      </c>
      <c r="D31" s="93" t="s">
        <v>78</v>
      </c>
      <c r="E31" s="94" t="s">
        <v>79</v>
      </c>
      <c r="F31" s="92" t="s">
        <v>80</v>
      </c>
      <c r="G31" s="93" t="s">
        <v>81</v>
      </c>
      <c r="H31" s="95"/>
      <c r="I31" s="91" t="s">
        <v>82</v>
      </c>
      <c r="J31" s="92" t="s">
        <v>83</v>
      </c>
      <c r="K31" s="93" t="s">
        <v>84</v>
      </c>
    </row>
    <row r="32" spans="1:11" s="103" customFormat="1" ht="18" customHeight="1">
      <c r="A32" s="97">
        <v>2019</v>
      </c>
      <c r="B32" s="115">
        <v>93380952</v>
      </c>
      <c r="C32" s="99">
        <f aca="true" t="shared" si="9" ref="C32:C51">D32-B32</f>
        <v>0</v>
      </c>
      <c r="D32" s="100">
        <v>93380952</v>
      </c>
      <c r="E32" s="115">
        <v>44580952</v>
      </c>
      <c r="F32" s="99">
        <f aca="true" t="shared" si="10" ref="F32:F51">G32-E32</f>
        <v>0</v>
      </c>
      <c r="G32" s="100">
        <v>44580952</v>
      </c>
      <c r="H32" s="101"/>
      <c r="I32" s="98">
        <f aca="true" t="shared" si="11" ref="I32:I51">B6+B32-E6-E32</f>
        <v>0</v>
      </c>
      <c r="J32" s="102">
        <f aca="true" t="shared" si="12" ref="J32:J38">K32-I32</f>
        <v>0</v>
      </c>
      <c r="K32" s="100">
        <f aca="true" t="shared" si="13" ref="K32:K51">D6+D32-G6-G32</f>
        <v>0</v>
      </c>
    </row>
    <row r="33" spans="1:11" s="103" customFormat="1" ht="18" customHeight="1">
      <c r="A33" s="97">
        <f aca="true" t="shared" si="14" ref="A33:A38">A32+1</f>
        <v>2020</v>
      </c>
      <c r="B33" s="98">
        <v>30000000</v>
      </c>
      <c r="C33" s="99">
        <f t="shared" si="9"/>
        <v>0</v>
      </c>
      <c r="D33" s="100">
        <v>30000000</v>
      </c>
      <c r="E33" s="98">
        <v>35480952</v>
      </c>
      <c r="F33" s="99">
        <f t="shared" si="10"/>
        <v>0</v>
      </c>
      <c r="G33" s="100">
        <v>35480952</v>
      </c>
      <c r="H33" s="101"/>
      <c r="I33" s="98">
        <f t="shared" si="11"/>
        <v>0</v>
      </c>
      <c r="J33" s="102">
        <f t="shared" si="12"/>
        <v>0</v>
      </c>
      <c r="K33" s="100">
        <f t="shared" si="13"/>
        <v>0</v>
      </c>
    </row>
    <row r="34" spans="1:11" s="103" customFormat="1" ht="18" customHeight="1">
      <c r="A34" s="97">
        <f t="shared" si="14"/>
        <v>2021</v>
      </c>
      <c r="B34" s="98">
        <v>15000000</v>
      </c>
      <c r="C34" s="99">
        <f t="shared" si="9"/>
        <v>0</v>
      </c>
      <c r="D34" s="100">
        <v>15000000</v>
      </c>
      <c r="E34" s="98">
        <v>36543951</v>
      </c>
      <c r="F34" s="99">
        <f t="shared" si="10"/>
        <v>0</v>
      </c>
      <c r="G34" s="100">
        <v>36543951</v>
      </c>
      <c r="H34" s="101"/>
      <c r="I34" s="98">
        <f t="shared" si="11"/>
        <v>0</v>
      </c>
      <c r="J34" s="102">
        <f t="shared" si="12"/>
        <v>0</v>
      </c>
      <c r="K34" s="100">
        <f t="shared" si="13"/>
        <v>0</v>
      </c>
    </row>
    <row r="35" spans="1:11" s="103" customFormat="1" ht="18" customHeight="1">
      <c r="A35" s="97">
        <f t="shared" si="14"/>
        <v>2022</v>
      </c>
      <c r="B35" s="98">
        <v>0</v>
      </c>
      <c r="C35" s="99">
        <f t="shared" si="9"/>
        <v>0</v>
      </c>
      <c r="D35" s="100">
        <v>0</v>
      </c>
      <c r="E35" s="98">
        <v>24000000</v>
      </c>
      <c r="F35" s="99">
        <f t="shared" si="10"/>
        <v>0</v>
      </c>
      <c r="G35" s="100">
        <v>24000000</v>
      </c>
      <c r="H35" s="101"/>
      <c r="I35" s="98">
        <f t="shared" si="11"/>
        <v>0</v>
      </c>
      <c r="J35" s="102">
        <f t="shared" si="12"/>
        <v>0</v>
      </c>
      <c r="K35" s="100">
        <f t="shared" si="13"/>
        <v>0</v>
      </c>
    </row>
    <row r="36" spans="1:11" s="103" customFormat="1" ht="18" customHeight="1">
      <c r="A36" s="97">
        <f t="shared" si="14"/>
        <v>2023</v>
      </c>
      <c r="B36" s="98">
        <v>0</v>
      </c>
      <c r="C36" s="99">
        <f t="shared" si="9"/>
        <v>0</v>
      </c>
      <c r="D36" s="100">
        <v>0</v>
      </c>
      <c r="E36" s="98">
        <v>24500000</v>
      </c>
      <c r="F36" s="99">
        <f t="shared" si="10"/>
        <v>0</v>
      </c>
      <c r="G36" s="100">
        <v>24500000</v>
      </c>
      <c r="H36" s="101"/>
      <c r="I36" s="98">
        <f t="shared" si="11"/>
        <v>0</v>
      </c>
      <c r="J36" s="102">
        <f t="shared" si="12"/>
        <v>0</v>
      </c>
      <c r="K36" s="100">
        <f t="shared" si="13"/>
        <v>0</v>
      </c>
    </row>
    <row r="37" spans="1:11" s="103" customFormat="1" ht="18" customHeight="1">
      <c r="A37" s="97">
        <f t="shared" si="14"/>
        <v>2024</v>
      </c>
      <c r="B37" s="98">
        <v>0</v>
      </c>
      <c r="C37" s="99">
        <f t="shared" si="9"/>
        <v>0</v>
      </c>
      <c r="D37" s="100">
        <v>0</v>
      </c>
      <c r="E37" s="98">
        <v>24980952</v>
      </c>
      <c r="F37" s="99">
        <f t="shared" si="10"/>
        <v>0</v>
      </c>
      <c r="G37" s="100">
        <v>24980952</v>
      </c>
      <c r="H37" s="101"/>
      <c r="I37" s="98">
        <f t="shared" si="11"/>
        <v>0</v>
      </c>
      <c r="J37" s="102">
        <f t="shared" si="12"/>
        <v>0</v>
      </c>
      <c r="K37" s="100">
        <f t="shared" si="13"/>
        <v>0</v>
      </c>
    </row>
    <row r="38" spans="1:11" s="103" customFormat="1" ht="18" customHeight="1">
      <c r="A38" s="97">
        <f t="shared" si="14"/>
        <v>2025</v>
      </c>
      <c r="B38" s="98">
        <v>0</v>
      </c>
      <c r="C38" s="99">
        <f t="shared" si="9"/>
        <v>0</v>
      </c>
      <c r="D38" s="100">
        <v>0</v>
      </c>
      <c r="E38" s="98">
        <v>25000000</v>
      </c>
      <c r="F38" s="99">
        <f t="shared" si="10"/>
        <v>0</v>
      </c>
      <c r="G38" s="100">
        <v>25000000</v>
      </c>
      <c r="H38" s="101"/>
      <c r="I38" s="98">
        <f t="shared" si="11"/>
        <v>0</v>
      </c>
      <c r="J38" s="102">
        <f t="shared" si="12"/>
        <v>0</v>
      </c>
      <c r="K38" s="100">
        <f t="shared" si="13"/>
        <v>0</v>
      </c>
    </row>
    <row r="39" spans="1:11" s="103" customFormat="1" ht="18" customHeight="1">
      <c r="A39" s="104">
        <v>2026</v>
      </c>
      <c r="B39" s="105">
        <v>0</v>
      </c>
      <c r="C39" s="99">
        <f t="shared" si="9"/>
        <v>0</v>
      </c>
      <c r="D39" s="106">
        <v>0</v>
      </c>
      <c r="E39" s="105">
        <v>24800000</v>
      </c>
      <c r="F39" s="99">
        <f t="shared" si="10"/>
        <v>0</v>
      </c>
      <c r="G39" s="106">
        <v>24800000</v>
      </c>
      <c r="H39" s="101"/>
      <c r="I39" s="98">
        <f t="shared" si="11"/>
        <v>0</v>
      </c>
      <c r="J39" s="102">
        <f>K39-I39</f>
        <v>0</v>
      </c>
      <c r="K39" s="100">
        <f t="shared" si="13"/>
        <v>0</v>
      </c>
    </row>
    <row r="40" spans="1:11" s="103" customFormat="1" ht="18" customHeight="1">
      <c r="A40" s="104">
        <v>2027</v>
      </c>
      <c r="B40" s="105">
        <v>0</v>
      </c>
      <c r="C40" s="99">
        <f t="shared" si="9"/>
        <v>0</v>
      </c>
      <c r="D40" s="106">
        <v>0</v>
      </c>
      <c r="E40" s="105">
        <v>22168324</v>
      </c>
      <c r="F40" s="99">
        <f t="shared" si="10"/>
        <v>0</v>
      </c>
      <c r="G40" s="106">
        <v>22168324</v>
      </c>
      <c r="H40" s="101"/>
      <c r="I40" s="98">
        <f t="shared" si="11"/>
        <v>0</v>
      </c>
      <c r="J40" s="102">
        <f aca="true" t="shared" si="15" ref="J40:J51">K40-I40</f>
        <v>0</v>
      </c>
      <c r="K40" s="100">
        <f t="shared" si="13"/>
        <v>0</v>
      </c>
    </row>
    <row r="41" spans="1:11" s="103" customFormat="1" ht="18" customHeight="1">
      <c r="A41" s="104">
        <v>2028</v>
      </c>
      <c r="B41" s="105">
        <v>0</v>
      </c>
      <c r="C41" s="99">
        <f t="shared" si="9"/>
        <v>0</v>
      </c>
      <c r="D41" s="106">
        <v>0</v>
      </c>
      <c r="E41" s="105">
        <v>20836530</v>
      </c>
      <c r="F41" s="99">
        <f t="shared" si="10"/>
        <v>0</v>
      </c>
      <c r="G41" s="106">
        <v>20836530</v>
      </c>
      <c r="H41" s="101"/>
      <c r="I41" s="98">
        <f t="shared" si="11"/>
        <v>0</v>
      </c>
      <c r="J41" s="102">
        <f t="shared" si="15"/>
        <v>0</v>
      </c>
      <c r="K41" s="100">
        <f t="shared" si="13"/>
        <v>0</v>
      </c>
    </row>
    <row r="42" spans="1:11" s="103" customFormat="1" ht="18" customHeight="1">
      <c r="A42" s="104">
        <v>2029</v>
      </c>
      <c r="B42" s="105">
        <v>0</v>
      </c>
      <c r="C42" s="99">
        <f t="shared" si="9"/>
        <v>0</v>
      </c>
      <c r="D42" s="106">
        <v>0</v>
      </c>
      <c r="E42" s="105">
        <v>16500000</v>
      </c>
      <c r="F42" s="99">
        <f t="shared" si="10"/>
        <v>0</v>
      </c>
      <c r="G42" s="106">
        <v>16500000</v>
      </c>
      <c r="H42" s="101"/>
      <c r="I42" s="98">
        <f t="shared" si="11"/>
        <v>0</v>
      </c>
      <c r="J42" s="102">
        <f t="shared" si="15"/>
        <v>0</v>
      </c>
      <c r="K42" s="100">
        <f t="shared" si="13"/>
        <v>0</v>
      </c>
    </row>
    <row r="43" spans="1:11" s="103" customFormat="1" ht="18" customHeight="1">
      <c r="A43" s="104">
        <v>2030</v>
      </c>
      <c r="B43" s="105">
        <v>0</v>
      </c>
      <c r="C43" s="99">
        <f t="shared" si="9"/>
        <v>0</v>
      </c>
      <c r="D43" s="106">
        <v>0</v>
      </c>
      <c r="E43" s="105">
        <v>16500000</v>
      </c>
      <c r="F43" s="99">
        <f t="shared" si="10"/>
        <v>0</v>
      </c>
      <c r="G43" s="106">
        <v>16500000</v>
      </c>
      <c r="H43" s="101"/>
      <c r="I43" s="98">
        <f t="shared" si="11"/>
        <v>0</v>
      </c>
      <c r="J43" s="102">
        <f t="shared" si="15"/>
        <v>0</v>
      </c>
      <c r="K43" s="100">
        <f t="shared" si="13"/>
        <v>0</v>
      </c>
    </row>
    <row r="44" spans="1:11" s="103" customFormat="1" ht="18" customHeight="1">
      <c r="A44" s="104">
        <v>2031</v>
      </c>
      <c r="B44" s="105">
        <v>0</v>
      </c>
      <c r="C44" s="99">
        <f t="shared" si="9"/>
        <v>0</v>
      </c>
      <c r="D44" s="106">
        <v>0</v>
      </c>
      <c r="E44" s="105">
        <v>16500000</v>
      </c>
      <c r="F44" s="99">
        <f t="shared" si="10"/>
        <v>0</v>
      </c>
      <c r="G44" s="106">
        <v>16500000</v>
      </c>
      <c r="H44" s="101"/>
      <c r="I44" s="98">
        <f t="shared" si="11"/>
        <v>0</v>
      </c>
      <c r="J44" s="102">
        <f t="shared" si="15"/>
        <v>0</v>
      </c>
      <c r="K44" s="100">
        <f t="shared" si="13"/>
        <v>0</v>
      </c>
    </row>
    <row r="45" spans="1:11" s="103" customFormat="1" ht="18" customHeight="1">
      <c r="A45" s="104">
        <v>2032</v>
      </c>
      <c r="B45" s="105">
        <v>0</v>
      </c>
      <c r="C45" s="99">
        <f t="shared" si="9"/>
        <v>0</v>
      </c>
      <c r="D45" s="106">
        <v>0</v>
      </c>
      <c r="E45" s="105">
        <v>13500000</v>
      </c>
      <c r="F45" s="99">
        <f t="shared" si="10"/>
        <v>0</v>
      </c>
      <c r="G45" s="106">
        <v>13500000</v>
      </c>
      <c r="H45" s="101"/>
      <c r="I45" s="98">
        <f t="shared" si="11"/>
        <v>0</v>
      </c>
      <c r="J45" s="102">
        <f t="shared" si="15"/>
        <v>0</v>
      </c>
      <c r="K45" s="100">
        <f t="shared" si="13"/>
        <v>0</v>
      </c>
    </row>
    <row r="46" spans="1:11" s="103" customFormat="1" ht="18" customHeight="1">
      <c r="A46" s="104">
        <v>2033</v>
      </c>
      <c r="B46" s="105">
        <v>0</v>
      </c>
      <c r="C46" s="99">
        <f t="shared" si="9"/>
        <v>0</v>
      </c>
      <c r="D46" s="106">
        <v>0</v>
      </c>
      <c r="E46" s="105">
        <v>12500000</v>
      </c>
      <c r="F46" s="99">
        <f t="shared" si="10"/>
        <v>0</v>
      </c>
      <c r="G46" s="106">
        <v>12500000</v>
      </c>
      <c r="H46" s="101"/>
      <c r="I46" s="98">
        <f t="shared" si="11"/>
        <v>0</v>
      </c>
      <c r="J46" s="102">
        <f t="shared" si="15"/>
        <v>0</v>
      </c>
      <c r="K46" s="100">
        <f t="shared" si="13"/>
        <v>0</v>
      </c>
    </row>
    <row r="47" spans="1:11" s="103" customFormat="1" ht="18" customHeight="1">
      <c r="A47" s="104">
        <v>2034</v>
      </c>
      <c r="B47" s="105">
        <v>0</v>
      </c>
      <c r="C47" s="99">
        <f t="shared" si="9"/>
        <v>0</v>
      </c>
      <c r="D47" s="106">
        <v>0</v>
      </c>
      <c r="E47" s="105">
        <v>12000000</v>
      </c>
      <c r="F47" s="99">
        <f t="shared" si="10"/>
        <v>0</v>
      </c>
      <c r="G47" s="106">
        <v>12000000</v>
      </c>
      <c r="H47" s="101"/>
      <c r="I47" s="98">
        <f t="shared" si="11"/>
        <v>0</v>
      </c>
      <c r="J47" s="102">
        <f t="shared" si="15"/>
        <v>0</v>
      </c>
      <c r="K47" s="100">
        <f t="shared" si="13"/>
        <v>0</v>
      </c>
    </row>
    <row r="48" spans="1:11" s="103" customFormat="1" ht="18" customHeight="1">
      <c r="A48" s="104">
        <v>2035</v>
      </c>
      <c r="B48" s="105">
        <v>0</v>
      </c>
      <c r="C48" s="99">
        <f t="shared" si="9"/>
        <v>0</v>
      </c>
      <c r="D48" s="106">
        <v>0</v>
      </c>
      <c r="E48" s="105">
        <v>12100409</v>
      </c>
      <c r="F48" s="99">
        <f t="shared" si="10"/>
        <v>0</v>
      </c>
      <c r="G48" s="106">
        <v>12100409</v>
      </c>
      <c r="H48" s="101"/>
      <c r="I48" s="98">
        <f t="shared" si="11"/>
        <v>0</v>
      </c>
      <c r="J48" s="102">
        <f t="shared" si="15"/>
        <v>0</v>
      </c>
      <c r="K48" s="100">
        <f t="shared" si="13"/>
        <v>0</v>
      </c>
    </row>
    <row r="49" spans="1:11" s="103" customFormat="1" ht="18" customHeight="1">
      <c r="A49" s="104">
        <v>2036</v>
      </c>
      <c r="B49" s="105">
        <v>0</v>
      </c>
      <c r="C49" s="99">
        <f t="shared" si="9"/>
        <v>0</v>
      </c>
      <c r="D49" s="106">
        <v>0</v>
      </c>
      <c r="E49" s="105">
        <v>0</v>
      </c>
      <c r="F49" s="99">
        <f t="shared" si="10"/>
        <v>0</v>
      </c>
      <c r="G49" s="106">
        <v>0</v>
      </c>
      <c r="H49" s="101"/>
      <c r="I49" s="98">
        <f t="shared" si="11"/>
        <v>0</v>
      </c>
      <c r="J49" s="102">
        <f t="shared" si="15"/>
        <v>0</v>
      </c>
      <c r="K49" s="100">
        <f t="shared" si="13"/>
        <v>0</v>
      </c>
    </row>
    <row r="50" spans="1:11" s="103" customFormat="1" ht="18" customHeight="1">
      <c r="A50" s="104">
        <v>2037</v>
      </c>
      <c r="B50" s="105">
        <v>0</v>
      </c>
      <c r="C50" s="99">
        <f t="shared" si="9"/>
        <v>0</v>
      </c>
      <c r="D50" s="106">
        <v>0</v>
      </c>
      <c r="E50" s="105">
        <v>0</v>
      </c>
      <c r="F50" s="99">
        <f t="shared" si="10"/>
        <v>0</v>
      </c>
      <c r="G50" s="106">
        <v>0</v>
      </c>
      <c r="H50" s="101"/>
      <c r="I50" s="98">
        <f t="shared" si="11"/>
        <v>0</v>
      </c>
      <c r="J50" s="102">
        <f t="shared" si="15"/>
        <v>0</v>
      </c>
      <c r="K50" s="100">
        <f t="shared" si="13"/>
        <v>0</v>
      </c>
    </row>
    <row r="51" spans="1:11" s="103" customFormat="1" ht="18" customHeight="1" thickBot="1">
      <c r="A51" s="107">
        <v>2038</v>
      </c>
      <c r="B51" s="108">
        <v>0</v>
      </c>
      <c r="C51" s="109">
        <f t="shared" si="9"/>
        <v>0</v>
      </c>
      <c r="D51" s="110">
        <v>0</v>
      </c>
      <c r="E51" s="108">
        <v>0</v>
      </c>
      <c r="F51" s="109">
        <f t="shared" si="10"/>
        <v>0</v>
      </c>
      <c r="G51" s="110">
        <v>0</v>
      </c>
      <c r="H51" s="101"/>
      <c r="I51" s="108">
        <f t="shared" si="11"/>
        <v>0</v>
      </c>
      <c r="J51" s="111">
        <f t="shared" si="15"/>
        <v>0</v>
      </c>
      <c r="K51" s="110">
        <f t="shared" si="13"/>
        <v>0</v>
      </c>
    </row>
    <row r="54" spans="1:11" ht="15.75">
      <c r="A54" s="1" t="s">
        <v>79</v>
      </c>
      <c r="B54" s="165" t="s">
        <v>91</v>
      </c>
      <c r="C54" s="166"/>
      <c r="D54" s="166"/>
      <c r="E54" s="166"/>
      <c r="F54" s="166"/>
      <c r="G54" s="166"/>
      <c r="H54" s="166"/>
      <c r="I54" s="166"/>
      <c r="J54" s="166"/>
      <c r="K54" s="166"/>
    </row>
    <row r="55" spans="1:11" ht="33" customHeight="1">
      <c r="A55" s="150" t="s">
        <v>258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</row>
  </sheetData>
  <sheetProtection password="C25B" sheet="1"/>
  <mergeCells count="11">
    <mergeCell ref="E29:G29"/>
    <mergeCell ref="I29:K29"/>
    <mergeCell ref="B54:K54"/>
    <mergeCell ref="A55:K55"/>
    <mergeCell ref="A1:K1"/>
    <mergeCell ref="A3:A4"/>
    <mergeCell ref="B3:D3"/>
    <mergeCell ref="E3:G3"/>
    <mergeCell ref="I3:K3"/>
    <mergeCell ref="A29:A30"/>
    <mergeCell ref="B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5.75" thickBot="1"/>
    <row r="3" spans="1:11" s="6" customFormat="1" ht="27.75" customHeight="1">
      <c r="A3" s="175" t="s">
        <v>71</v>
      </c>
      <c r="B3" s="177" t="s">
        <v>72</v>
      </c>
      <c r="C3" s="178"/>
      <c r="D3" s="179"/>
      <c r="E3" s="177" t="s">
        <v>73</v>
      </c>
      <c r="F3" s="178"/>
      <c r="G3" s="179"/>
      <c r="H3" s="5"/>
      <c r="I3" s="177" t="s">
        <v>74</v>
      </c>
      <c r="J3" s="178"/>
      <c r="K3" s="179"/>
    </row>
    <row r="4" spans="1:11" s="11" customFormat="1" ht="31.5" customHeight="1" thickBot="1">
      <c r="A4" s="176"/>
      <c r="B4" s="7" t="s">
        <v>75</v>
      </c>
      <c r="C4" s="8" t="s">
        <v>76</v>
      </c>
      <c r="D4" s="9" t="s">
        <v>77</v>
      </c>
      <c r="E4" s="7" t="s">
        <v>75</v>
      </c>
      <c r="F4" s="8" t="s">
        <v>76</v>
      </c>
      <c r="G4" s="9" t="s">
        <v>77</v>
      </c>
      <c r="H4" s="10"/>
      <c r="I4" s="7" t="s">
        <v>75</v>
      </c>
      <c r="J4" s="8" t="s">
        <v>76</v>
      </c>
      <c r="K4" s="9" t="s">
        <v>77</v>
      </c>
    </row>
    <row r="5" spans="1:11" s="17" customFormat="1" ht="12" thickBot="1">
      <c r="A5" s="12" t="s">
        <v>93</v>
      </c>
      <c r="B5" s="13" t="s">
        <v>68</v>
      </c>
      <c r="C5" s="14" t="s">
        <v>69</v>
      </c>
      <c r="D5" s="15" t="s">
        <v>78</v>
      </c>
      <c r="E5" s="13" t="s">
        <v>79</v>
      </c>
      <c r="F5" s="14" t="s">
        <v>80</v>
      </c>
      <c r="G5" s="15" t="s">
        <v>81</v>
      </c>
      <c r="H5" s="16"/>
      <c r="I5" s="13" t="s">
        <v>82</v>
      </c>
      <c r="J5" s="14" t="s">
        <v>83</v>
      </c>
      <c r="K5" s="15" t="s">
        <v>84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75" t="s">
        <v>71</v>
      </c>
      <c r="B25" s="177" t="s">
        <v>85</v>
      </c>
      <c r="C25" s="178"/>
      <c r="D25" s="179"/>
      <c r="E25" s="177" t="s">
        <v>86</v>
      </c>
      <c r="F25" s="178"/>
      <c r="G25" s="179"/>
      <c r="H25" s="5"/>
      <c r="I25" s="177" t="s">
        <v>87</v>
      </c>
      <c r="J25" s="178"/>
      <c r="K25" s="179"/>
    </row>
    <row r="26" spans="1:11" s="11" customFormat="1" ht="31.5" customHeight="1" thickBot="1">
      <c r="A26" s="176"/>
      <c r="B26" s="7" t="s">
        <v>75</v>
      </c>
      <c r="C26" s="8" t="s">
        <v>76</v>
      </c>
      <c r="D26" s="9" t="s">
        <v>77</v>
      </c>
      <c r="E26" s="7" t="s">
        <v>75</v>
      </c>
      <c r="F26" s="8" t="s">
        <v>76</v>
      </c>
      <c r="G26" s="9" t="s">
        <v>77</v>
      </c>
      <c r="H26" s="10"/>
      <c r="I26" s="7" t="s">
        <v>75</v>
      </c>
      <c r="J26" s="8" t="s">
        <v>76</v>
      </c>
      <c r="K26" s="9" t="s">
        <v>77</v>
      </c>
    </row>
    <row r="27" spans="1:11" s="17" customFormat="1" ht="12" thickBot="1">
      <c r="A27" s="12" t="s">
        <v>93</v>
      </c>
      <c r="B27" s="13" t="s">
        <v>82</v>
      </c>
      <c r="C27" s="14" t="s">
        <v>83</v>
      </c>
      <c r="D27" s="15" t="s">
        <v>84</v>
      </c>
      <c r="E27" s="13" t="s">
        <v>88</v>
      </c>
      <c r="F27" s="14" t="s">
        <v>89</v>
      </c>
      <c r="G27" s="15" t="s">
        <v>90</v>
      </c>
      <c r="H27" s="16"/>
      <c r="I27" s="13" t="s">
        <v>82</v>
      </c>
      <c r="J27" s="14" t="s">
        <v>83</v>
      </c>
      <c r="K27" s="15" t="s">
        <v>84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78</v>
      </c>
      <c r="B46" s="165" t="s">
        <v>91</v>
      </c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33" customHeight="1">
      <c r="A47" s="150" t="s">
        <v>92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Anna Sobierajska</cp:lastModifiedBy>
  <cp:lastPrinted>2019-09-18T10:15:21Z</cp:lastPrinted>
  <dcterms:created xsi:type="dcterms:W3CDTF">2010-09-14T18:23:46Z</dcterms:created>
  <dcterms:modified xsi:type="dcterms:W3CDTF">2019-09-18T11:38:43Z</dcterms:modified>
  <cp:category/>
  <cp:version/>
  <cp:contentType/>
  <cp:contentStatus/>
</cp:coreProperties>
</file>