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975" yWindow="65296" windowWidth="12120" windowHeight="9120" activeTab="0"/>
  </bookViews>
  <sheets>
    <sheet name="Uzasadnienie" sheetId="1" r:id="rId1"/>
  </sheets>
  <definedNames>
    <definedName name="_xlfn.IFERROR" hidden="1">#NAME?</definedName>
    <definedName name="_xlnm.Print_Titles" localSheetId="0">'Uzasadnienie'!$11:$11</definedName>
  </definedNames>
  <calcPr fullCalcOnLoad="1"/>
</workbook>
</file>

<file path=xl/sharedStrings.xml><?xml version="1.0" encoding="utf-8"?>
<sst xmlns="http://schemas.openxmlformats.org/spreadsheetml/2006/main" count="608" uniqueCount="493">
  <si>
    <t>1. Przedmiot regulacji</t>
  </si>
  <si>
    <t>2. Omówienie podstawy prawnej</t>
  </si>
  <si>
    <t>5. Ocena skutków regulacji:</t>
  </si>
  <si>
    <t xml:space="preserve">Zgodnie z istniejącym stanem prawnym nie ma konieczności skierowania projektu uchwały do konsultacji.  </t>
  </si>
  <si>
    <t>Treść</t>
  </si>
  <si>
    <t>Plan przed zmianą</t>
  </si>
  <si>
    <t>Zmniejszenia</t>
  </si>
  <si>
    <t>Plan po zmianach</t>
  </si>
  <si>
    <t>Zwiększenia</t>
  </si>
  <si>
    <t>I.</t>
  </si>
  <si>
    <t>II.</t>
  </si>
  <si>
    <t>Zmiany załączników do uchwały budżetowej:</t>
  </si>
  <si>
    <t>Wydatki</t>
  </si>
  <si>
    <t>Lp.</t>
  </si>
  <si>
    <t>Przeniesienia między zadaniami  w ramach tej samej klasyfikacji budżetowej</t>
  </si>
  <si>
    <t>OGÓŁEM</t>
  </si>
  <si>
    <t>Zmiany w treści uchwały:</t>
  </si>
  <si>
    <t>1.</t>
  </si>
  <si>
    <t>2.</t>
  </si>
  <si>
    <t>3.</t>
  </si>
  <si>
    <t>III.</t>
  </si>
  <si>
    <t>Pozostała działalność</t>
  </si>
  <si>
    <t>Oświata i wychowanie</t>
  </si>
  <si>
    <t>UZASADNIENIE</t>
  </si>
  <si>
    <t>Dochody</t>
  </si>
  <si>
    <t>§ 1 ust. 1 dotyczący dochodów budżetowych</t>
  </si>
  <si>
    <t>§ 1 ust. 1 pkt 1 dotyczący dochodów bieżących</t>
  </si>
  <si>
    <t>4.</t>
  </si>
  <si>
    <t>5.</t>
  </si>
  <si>
    <t>6.</t>
  </si>
  <si>
    <t>7.</t>
  </si>
  <si>
    <t>1)</t>
  </si>
  <si>
    <t>2)</t>
  </si>
  <si>
    <t>Transport i łączność</t>
  </si>
  <si>
    <t>Pozostałe zadania w zakresie polityki społecznej</t>
  </si>
  <si>
    <t>Edukacyjna opieka wychowawcza</t>
  </si>
  <si>
    <t>Kultura i ochrona dziedzictwa narodowego</t>
  </si>
  <si>
    <t>3. Konsultacje wymagane przepisami prawa (łącznie z przepisami wewnętrznymi)</t>
  </si>
  <si>
    <t>8.</t>
  </si>
  <si>
    <t>9.</t>
  </si>
  <si>
    <t>10.</t>
  </si>
  <si>
    <t>§ 7 ust. 1 dotyczący dotacji udzielanych z budżetu województwa</t>
  </si>
  <si>
    <t>§ 7 ust. 1 pkt 1 dotyczący dotacji udzielanych z budżetu województwa jednostkom sektora finansów publicznych</t>
  </si>
  <si>
    <t>§ 7 ust. 1 pkt 2 dotyczący dotacji udzielanych z budżetu województwa jednostkom spoza sektora finansów publicznych</t>
  </si>
  <si>
    <t>11.</t>
  </si>
  <si>
    <t>§ 1 ust. 1 pkt 2 dotyczący dochodów majątkowych</t>
  </si>
  <si>
    <t>12.</t>
  </si>
  <si>
    <t xml:space="preserve">Różne rozliczenia </t>
  </si>
  <si>
    <t>Informatyka</t>
  </si>
  <si>
    <t>§ 2 ust. 1 pkt 1 dotyczący wydatków bieżących</t>
  </si>
  <si>
    <t>§ 2 ust. 1 pkt 2 dotyczący wydatków majątkowych</t>
  </si>
  <si>
    <t>§ 2 ust. 1 dotyczący wydatków budżetowych</t>
  </si>
  <si>
    <t>Ogrody botaniczne i zoologiczne oraz naturalne obszary i obiekty chronionej przyrody</t>
  </si>
  <si>
    <t>Parki krajobrazowe</t>
  </si>
  <si>
    <t>Biblioteki</t>
  </si>
  <si>
    <t xml:space="preserve">Parki krajobrazowe </t>
  </si>
  <si>
    <t>Teatry</t>
  </si>
  <si>
    <t>Gospodarka komunalna i ochrona środowiska</t>
  </si>
  <si>
    <t xml:space="preserve">o kwotę </t>
  </si>
  <si>
    <t>Drogi publiczne wojewódzkie</t>
  </si>
  <si>
    <t>60013</t>
  </si>
  <si>
    <t>Regionalne Programy Operacyjne 2014-2020 finansowane z udziałem środków Europejskiego Funduszu Rozwoju Regionalnego</t>
  </si>
  <si>
    <t>Specjalne ośrodki szkolno-wychowawcze</t>
  </si>
  <si>
    <t>Dokonuje się zmian w planowanych dochodach z tytułu dotacji celowych z budżetu państwa (budżet środków europejskich) przeznaczonych na projekty przewidziane do realizacji w ramach Regionalnego Programu Operacyjnego Województwa Kujawsko-Pomorskiego 2014-2020, poprzez:</t>
  </si>
  <si>
    <t xml:space="preserve">   1) na zadania bieżące w ramach:</t>
  </si>
  <si>
    <t xml:space="preserve">Kultura fizyczna </t>
  </si>
  <si>
    <t xml:space="preserve">   2) na zadania inwestycyjne w ramach:</t>
  </si>
  <si>
    <t xml:space="preserve">       - Działania 5.1 Infrastruktura drogowa, na projekty:</t>
  </si>
  <si>
    <t>Ochrona zdrowia</t>
  </si>
  <si>
    <t>Administracja publiczna</t>
  </si>
  <si>
    <t>Promocja jednostek samorządu terytorialnego</t>
  </si>
  <si>
    <t>Regionalne Programy Operacyjne 2014-2020 finansowane z udziałem środków Europejskiego Funduszu Społecznego</t>
  </si>
  <si>
    <t>Przetwórstwo przemysłowe</t>
  </si>
  <si>
    <t>Zwiększa się wydatki:</t>
  </si>
  <si>
    <t>90095</t>
  </si>
  <si>
    <t>Zadania w zakresie kultury fizycznej</t>
  </si>
  <si>
    <t>§ 12 pkt 1 dotyczący dochodów gromadzonych na wydzielonych rachunkach przez jednostki budżetowe prowadzące działalność określoną w ustawie Prawo oświatowe</t>
  </si>
  <si>
    <t>§ 12 pkt 2 dotyczący wydatków finansowanych dochodami gromadzonymi na wydzielonych rachunkach przez jednostki budżetowe prowadzące działalność określoną w ustawie Prawo oświatowe</t>
  </si>
  <si>
    <t>Pomoc społeczna</t>
  </si>
  <si>
    <t>Infrastruktura kolejowa</t>
  </si>
  <si>
    <t>Turystyka</t>
  </si>
  <si>
    <t>Urzędy marszałkowskie</t>
  </si>
  <si>
    <t>Muzea</t>
  </si>
  <si>
    <t>Domy i ośrodki kultury, świetlice i kluby</t>
  </si>
  <si>
    <t>Szpitale ogólne</t>
  </si>
  <si>
    <t>Obsługa długu publicznego</t>
  </si>
  <si>
    <t>Rozliczenia z tytułu poręczeń i gwarancji udzielonych przez Skarb Państwa lub jednostkę samorządu terytorialnego</t>
  </si>
  <si>
    <t>Zwiększa się dotacje:</t>
  </si>
  <si>
    <t>Galerie i biura wystaw artystycznych</t>
  </si>
  <si>
    <r>
      <t xml:space="preserve">         pn. </t>
    </r>
    <r>
      <rPr>
        <i/>
        <sz val="10"/>
        <rFont val="Times New Roman"/>
        <family val="1"/>
      </rPr>
      <t>"Przebudowa i rozbudowa drogi wojewódzkiej Nr 559 na odcinku Lipno - Kamień Kotowy - 
         granica województwa"</t>
    </r>
  </si>
  <si>
    <r>
      <t xml:space="preserve">         pn. </t>
    </r>
    <r>
      <rPr>
        <i/>
        <sz val="10"/>
        <rFont val="Times New Roman"/>
        <family val="1"/>
      </rPr>
      <t>"Rozbudowa drogi wojewódzkiej Nr 240 Chojnice-Świecie od km 23+190 do km 36+817 i od km 
         62+877 do km 65+718"</t>
    </r>
  </si>
  <si>
    <r>
      <t xml:space="preserve">         pn. </t>
    </r>
    <r>
      <rPr>
        <i/>
        <sz val="10"/>
        <rFont val="Times New Roman"/>
        <family val="1"/>
      </rPr>
      <t>"Przebudowa wraz z rozbudową drogi wojewódzkiej Nr 265 Brześć Kujawski-Gostynin od km 
         0+003 do km 19+117"</t>
    </r>
  </si>
  <si>
    <r>
      <t xml:space="preserve">       - Działania 2.1 Wysoka dostępność i jakość e-usług publicznych, na projekt pn. </t>
    </r>
    <r>
      <rPr>
        <i/>
        <sz val="10"/>
        <rFont val="Times New Roman"/>
        <family val="1"/>
      </rPr>
      <t>"Budowa kujawsko-
         pomorskiego systemu udostępniania elektronicznej dokumentacji medycznej - I etap"</t>
    </r>
  </si>
  <si>
    <t>4. Uzasadnienie merytoryczne - uzasadnienie do zmian w uchwale budżetowej na 2019 rok</t>
  </si>
  <si>
    <t>Załącznik nr 1 "Dochody budżetu Województwa Kujawsko-Pomorskiego wg źródeł pochodzenia. Plan na 2019 rok";</t>
  </si>
  <si>
    <t>Załącznik nr 2 "Dochody budżetu Województwa Kujawsko-Pomorskiego wg klasyfikacji budżetowej. Plan na 2019 rok";</t>
  </si>
  <si>
    <t>Załącznik nr 3 "Wydatki budżetu Województwa Kujawsko-Pomorskiego wg grup wydatków. Plan na 2019 rok";</t>
  </si>
  <si>
    <t>Załącznik nr 4 "Wydatki budżetu Województwa Kujawsko-Pomorskiego wg klasyfikacji budżetowej. Plan na 2019 rok";</t>
  </si>
  <si>
    <t>Załącznik nr 5 "Wynik budżetowy i finansowy. Plan na 2019 rok";</t>
  </si>
  <si>
    <t>Załącznik nr 6 "Projekty i działania realizowane w ramach Regionalnego Programu Operacyjnego Województwa Kujawsko-Pomorskiego 2014-2020. Plan na 2019 rok";</t>
  </si>
  <si>
    <t>Załącznik Nr 7 "Pozostałe projekty i działania realizowane ze środków zagranicznych. Plan na 2019 rok"";</t>
  </si>
  <si>
    <t>Załącznik nr 8 "Wydatki na zadania inwestycyjne. Plan na 2019 rok";</t>
  </si>
  <si>
    <t>Załącznik nr 9 "Dotacje udzielane z budżetu Województwa Kujawsko-Pomorskiego. Plan na 2019 rok";</t>
  </si>
  <si>
    <t>Załącznik nr 12 "Dochody i wydatki na zadania realizowane w drodze umów i porozumień między jednostkami samorządu terytorialnego. Plan na 2019 rok";</t>
  </si>
  <si>
    <t>Załącznik nr 13 "Dochody gromadzone na wydzielonych rachunkach oraz wydatki nimi finansowane. Plan na 2019 rok".</t>
  </si>
  <si>
    <t>Wynik budżetowy i finansowy na 2019 rok</t>
  </si>
  <si>
    <t>Zmianie ulega załącznik nr 5 do uchwały budżetowej pn. "Wynik budżetowy i finansowy. Plan na 2019 rok" w związku ze:</t>
  </si>
  <si>
    <t>§ 4 dotyczący wydatków przypadających do spłaty w 2019 roku zgodnie z zawartymi umowami, z tytułu poręczeń i gwarancji udzielonych przez Województwo Kujawsko-Pomorskie</t>
  </si>
  <si>
    <t>Medycyna pracy</t>
  </si>
  <si>
    <r>
      <t xml:space="preserve">       - Poddziałania 6.3.1 Inwestycje w infrastrukturę przedszkolną, na projekt</t>
    </r>
    <r>
      <rPr>
        <i/>
        <sz val="10"/>
        <rFont val="Times New Roman"/>
        <family val="1"/>
      </rPr>
      <t xml:space="preserve"> "Tylko w Korczaku jest super 
         dzieciaku"</t>
    </r>
  </si>
  <si>
    <t xml:space="preserve"> Dokonuje się zmian w Projekcie HICAPS realizowanym w ramach Programu INTERREG Europa Środkowa poprzez:</t>
  </si>
  <si>
    <t>Szkolnictwo wyższe i nauka</t>
  </si>
  <si>
    <t>Ogólna wartość powyższych projektów się nie zmienia.</t>
  </si>
  <si>
    <t>Handel</t>
  </si>
  <si>
    <t>Promocja eksportu</t>
  </si>
  <si>
    <t>Różne rozliczenia finansowe</t>
  </si>
  <si>
    <t>Załącznik Nr 11 "Dochody i wydatki na zadania wykonywane na mocy porozumień z organami administracji rządowej. Plan na 2019 rok";</t>
  </si>
  <si>
    <t>Ponadto art. 211, 212, 214, 215, 217, 219 ust. 3, 222, 235-237 i 258 ustawy z dnia 27 sierpnia 2009 r. o finansach publicznych określają zakres i wymogi, które musi spełniać uchwała budżetowa jednostki samorządu terytorialnego.</t>
  </si>
  <si>
    <t>Działalność dydaktyczna i badawcza</t>
  </si>
  <si>
    <t>Uchwała dotyczy zmiany budżetu Województwa Kujawsko-Pomorskiego na 2019 r., przyjętego uchwałą Nr II/48/18 Sejmiku Województwa Kujawsko-Pomorskiego z dnia 17 grudnia 2018 r., zmienionego uchwałami: Nr 7/236/19 Zarządu Województwa Kujawsko-Pomorskiego z dnia 20 lutego 2019 r., Nr 12/456/19 Zarządu Województwa Kujawsko-Pomorskiego z dnia 27 marca 2019 r., Nr V/99/19 Sejmiku Województwa Kujawsko-Pomorskiego z dnia 15 kwietnia 2019 r., Nr 17/684/19 Zarządu Województwa Kujawsko-Pomorskiego z dnia 30 kwietnia 2019 r., Nr 21/859/19 Zarządu Województwa Kujawsko-Pomorskiego z dnia 31 maja 2019 r., Nr 22/954/19 Zarządu Województwa Kujawsko-Pomorskiego z dnia 5 czerwca 2019 r., Nr VIII/127/19 Sejmiku Województwa Kujawsko-Pomorskiego z dnia 24 czerwca 2019 r., Nr 25/1086/19 Zarządu Województwa Kujawsko-Pomorskiego z dnia 26 czerwca 2019 r., Nr 29/1291/19 Zarządu Województwa Kujawsko-Pomorskiego z dnia 31 lipca 2019 r. oraz Nr 34/1539/19 Zarządu Województwa Kujawsko-Pomorskiego z dnia 4 września 2019 r.</t>
  </si>
  <si>
    <t xml:space="preserve">Zgodnie z art. 18 pkt 6 ustawy z dnia 5 czerwca 1998 r. o samorządzie województwa (Dz. U. z 2019 r. poz. 512, z późn. zm.)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2019 r. poz. 869, z późn. zm.). </t>
  </si>
  <si>
    <t>Fundusz Gwarantowanych Świadczeń Pracowniczych</t>
  </si>
  <si>
    <t>Zwiększa się planowane dochody własne województwa o kwotę 3.864 zł w związku z otrzymaniem od Opery NOVA w Bydgoszczy środków stanowiących rozliczenie podatku VAT, który podlega zwrotowi w ramach rozliczenia przekazanych dotacji z budżetu województwa na zadania inwestycyjne zrealizowane w latach 2010-2016 (3.845 zł) oraz na zadanie remontowe zrealizowane w roku 2010 (19 zł).</t>
  </si>
  <si>
    <t xml:space="preserve"> - Poddziałanie 6.1.1 Inwestycje w infrastrukturę zdrowotną </t>
  </si>
  <si>
    <t xml:space="preserve"> - Poddziałanie 6.4.1 Rewitalizacja obszarów miejskich i ich obszarów funkcjonalnych w ramach ZIT</t>
  </si>
  <si>
    <t>Powyższych zmian dokonuje się w celu dostosowania planu dochodów do wielkości wynikających ze złożonego do Ministra Inwestycji i Rozwoju Rocznego planu udzielania dotacji celowej z budżetu państwa dla województwa kujawsko-pomorskiego w 2019 roku.</t>
  </si>
  <si>
    <r>
      <t>Zwiększa się dochody z tytułu dotacji celowej z budżetu państwa zaplanowane na zadanie pn. "</t>
    </r>
    <r>
      <rPr>
        <i/>
        <sz val="10"/>
        <rFont val="Times New Roman"/>
        <family val="1"/>
      </rPr>
      <t>Punkty Informacyjne Funduszy Europejskich WK-P"</t>
    </r>
    <r>
      <rPr>
        <sz val="10"/>
        <rFont val="Times New Roman"/>
        <family val="1"/>
      </rPr>
      <t xml:space="preserve"> realizowane w ramach Programu Operacyjnego Pomoc Techniczna łącznie o kwotę 120.0000 zł, w tym z budżetu państwa na finansowanie części unijnej o kwotę 102.000 zł oraz na finansowanie części krajowej o kwotę 18.000 zł. Zmiana dokonywana jest w związku z przyznaniem dodatkowych środków przez Ministerstwo Inwestycji i Rozwoju.</t>
    </r>
  </si>
  <si>
    <t>Dokonuje się zmian w projektach realizowanych w ramach Programu INTERREG Region Morza Bałtyckiego:</t>
  </si>
  <si>
    <t>1) projekt EMMA Extension:</t>
  </si>
  <si>
    <t>2) projekt COMBINE:</t>
  </si>
  <si>
    <t>Pomoc materialne dla uczniów o charakterze motywacyjnym</t>
  </si>
  <si>
    <t>Ochrona zabytków i opieka nad zabytkami</t>
  </si>
  <si>
    <r>
      <t xml:space="preserve">Zmniejsza się o kwotę 266.153 zł wydatki zaplanowane na zadanie własne pn. </t>
    </r>
    <r>
      <rPr>
        <i/>
        <sz val="10"/>
        <rFont val="Times New Roman"/>
        <family val="1"/>
      </rPr>
      <t>"Ochrona i zachowanie materialnego dziedzictwa kulturowego regionu"</t>
    </r>
    <r>
      <rPr>
        <sz val="10"/>
        <rFont val="Times New Roman"/>
        <family val="1"/>
      </rPr>
      <t xml:space="preserve"> z przeznaczeniem na zabezpieczenie wkładu własnego w ww. projekcie.</t>
    </r>
  </si>
  <si>
    <t xml:space="preserve">Zwiększa się o kwotę 12.300.000 zł wydatki zaplanowane na podwyższenie kapitału Spółki Kujawsko-Pomorskie Inwestycje Medyczne Sp. z o.o. Środki przeznaczone są m.in. na spłatę kapitału oraz odsetek od kredytu EBI. </t>
  </si>
  <si>
    <r>
      <t xml:space="preserve">Zmniejsza się o kwotę 12.300.000 zł wydatki zaplanowane na zadanie własne  pn. </t>
    </r>
    <r>
      <rPr>
        <i/>
        <sz val="10"/>
        <rFont val="Times New Roman"/>
        <family val="1"/>
      </rPr>
      <t>„Poręczenie kredytu EBI spółce KPIM”</t>
    </r>
    <r>
      <rPr>
        <sz val="10"/>
        <rFont val="Times New Roman"/>
        <family val="1"/>
      </rPr>
      <t xml:space="preserve"> w związku z uregulowaniem w III kwartale 2019 r. części zobowiązań wobec Europejskiego Banku Inwestycyjnego z tytułu kredytu zaciągniętego przez Kujawsko-Pomorskie Inwestycje Medyczne Sp. z o.o. (koszty odsetek i kapitału). </t>
    </r>
  </si>
  <si>
    <r>
      <t xml:space="preserve"> - o kwotę 871.600 zł na projekt pn. </t>
    </r>
    <r>
      <rPr>
        <i/>
        <sz val="10"/>
        <rFont val="Times New Roman"/>
        <family val="1"/>
      </rPr>
      <t xml:space="preserve">"Prymus Pomorza i Kujaw" </t>
    </r>
    <r>
      <rPr>
        <sz val="10"/>
        <rFont val="Times New Roman"/>
        <family val="1"/>
      </rPr>
      <t>w związku z przesunięciem wypłaty pierwszej transzy stypendium w roku 
   szkolnym 2019/2020 z końca roku 2019 na początek roku 2020. Następuje przeniesienie wydatków pomiędzy latami z uwagi na analogiczne 
   zmiany w każdym kolejnym roku szkolnym objętym projektem. Ogólna wartość projektu nie ulega zmianie;</t>
    </r>
  </si>
  <si>
    <t xml:space="preserve"> - przeniesienie planowanych wydatków między podziałkami klasyfikacji budżetowej w kwocie 885 zł;</t>
  </si>
  <si>
    <t xml:space="preserve"> - zwiększenie wydatków o kwotę 7.324 zł. Środki przeniesione zostają z roku 2020. Ogólna wartość nie ulega zmianie.</t>
  </si>
  <si>
    <t>Drogi publiczne gminne</t>
  </si>
  <si>
    <t>Wprowadza się zmiany w projektach realizowanych w ramach RPO WK-P 2014-2020:</t>
  </si>
  <si>
    <t>1. Działania 2.1 Wysoka dostępność i jakość e-usług publicznych:</t>
  </si>
  <si>
    <r>
      <t xml:space="preserve">    1) projekt pn. </t>
    </r>
    <r>
      <rPr>
        <i/>
        <sz val="10"/>
        <rFont val="Times New Roman"/>
        <family val="1"/>
      </rPr>
      <t>"Infostrada Kujaw i Pomorza 2.0"</t>
    </r>
  </si>
  <si>
    <t xml:space="preserve">Urealnia się dochody uzyskiwane przez Zarząd Dróg Wojewódzkich w Bydgoszczy poprzez: </t>
  </si>
  <si>
    <t>1) zwiększenie planowanych dochodów:</t>
  </si>
  <si>
    <t>2) zmniejszenie planowanych dochodów:</t>
  </si>
  <si>
    <t xml:space="preserve">    - o kwotę 590.000 zł z tytułu opłat za zajęcie pasa drogowego oraz za przejazdy pojazdów ponadnormatywnych;</t>
  </si>
  <si>
    <t xml:space="preserve">    - o kwotę 3.700 zł z tytułu najmu i dzierżawy;</t>
  </si>
  <si>
    <t xml:space="preserve">    - o kwotę 179.200 zł z tytułu zwrotu opłat za gwarancje bankowe;</t>
  </si>
  <si>
    <t xml:space="preserve">    - o kwotę 2.000 zł z tytułu odsetek od środków zgromadzonych na rachunku bankowym.</t>
  </si>
  <si>
    <t xml:space="preserve">    - o kwotę 13.843 zł z tytułu rozliczeń z lat ubiegłych;</t>
  </si>
  <si>
    <t xml:space="preserve">    - o kwotę 206.700 zł z tytułu kar za nieterminowe bądź niezgodne z umową wykonanie usług;</t>
  </si>
  <si>
    <t>Pozostałe zadania w zakresie kultury</t>
  </si>
  <si>
    <t>Zwiększa się o kwotę 10.000 zł planowane dochody z tytułu dotacji od jednostek samorządu terytorialnego w związku z udzieleniem Województwu przez Miasto Bydgoszcz pomocy finansowej na przedsięwzięcie kulturalne realizowane na terenie miasta przez Filharmonię Pomorską w Bydgoszczy, tj. na wykonanie rzeźby w brązie prof. Jerzego Godziszewskiego do istniejącej filharmonicznej kolekcji kameralnych portretów rzeźbiarskich przedstawiających słynnych twórców muzycznych.</t>
  </si>
  <si>
    <t>Dokonuje się zmian w projektach realizowanych w ramach Programu INTERREG Europa:</t>
  </si>
  <si>
    <t>2) projekt Cult-CreaTE:</t>
  </si>
  <si>
    <t>1) projekt  ThreeT (Thematic Trial Trigger - Stymulowanie działalności szlaków tematycznych) - zmniejszenie wydatków o kwotę 35.737 zł 
    w związku z przeniesieniem na rok 2020 części kosztów związanych z zarządzaniem projektem oraz kosztów dotyczących organizacji spotkań 
    krajowych oraz zaangażowania interesariuszy regionalnych;</t>
  </si>
  <si>
    <t xml:space="preserve"> - przeniesienie planowanych wydatków między podziałkami klasyfikacji budżetowej w kwocie 21.311 zł w celu zabezpieczenia środków na 
   pokrycie kosztów wynagrodzeń osób zaangażowanych w realizację projektu;</t>
  </si>
  <si>
    <t xml:space="preserve"> - zmniejszenie wydatków o kwotę 72.818 zł w związku z przesunięciem na rok 2020 działań związanych z przygotowaniem katalogu dotyczącego
   parków historycznych w województwie kujawsko-pomorskim oraz organizacji spotkania upowszechniającego. Ogólna wartość projektu się nie 
   zmienia.</t>
  </si>
  <si>
    <t xml:space="preserve">       Następuje przeniesienie wydatków pomiędzy latami oraz wydłużenie okresu realizacji projektu. Ogólna wartość się nie zmienia;</t>
  </si>
  <si>
    <t>Zmniejsza się wydatki:</t>
  </si>
  <si>
    <t xml:space="preserve"> - o kwotę 2.673.560 zł na Poddziałanie 6.4.1 Rewitalizacja obszarów miejskich i ich obszarów funkcjonalnych w ramach ZIT w celu dostosowania
    planu wydatków do wielkości prognozowanego współfinansowania krajowego dla projektów przewidzianych do realizacji przez beneficjentów 
   w 2019 r. w ramach RPO WK-P 2014-2020;</t>
  </si>
  <si>
    <t>Odstępuje się od udzielenia w 2019 r. dotacji w kwocie 75.000 zł dla Uniwersytetu Mikołaja Kopernika w Toruniu na wsparcie działalności na Wydziale Teologicznym  "Laboratorium św. Jana Pawła II". W związku z trwającymi ustaleniami z przedstawicielami UMK w zakresie planowanych działań i kwestii merytorycznych, powyższa kwota nie zostanie przez uczelnię wykorzystana.</t>
  </si>
  <si>
    <t>Szkoły zawodowe specjalne</t>
  </si>
  <si>
    <t>Szkoły podstawowe specjalne</t>
  </si>
  <si>
    <t>Zwiększa się o kwotę 20.000 zł wydatki zaplanowane na bieżące utrzymanie Kujawsko-Pomorskiego Specjalnego Ośrodka Szkolno-Wychowawczego im. J. Korczaka w Toruniu z przeznaczeniem na zakup pomocy dydaktycznych.</t>
  </si>
  <si>
    <t>Zwiększa się dotację zaplanowaną dla Galerii Sztuki "Wozownia" w Toruniu na działalność statutową Instytucji o kwotę 16.232 zł z przeznaczeniem na wypłatę odprawy emerytalnej pracownikowi Instytucji.</t>
  </si>
  <si>
    <t xml:space="preserve">Określa się dotacje dla: </t>
  </si>
  <si>
    <t>1. Muzeum Etnograficznego w Toruniu:</t>
  </si>
  <si>
    <t xml:space="preserve">   2) na remont elewacji bocznej budynku pofortecznego zlokalizowanego przy ul. Uniwersyteckiej w kwocie 12.000 zł. Powyższa kwota 
       przeznaczona zostanie na pokrycie kosztów wymiany zniszczonych cegieł i połączenia pęknięć ściany oraz wykonanie nowego tynku celem 
       ochrony zabytkowego obiektu przed dalszą degradacją;</t>
  </si>
  <si>
    <t xml:space="preserve"> - przeniesienie planowanych wydatków w kwocie 372.862 zł pomiędzy dotacjami dla partnerów projektu;</t>
  </si>
  <si>
    <r>
      <t xml:space="preserve">W związku z aktualizacją wniosku o dofinansowanie wprowadza się zmiany w projekcie pn. </t>
    </r>
    <r>
      <rPr>
        <i/>
        <sz val="10"/>
        <rFont val="Times New Roman"/>
        <family val="1"/>
      </rPr>
      <t xml:space="preserve">"Kooperacja-efektywna i skuteczna" </t>
    </r>
    <r>
      <rPr>
        <sz val="10"/>
        <rFont val="Times New Roman"/>
        <family val="1"/>
      </rPr>
      <t>realizowanym przez Regionalny Ośrodek Polityki Społecznej w Toruniu w ramach Programu Operacyjnego Wiedza Edukacja Rozwój 2014-2020, Działania 2.5 poprzez:</t>
    </r>
  </si>
  <si>
    <t>Zmniejsza się dochody z tytułu dotacji celowej z budżetu państwa zaplanowane na projekty realizowane przez Regionalny Ośrodek Polityki Społecznej w Toruniu, tj.:</t>
  </si>
  <si>
    <r>
      <t xml:space="preserve"> - na projekt pn. </t>
    </r>
    <r>
      <rPr>
        <i/>
        <sz val="10"/>
        <rFont val="Times New Roman"/>
        <family val="1"/>
      </rPr>
      <t>"Pogodna jesień życia na Kujawach i Pomorzu-projekt rozwoju pomocy środowiskowej dla seniorów"</t>
    </r>
    <r>
      <rPr>
        <sz val="10"/>
        <rFont val="Times New Roman"/>
        <family val="1"/>
      </rPr>
      <t xml:space="preserve"> realizowany w ramach 
   RPO WK-P 2014-2020, Poddziałania 9.3.2 łącznie o kwotę 30.513 zł, w tym z budżetu środków europejskich o kwotę 28.239 zł oraz z budżetu 
   środków krajowych o kwotę 2.274 zł.</t>
    </r>
  </si>
  <si>
    <t>Zmiany wynikają z przeniesienia części zakresów rzeczowo-finansowych na rok 2020.</t>
  </si>
  <si>
    <t>Określa się dotacje celowe dla Wojewódzkiej i Miejskiej Biblioteki Publicznej im. dr Witolda Bełzy w Bydgoszczy:</t>
  </si>
  <si>
    <t>1) na wkład własny w projektach inwestycyjnych realizowanych w ramach RPO WK-P, Poddziałania 4.6.2 Wsparcie ochrony zabytków w ramach 
    ZIT, tj.:</t>
  </si>
  <si>
    <t xml:space="preserve"> - przeniesienie planowanych wydatków między podziałkami klasyfikacji budżetowej w kwocie 11.490 zł oraz zmniejszenie wydatków o kwotę 
   31.094 zł  w części finansowanej ze środków własnych województwa (wkład własny);</t>
  </si>
  <si>
    <r>
      <t xml:space="preserve">Wprowadza się następujące zmiany w projekcie pn. </t>
    </r>
    <r>
      <rPr>
        <i/>
        <sz val="10"/>
        <rFont val="Times New Roman"/>
        <family val="1"/>
      </rPr>
      <t xml:space="preserve">"Kujawsko-Pomorskie - rozwój poprzez kulturę 2019" </t>
    </r>
    <r>
      <rPr>
        <sz val="10"/>
        <rFont val="Times New Roman"/>
        <family val="1"/>
      </rPr>
      <t>przewidzianym do</t>
    </r>
    <r>
      <rPr>
        <i/>
        <sz val="10"/>
        <rFont val="Times New Roman"/>
        <family val="1"/>
      </rPr>
      <t xml:space="preserve"> </t>
    </r>
    <r>
      <rPr>
        <sz val="10"/>
        <rFont val="Times New Roman"/>
        <family val="1"/>
      </rPr>
      <t>realizacji w ramach RPO WK-P 2014-2020, Działania 4.4:</t>
    </r>
  </si>
  <si>
    <r>
      <t xml:space="preserve"> - w kwocie 100.983 zł na zadanie własne pn. </t>
    </r>
    <r>
      <rPr>
        <i/>
        <sz val="10"/>
        <rFont val="Times New Roman"/>
        <family val="1"/>
      </rPr>
      <t>"Doradztwo techniczne w ramach partnerstwa publiczno-prywatnego"</t>
    </r>
    <r>
      <rPr>
        <sz val="10"/>
        <rFont val="Times New Roman"/>
        <family val="1"/>
      </rPr>
      <t xml:space="preserve"> w związku z przedłużającym
   się procesem realizacji II etapu zadania i braku możliwości wydatkowania środków w wyznaczonym terminie;</t>
    </r>
  </si>
  <si>
    <t>Rozwój kadr nowoczesnej gospodarki i przedsiębiorczości</t>
  </si>
  <si>
    <t>Zmniejsza się wydatki zaplanowane na projekty realizowane w ramach RPO WK-P 2014-2020, Poddziałania 10.2.2, tj.:</t>
  </si>
  <si>
    <r>
      <t xml:space="preserve"> - o kwotę 171 906 zł na projekt pn. </t>
    </r>
    <r>
      <rPr>
        <i/>
        <sz val="10"/>
        <rFont val="Times New Roman"/>
        <family val="1"/>
      </rPr>
      <t>"Niebo nad Astrobazami - rozwijamy kompetencje kluczowe uczniów"</t>
    </r>
    <r>
      <rPr>
        <sz val="10"/>
        <rFont val="Times New Roman"/>
        <family val="1"/>
      </rPr>
      <t xml:space="preserve"> w związku z przeniesieniem na rok
   2020 oszczędności w grupie kosztów pośrednich (wynagrodzeń i pochodnych ). Nie zmienia się ogólna wartość projektu.</t>
    </r>
  </si>
  <si>
    <t>Wprowadza się zmiany w planach podzadań Pomocy Technicznej Regionalnego Programu Operacyjnego Województwa Kujawsko-Pomorskiego 2014-2020 realizowanych przez Urząd Marszałkowski w Toruniu:</t>
  </si>
  <si>
    <r>
      <t xml:space="preserve">  - w podzadaniu </t>
    </r>
    <r>
      <rPr>
        <i/>
        <sz val="10"/>
        <rFont val="Times New Roman"/>
        <family val="1"/>
      </rPr>
      <t>Koszty Zatrudnienia</t>
    </r>
    <r>
      <rPr>
        <sz val="10"/>
        <rFont val="Times New Roman"/>
        <family val="1"/>
      </rPr>
      <t xml:space="preserve"> - zwiększenie planowanych wydatków o kwotę 953.700 zł;</t>
    </r>
  </si>
  <si>
    <r>
      <t xml:space="preserve">  - w podzadaniu </t>
    </r>
    <r>
      <rPr>
        <i/>
        <sz val="10"/>
        <rFont val="Times New Roman"/>
        <family val="1"/>
      </rPr>
      <t>Koszty Instytucji</t>
    </r>
    <r>
      <rPr>
        <sz val="10"/>
        <rFont val="Times New Roman"/>
        <family val="1"/>
      </rPr>
      <t xml:space="preserve"> - przeniesienie planowanych wydatków między podziałkami klasyfikacji budżetowej w kwocie 110.000 zł;</t>
    </r>
  </si>
  <si>
    <r>
      <t xml:space="preserve">  - w podzadaniu </t>
    </r>
    <r>
      <rPr>
        <i/>
        <sz val="10"/>
        <rFont val="Times New Roman"/>
        <family val="1"/>
      </rPr>
      <t>Koszty Wdrażania</t>
    </r>
    <r>
      <rPr>
        <sz val="10"/>
        <rFont val="Times New Roman"/>
        <family val="1"/>
      </rPr>
      <t xml:space="preserve"> - przeniesienie planowanych wydatków między podziałkami klasyfikacji budżetowej w kwocie 170.000 zł
    oraz zmniejszenie wydatków o kwotę 123.700 zł;</t>
    </r>
  </si>
  <si>
    <r>
      <t xml:space="preserve">  - w podzadaniu </t>
    </r>
    <r>
      <rPr>
        <i/>
        <sz val="10"/>
        <rFont val="Times New Roman"/>
        <family val="1"/>
      </rPr>
      <t>Podnoszenie kwalifikacji zawodowych</t>
    </r>
    <r>
      <rPr>
        <sz val="10"/>
        <rFont val="Times New Roman"/>
        <family val="1"/>
      </rPr>
      <t xml:space="preserve"> - zmniejszenie planowanych wydatków o kwotę 30.000 zł;</t>
    </r>
  </si>
  <si>
    <r>
      <t xml:space="preserve">  - w podzadaniu </t>
    </r>
    <r>
      <rPr>
        <i/>
        <sz val="10"/>
        <rFont val="Times New Roman"/>
        <family val="1"/>
      </rPr>
      <t>Komitet Monitorujący</t>
    </r>
    <r>
      <rPr>
        <sz val="10"/>
        <rFont val="Times New Roman"/>
        <family val="1"/>
      </rPr>
      <t xml:space="preserve"> - zmniejszenie planowanych wydatków o kwotę 57.000 zł;</t>
    </r>
  </si>
  <si>
    <r>
      <t xml:space="preserve">  - w podzadaniu </t>
    </r>
    <r>
      <rPr>
        <i/>
        <sz val="10"/>
        <rFont val="Times New Roman"/>
        <family val="1"/>
      </rPr>
      <t>Ewaluacja i badania</t>
    </r>
    <r>
      <rPr>
        <sz val="10"/>
        <rFont val="Times New Roman"/>
        <family val="1"/>
      </rPr>
      <t xml:space="preserve"> - zmniejszenie planowanych wydatków o kwotę 41.000 zł.</t>
    </r>
  </si>
  <si>
    <t>Zwiększa się wydatki w planie finansowym Gostynińsko-Włocławskiego Parku Krajobrazowego:</t>
  </si>
  <si>
    <r>
      <t xml:space="preserve">Dokonuje się zmian w zadaniu własnym pn. </t>
    </r>
    <r>
      <rPr>
        <i/>
        <sz val="10"/>
        <rFont val="Times New Roman"/>
        <family val="1"/>
      </rPr>
      <t xml:space="preserve">"Parki krajobrazowe - pozostałe zadania z zakresu ochrony przyrody" </t>
    </r>
    <r>
      <rPr>
        <sz val="10"/>
        <rFont val="Times New Roman"/>
        <family val="1"/>
      </rPr>
      <t xml:space="preserve">w części ujętej w planie finansowym Brodnickiego Parku Krajobrazowego poprzez: </t>
    </r>
  </si>
  <si>
    <t xml:space="preserve"> - zmniejszenie wydatków finansowanych z dotacji z Wojewódzkiego Funduszu Ochrony Środowiska i Gospodarki Wodnej w Toruniu o kwotę
   13.362 zł;</t>
  </si>
  <si>
    <t xml:space="preserve"> - zwiększenie wydatków finansowanych ze środków własnych województwa o kwotę 3.568 zł.</t>
  </si>
  <si>
    <t>Powyższe zmiany wynikają ze zmiany źródeł finansowania po końcowym rozliczeniu przedsięwzięcia "Dwudniowe zajęcia edukacyjne na terenie Brodnickiego Parku Krajobrazowego" realizowanego w latach 2018-2019.</t>
  </si>
  <si>
    <t>Zmniejsza się dochody z tytułu dotacji z funduszy celowych:</t>
  </si>
  <si>
    <t>Wprowadza się zmiany w projektach realizowanych w ramach RPO WK-P 2014-2020, Działania 4.5 Ochrona przyrody:</t>
  </si>
  <si>
    <t xml:space="preserve"> - o kwotę 5.760 zł w związku z urealnieniem kwoty ryczałtu otrzymanego z Wojewódzkiego Funduszu Ochrony Środowiska i Gospodarki 
   Wodnej w Toruniu na przedsięwzięcie "Dwudniowe zajęcia edukacyjne na terenie Brodnickiego Parku Krajobrazowego" realizowanego 
   w latach 2018-2019;</t>
  </si>
  <si>
    <r>
      <t xml:space="preserve"> - o kwotę 270.164 zł zaplanowane z Wojewódzkiego Funduszu Ochrony Środowiska i Gospodarki Wodnej w Toruniu na projekt "</t>
    </r>
    <r>
      <rPr>
        <i/>
        <sz val="10"/>
        <rFont val="Times New Roman"/>
        <family val="1"/>
      </rPr>
      <t xml:space="preserve">Poprawa 
   różnorodności biologicznej poprzez zarybienie j.Gopło oraz rozbudowa obiektu o część ekspozycji przyrodniczo-historyczne" </t>
    </r>
    <r>
      <rPr>
        <sz val="10"/>
        <rFont val="Times New Roman"/>
        <family val="1"/>
      </rPr>
      <t>realizowany 
   w przez Nadgoplański Park Tysiąclecia w ramach RPO WK-P, Działania 4.5 w związku z przeniesieniem części zakresu rzeczowo-finansowanego 
   na rok 2020 w wyniku niewyłonienia wykonawcy prac budowlano-modernizacyjnych w przeprowadzonych postępowaniach przetargowych.</t>
    </r>
  </si>
  <si>
    <t>Przedszkola specjalne</t>
  </si>
  <si>
    <t>Zmniejsza się wydatki na projekty realizowane w ramach RPO WK-P 2014-2020:</t>
  </si>
  <si>
    <t>2. Poddziałania 6.3.2 Inwestycje w infrastrukturę kształcenia zawodowego:</t>
  </si>
  <si>
    <r>
      <t xml:space="preserve"> 1. Poddziałania 6.3.1 Inwestycje w infrastrukturę przedszkolną - na projekt pn. </t>
    </r>
    <r>
      <rPr>
        <i/>
        <sz val="10"/>
        <rFont val="Times New Roman"/>
        <family val="1"/>
      </rPr>
      <t xml:space="preserve">"Tylko w Korczaku jest super dzieciaku" </t>
    </r>
    <r>
      <rPr>
        <sz val="10"/>
        <rFont val="Times New Roman"/>
        <family val="1"/>
      </rPr>
      <t xml:space="preserve">o kwotę 1.977.129 zł 
    w związku z przeniesieniem środków na rok 2020 w wyniku unieważnienia przeprowadzonego postępowania przetargowego na 
    skutek wpływu oferty przekraczającej wartość szacunkową zamówienia i konieczności ponownego oszacowania wartości rynkowej inwestycji 
    celem ogłoszenia nowego przetargu; </t>
    </r>
  </si>
  <si>
    <t xml:space="preserve"> - o kwotę 1.257 zł w związku z uzyskaniem przez Gostynińsko-Włocławki Park Krajobrazowy zwrotu podatku akcyzowego zawartego w cenie 
   oleju napędowego wykorzystywanego do produkcji rolnej;</t>
  </si>
  <si>
    <t>010</t>
  </si>
  <si>
    <t>Rolnictwo i łowiectwo</t>
  </si>
  <si>
    <t>01009</t>
  </si>
  <si>
    <t>Spółki wodne</t>
  </si>
  <si>
    <t>Działalność usługowa</t>
  </si>
  <si>
    <t xml:space="preserve"> - pn. "Utworzenie w Toruniu ścieżki edukacyjnej i Klubu Ekologicznego "Atmosfera" oraz realizacja działań informacyjno-edukacyjnych 
   podnoszących świadomość ekologiczną młodzieży";</t>
  </si>
  <si>
    <t xml:space="preserve"> - pn. "Edukacja ekologiczna i ochrona bioróżnorodności w Ośrodkach Edukacji Ekologicznej województwa kujawsko-pomorskiego".</t>
  </si>
  <si>
    <r>
      <t xml:space="preserve"> - o kwotę 340.200 zł na zadanie własne pn. </t>
    </r>
    <r>
      <rPr>
        <i/>
        <sz val="10"/>
        <rFont val="Times New Roman"/>
        <family val="1"/>
      </rPr>
      <t xml:space="preserve">"Współpraca międzynarodowa" </t>
    </r>
    <r>
      <rPr>
        <sz val="10"/>
        <rFont val="Times New Roman"/>
        <family val="1"/>
      </rPr>
      <t xml:space="preserve">w celu zabezpieczenia środków na planowane przedsięwzięcia. </t>
    </r>
  </si>
  <si>
    <t>Lokalny transport zbiorowy</t>
  </si>
  <si>
    <t>Drogi publiczne powiatowe</t>
  </si>
  <si>
    <r>
      <t>Określa się wydatki w kwocie 724.046 zł na zadanie własne pn.</t>
    </r>
    <r>
      <rPr>
        <i/>
        <sz val="10"/>
        <rFont val="Times New Roman"/>
        <family val="1"/>
      </rPr>
      <t xml:space="preserve"> "Zwrot dotacji RPO" </t>
    </r>
    <r>
      <rPr>
        <sz val="10"/>
        <rFont val="Times New Roman"/>
        <family val="1"/>
      </rPr>
      <t xml:space="preserve">w przeznaczeniem na zwrot dotacji z budżetu środków europejskich w wyniku stwierdzenia przez Instytucję Zarządzającą wydatków niekwalifikowalnych w projekcie pn. "e-Usługi - e-Organizacja - pakiet rozwiązań informatycznych dla jednostek organizacyjnych województwa kujawsko-pomorskiego " zrealizowanym w ramach RPO WK-P 2007-2013, Działania 4.2. </t>
    </r>
  </si>
  <si>
    <t>1. Działania 5.1 Infrastruktura drogowa:</t>
  </si>
  <si>
    <t>2. Działania 3.4 Zrównoważona mobilność miejska i promowanie strategii niskoemisyjnych:</t>
  </si>
  <si>
    <t>3. Poddziałania 3.5.2 Zrównoważona mobilność miejska i promowanie strategii niskoemisyjnych w ramach ZIT:</t>
  </si>
  <si>
    <r>
      <t xml:space="preserve">   2) pn. </t>
    </r>
    <r>
      <rPr>
        <i/>
        <sz val="10"/>
        <rFont val="Times New Roman"/>
        <family val="1"/>
      </rPr>
      <t xml:space="preserve">"Rozbudowa drogi wojewódzkiej Nr 548 Stolno-Wąbrzeźno od km 0+005 do km 29+619 z wyłączeniem węzła autostradowego 
       w m. Lisewo od km 14+144 do km 15+146" </t>
    </r>
    <r>
      <rPr>
        <sz val="10"/>
        <rFont val="Times New Roman"/>
        <family val="1"/>
      </rPr>
      <t>w zakresie wydatków inwestycyjnych:</t>
    </r>
  </si>
  <si>
    <r>
      <t xml:space="preserve">   3) pn. </t>
    </r>
    <r>
      <rPr>
        <i/>
        <sz val="10"/>
        <rFont val="Times New Roman"/>
        <family val="1"/>
      </rPr>
      <t>"Przebudowa i rozbudowa drogi wojewódzkiej Nr 559 na odcinku Lipno - Kamień Kotowy - granica województwa":</t>
    </r>
  </si>
  <si>
    <t xml:space="preserve">        a) w zakresie wydatków bieżących:</t>
  </si>
  <si>
    <t xml:space="preserve">        b) w zakresie wydatków inwestycyjnych:</t>
  </si>
  <si>
    <r>
      <t xml:space="preserve">   4) pn. </t>
    </r>
    <r>
      <rPr>
        <i/>
        <sz val="10"/>
        <rFont val="Times New Roman"/>
        <family val="1"/>
      </rPr>
      <t xml:space="preserve">"Przebudowa wraz z rozbudową drogi wojewódzkiej Nr 240 Chojnice-Świecie od km 23+190 do km 36+817 i od km 62+877 do 
       km 65+718" </t>
    </r>
    <r>
      <rPr>
        <sz val="10"/>
        <rFont val="Times New Roman"/>
        <family val="1"/>
      </rPr>
      <t>w zakresie wydatków bieżących:</t>
    </r>
  </si>
  <si>
    <t xml:space="preserve">         - zwiększenie wydatków niekwalifikowalnych (środki własne województwa ) o kwotę 4.989 zł w związku z nałożeniem korekty finansowej na 
           obsługę prawną;</t>
  </si>
  <si>
    <t xml:space="preserve">         a) w zakresie wydatków bieżących:</t>
  </si>
  <si>
    <r>
      <t xml:space="preserve">    8) pn</t>
    </r>
    <r>
      <rPr>
        <i/>
        <sz val="10"/>
        <rFont val="Times New Roman"/>
        <family val="1"/>
      </rPr>
      <t>. "Przebudowa drogi wojewódzkiej Nr 249 wraz z uruchomieniem przeprawy promowej przez Wisłę na wysokości Solca Kujawskiego 
        i Czarnowa":</t>
    </r>
  </si>
  <si>
    <t xml:space="preserve">           - zwiększenie wydatków niekwalifikowalnych (środki własne województwa ) o kwotę 9.205 zł w związku z nałożeniem korekty finansowej 
              na obsługę prawną;</t>
  </si>
  <si>
    <t xml:space="preserve">       Część zakresu rzeczowo-finansowego przeniesiona zostaje na rok 2020. Ogólna wartość projektu się nie zmienia;</t>
  </si>
  <si>
    <r>
      <t xml:space="preserve">  - w kwocie 206.639 zł na zadanie pn. </t>
    </r>
    <r>
      <rPr>
        <i/>
        <sz val="10"/>
        <rFont val="Times New Roman"/>
        <family val="1"/>
      </rPr>
      <t>"Opracowanie dokumentacji projektowej dla przebudowy drogi wojewódzkiej Nr 301 Janowice-Tadzin-
    Bądkowo-Krotoszyn-Osięciny na odc. od km 2+290 do km 18+295,5 km oraz od km 18+892,5 do km 19+226, dł. 16,339 km"</t>
    </r>
    <r>
      <rPr>
        <sz val="10"/>
        <rFont val="Times New Roman"/>
        <family val="1"/>
      </rPr>
      <t xml:space="preserve"> w związku z
     niewydatkowaniem środków w wyznaczonym terminie na skutek przedłużającej się procedury sporządzenia dokumentacji projektowej.</t>
    </r>
  </si>
  <si>
    <t>Zwiększa się wydatki w planie finansowym Zarządu Dróg Wojewódzkich w Bydgoszczy:</t>
  </si>
  <si>
    <t>Ponadto dokonuje się przeniesienia planowanych wydatków między podziałkami klasyfikacji budżetowej w celu dostosowania planu wydatków do bieżących potrzeb:</t>
  </si>
  <si>
    <t xml:space="preserve"> - w kwocie 94.581 zł w bieżącym utrzymaniu Zarządu Dróg Wojewódzkich w Bydgoszczy;</t>
  </si>
  <si>
    <r>
      <t xml:space="preserve"> - w kwocie 83.150 zł w zadaniu własnym pn. </t>
    </r>
    <r>
      <rPr>
        <i/>
        <sz val="10"/>
        <rFont val="Times New Roman"/>
        <family val="1"/>
      </rPr>
      <t>"Drogi wojewódzkie - utrzymanie bieżące dróg"</t>
    </r>
    <r>
      <rPr>
        <sz val="10"/>
        <rFont val="Times New Roman"/>
        <family val="1"/>
      </rPr>
      <t>.</t>
    </r>
  </si>
  <si>
    <t>W celu dostosowania planu wydatków do wielkości prognozowanego współfinansowania krajowego dla projektów przewidzianych do realizacji przez beneficjentów w 2019 r. w ramach RPO WK-P 2014-2020 zmniejsza się o kwotę 2.664.166 zł wydatki zaplanowane na Poddziałanie 6.1.1 Inwestycje w infrastrukturę zdrowotną.</t>
  </si>
  <si>
    <r>
      <t xml:space="preserve"> - o kwotę 7.881 zł na zadanie własne pn. </t>
    </r>
    <r>
      <rPr>
        <i/>
        <sz val="10"/>
        <rFont val="Times New Roman"/>
        <family val="1"/>
      </rPr>
      <t>"Naprawa infrastruktury uszkodzonej"</t>
    </r>
    <r>
      <rPr>
        <sz val="10"/>
        <rFont val="Times New Roman"/>
        <family val="1"/>
      </rPr>
      <t xml:space="preserve"> z przeznaczeniem na naprawę szkód wyrządzonych przez 
   użytkowników dróg w pasie administrowanym przez Rejony Dróg Wojewódzkich Inowrocław i Tuchola (wymiana barier ochronnych oraz
   naprawa oznakowania pionowego).</t>
    </r>
  </si>
  <si>
    <r>
      <t xml:space="preserve"> - o kwotę 1.200.000 zł na zadanie pn. </t>
    </r>
    <r>
      <rPr>
        <i/>
        <sz val="10"/>
        <rFont val="Times New Roman"/>
        <family val="1"/>
      </rPr>
      <t xml:space="preserve">"Wykup gruntu" </t>
    </r>
    <r>
      <rPr>
        <sz val="10"/>
        <rFont val="Times New Roman"/>
        <family val="1"/>
      </rPr>
      <t>w związku z większą ilością wydanych przez Wojewodę Kujawsko-Pomorskiego 
   decyzji odszkodowawczych za utracone prawo własności nieruchomości;</t>
    </r>
  </si>
  <si>
    <r>
      <t xml:space="preserve"> - o kwotę 3.500.000 zł na wieloletnie zadanie inwestycyjne pn. "</t>
    </r>
    <r>
      <rPr>
        <i/>
        <sz val="10"/>
        <rFont val="Times New Roman"/>
        <family val="1"/>
      </rPr>
      <t xml:space="preserve">Modernizacja dróg wojewódzkich, grupa III - Kujawsko-pomorskiego planu 
   spójności komunikacji drogowej i kolejowej 2014-2020". </t>
    </r>
    <r>
      <rPr>
        <sz val="10"/>
        <rFont val="Times New Roman"/>
        <family val="1"/>
      </rPr>
      <t xml:space="preserve">Środki przeniesione zostają z 2020 roku w związku z wysokim zaawansowaniem 
   robót w terenie dotyczących drogi wojewódzkiej nr 223. Ogólna wartość zadania się nie zmienia; </t>
    </r>
  </si>
  <si>
    <t xml:space="preserve"> - o kwotę 45.100 zł w związku z uzyskaniem przez Brodnicki Park Krajobrazowy odszkodowania za uszkodzony samochód służbowy;</t>
  </si>
  <si>
    <r>
      <t xml:space="preserve">Określa się wydatki w kwocie 45.100 zł na zadanie pn. </t>
    </r>
    <r>
      <rPr>
        <i/>
        <sz val="10"/>
        <rFont val="Times New Roman"/>
        <family val="1"/>
      </rPr>
      <t>"Naprawa uszkodzonego samochodu"</t>
    </r>
    <r>
      <rPr>
        <sz val="10"/>
        <rFont val="Times New Roman"/>
        <family val="1"/>
      </rPr>
      <t xml:space="preserve"> przewidziane do realizacji przez Brodnicki Park Krajobrazowy.</t>
    </r>
  </si>
  <si>
    <t>Powyższe zmiany dokonywane są w celu dostosowania planu wydatków do zakresu działań Pomocy Technicznej. Łączne zwiększenie o kwotę 702.000 zł wynika ze złożonego do Ministerstwo Inwestycji i Rozwoju wniosku o zmianę Rocznego planu udzielania dotacji celowej z budżetu państwa dla województwa kujawsko-pomorskiego w 2019 roku.</t>
  </si>
  <si>
    <t>Zwiększa się planowane dochody własne województwa o kwotę 27.000 zł w związku z otrzymaniem przez Kujawsko-Pomorski Specjalny Ośrodek Szkolno-Wychowawczy im. J. Korczaka w Toruniu nagród w konkursie zorganizowanym przez Prezydenta Miasta Torunia pt. "Zbieramy makulaturę".</t>
  </si>
  <si>
    <r>
      <t xml:space="preserve"> - w kwocie 26.592 zł na zadanie pn. </t>
    </r>
    <r>
      <rPr>
        <i/>
        <sz val="10"/>
        <rFont val="Times New Roman"/>
        <family val="1"/>
      </rPr>
      <t>"Droga do Nowoczesności - prace remontowo-konserwatorskie zabytkowej klatki schodowej budynku 
   przy ul. Długiej 39 w Bydgoszczy"</t>
    </r>
    <r>
      <rPr>
        <sz val="10"/>
        <rFont val="Times New Roman"/>
        <family val="1"/>
      </rPr>
      <t xml:space="preserve">; </t>
    </r>
  </si>
  <si>
    <r>
      <t xml:space="preserve"> - w kwocie 25.039 zł na zadanie pn. </t>
    </r>
    <r>
      <rPr>
        <i/>
        <sz val="10"/>
        <rFont val="Times New Roman"/>
        <family val="1"/>
      </rPr>
      <t>"Droga do Nowoczesności - remont dachu i adaptacja pomieszczeń magazynowych w zabytkowym 
   budynku przy ul. Stary Rynek 22 w Bydgoszczy"</t>
    </r>
    <r>
      <rPr>
        <sz val="10"/>
        <rFont val="Times New Roman"/>
        <family val="1"/>
      </rPr>
      <t xml:space="preserve">. </t>
    </r>
  </si>
  <si>
    <t xml:space="preserve"> - o kwotę 6.000 zł w związku z uzyskaniem przez Wdecki Park Krajobrazowy dochodów z tytułu przeprowadzonych archeologicznych badań
   weryfikacyjnych stanowiska wielokulturowego w miejscowości Osie powierzonych przez Wojewódzki Urząd Ochrony Zabytków w Toruniu.</t>
  </si>
  <si>
    <t>Szkoły policealne</t>
  </si>
  <si>
    <t>Placówki kształcenia ustawicznego, placówki kształcenia praktycznego i ośrodki dokształcania i doskonalenia zawodowego</t>
  </si>
  <si>
    <r>
      <t xml:space="preserve">Zmniejsza się o kwotę 16.433 zł wydatki zaplanowane na zadanie własne pn. </t>
    </r>
    <r>
      <rPr>
        <i/>
        <sz val="10"/>
        <rFont val="Times New Roman"/>
        <family val="1"/>
      </rPr>
      <t>"Przygotowanie dokumentacji na potrzeby realizacji projektów w ramach RPO WK-P"</t>
    </r>
    <r>
      <rPr>
        <sz val="10"/>
        <rFont val="Times New Roman"/>
        <family val="1"/>
      </rPr>
      <t xml:space="preserve"> realizowane przez Urząd Marszałkowski w Toruniu, tj. do wysokości kosztów poniesionych na aktualizację Studium Wykonalności dla projektu pn. "Medyczne Centrum Przyszłości - utworzenie bazy kształcenia zawodowego dla Medyczno-Społecznego Centrum Kształcenia Zawodowego i Ustawicznego w Toruniu" przewidzianego do realizacji w ramach RPO WK-P 2014-2020, Poddziałania 6.3.2.</t>
    </r>
  </si>
  <si>
    <r>
      <t xml:space="preserve">Zmniejsza się o kwotę 38.315 zł wydatki zaplanowane na zadanie własne pn. </t>
    </r>
    <r>
      <rPr>
        <i/>
        <sz val="10"/>
        <rFont val="Times New Roman"/>
        <family val="1"/>
      </rPr>
      <t>"Przygotowanie dokumentacji na potrzeby realizacji projektów w ramach RPO WK-P"</t>
    </r>
    <r>
      <rPr>
        <sz val="10"/>
        <rFont val="Times New Roman"/>
        <family val="1"/>
      </rPr>
      <t xml:space="preserve"> realizowane przez Urząd Marszałkowski w Toruniu, tj. do wysokości kosztów poniesionych na aktualizację programu funkcjonalno-użytkowego na potrzeby projektu pn. "Kwalifikacyjne Kursy Zawodowe twoją zawodową szansą - nowe formy praktycznej nauki zawodu w Kujawsko-Pomorskim Ośrodku Dokształcania i Doskonalenia Zawodowego" przewidzianego do realizacji w ramach RPO WK-P 2014-2020, Poddziałania 6.3.2.</t>
    </r>
  </si>
  <si>
    <r>
      <t xml:space="preserve"> - o kwotę 100.000 zł na zadanie własne pn. </t>
    </r>
    <r>
      <rPr>
        <i/>
        <sz val="10"/>
        <rFont val="Times New Roman"/>
        <family val="1"/>
      </rPr>
      <t xml:space="preserve">"Obsługa uroczystości, jubileuszy, wizyt i spotkań" </t>
    </r>
    <r>
      <rPr>
        <sz val="10"/>
        <rFont val="Times New Roman"/>
        <family val="1"/>
      </rPr>
      <t>z przeznaczeniem m.in. na pokrycie kosztów 
   związanych z obsługą imprez objętych patronatem Marszałka Województwa oraz na zakup materiałów promujących województwo i produktów 
   promocyjnych, tj. pierniki, produkty regionalne;</t>
    </r>
  </si>
  <si>
    <t>Określa się wydatki:</t>
  </si>
  <si>
    <r>
      <t xml:space="preserve"> - w kwocie 300.000 zł na zadanie własne pn. </t>
    </r>
    <r>
      <rPr>
        <i/>
        <sz val="10"/>
        <rFont val="Times New Roman"/>
        <family val="1"/>
      </rPr>
      <t xml:space="preserve">"ASTRO-BAZY - remont" </t>
    </r>
    <r>
      <rPr>
        <sz val="10"/>
        <rFont val="Times New Roman"/>
        <family val="1"/>
      </rPr>
      <t>przewidziane do realizacji przez Urząd Marszałkowski w Toruniu</t>
    </r>
    <r>
      <rPr>
        <i/>
        <sz val="10"/>
        <rFont val="Times New Roman"/>
        <family val="1"/>
      </rPr>
      <t xml:space="preserve">. </t>
    </r>
    <r>
      <rPr>
        <sz val="10"/>
        <rFont val="Times New Roman"/>
        <family val="1"/>
      </rPr>
      <t>Powyższa
   kwota wydatkowana zostanie na sporządzenie ekspertyz dotyczących stanu technicznego budynków obserwatoriów oraz mechanizmów kopuł, 
   celem wykonania zaleceń pokontrolnych sformułowanych  przez Biuro Kontroli Wdrażania EFRR po wizycie monitorującej projekt "Przyszkolne 
   obserwatoria astronomiczne Astro-Baza" zrealizowany w ramach RPO-WK-P 2007-2013;</t>
    </r>
  </si>
  <si>
    <t>Zwiększa się dochody:</t>
  </si>
  <si>
    <r>
      <t>Zwiększa się o kwotę 50.000 zł wydatki zaplanowane na zadanie własne pn.</t>
    </r>
    <r>
      <rPr>
        <i/>
        <sz val="10"/>
        <rFont val="Times New Roman"/>
        <family val="1"/>
      </rPr>
      <t xml:space="preserve"> "Zadania w zakresie upowszechniania kultury fizycznej i sportu - pozostała działalność"</t>
    </r>
    <r>
      <rPr>
        <sz val="10"/>
        <rFont val="Times New Roman"/>
        <family val="1"/>
      </rPr>
      <t xml:space="preserve"> z przeznaczeniem na współorganizację przedsięwzięć o charakterze sportowym na terenie województwa.</t>
    </r>
  </si>
  <si>
    <r>
      <t xml:space="preserve">       - w kwocie 128.860 zł z przeznaczeniem na projekt pn.</t>
    </r>
    <r>
      <rPr>
        <i/>
        <sz val="10"/>
        <rFont val="Times New Roman"/>
        <family val="1"/>
      </rPr>
      <t xml:space="preserve"> Prace konserwatorskie w obiektach architektonicznych - muzealiach w Muzeum 
         Etnograficznym w Toruniu</t>
    </r>
    <r>
      <rPr>
        <sz val="10"/>
        <rFont val="Times New Roman"/>
        <family val="1"/>
      </rPr>
      <t>.  W ramach zadania przewidziano przeprowadzenie częściowej konserwacji 7 obiektów architektonicznych 
         (muzealiów) wchodzących w skład Parku Etnograficznego w Toruniu unikatowych przykładów architektury wiejskiej Borów Tucholskich, 
         Kujaw, Kociewa i ziemi chełmińskiej, wzniesionych w  XVIII, XIX i na początku XX w. a translokowanych na teren parku w latach 1962-1974 
         i 1989-1995;</t>
    </r>
  </si>
  <si>
    <t>1) Kujawsko-Pomorskiego Centrum Kultury w Bydgoszczy:</t>
  </si>
  <si>
    <t>Środki województwa stanowią 5% wartości wydatków kwalifikowanych przedsięwzięcia, 70% kosztów przedsięwzięcia przewidziane jest do sfinansowania ze środków Wojewódzkiego Funduszu Ochrony Środowiska i Gospodarki Wodnej a pozostałe 25% kosztów pokryje gmina.</t>
  </si>
  <si>
    <t>90001</t>
  </si>
  <si>
    <t>Gospodarka ściekowa i ochrona wód</t>
  </si>
  <si>
    <t>Ochrona powietrza atmosferycznego i klimatu</t>
  </si>
  <si>
    <t>90015</t>
  </si>
  <si>
    <t>Oświetlenie ulic, placów i dróg</t>
  </si>
  <si>
    <r>
      <t xml:space="preserve">Określa się wydatki w kwocie 20.114 zł na zadanie pn. </t>
    </r>
    <r>
      <rPr>
        <i/>
        <sz val="10"/>
        <rFont val="Times New Roman"/>
        <family val="1"/>
      </rPr>
      <t xml:space="preserve">"Przywrócenie równowagi ekologicznej na terenach gmin województwa kujawsko-pomorskiego w związku z budową autostrady A1 w latach 2011-2015". </t>
    </r>
    <r>
      <rPr>
        <sz val="10"/>
        <rFont val="Times New Roman"/>
        <family val="1"/>
      </rPr>
      <t xml:space="preserve">Powyższa kwota przeznaczona zostanie na pomoc finansową dla gmin na zadania inwestycyjne realizowane w celu zrekompensowania strat przyrodniczych i środowiskowych powstałych w wyniku budowy autostrady A-1, tj. dla: </t>
    </r>
  </si>
  <si>
    <r>
      <t xml:space="preserve"> - o kwotę 4.075.000 zł na zadanie własne pn. </t>
    </r>
    <r>
      <rPr>
        <i/>
        <sz val="10"/>
        <rFont val="Times New Roman"/>
        <family val="1"/>
      </rPr>
      <t xml:space="preserve">"Promocja Województwa" </t>
    </r>
    <r>
      <rPr>
        <sz val="10"/>
        <rFont val="Times New Roman"/>
        <family val="1"/>
      </rPr>
      <t>w celu zabezpieczenia środków na realizację polityki promocyjnej 
   Województwa Kujawsko-Pomorskiego;</t>
    </r>
  </si>
  <si>
    <t xml:space="preserve"> - określeniem pomocy finansowej w kwocie 22.400 zł dla gminy Lubień Kujawski na zadanie inwestycyjne pn. "Budowa kanalizacji sanitarnej 
   w miejscowości Gole w gminie Lubień Kujawski". Środki województwa stanowią 5% wartości wydatków kwalifikowanych przedsięwzięcia, 
   70% kosztów przedsięwzięcia przewidziane jest do sfinansowania ze środków Wojewódzkiego Funduszu Ochrony Środowiska i Gospodarki 
   Wodnej a pozostałe 25% kosztów pokryje gmina.</t>
  </si>
  <si>
    <t>Odstępuje się od udzielenia pomocy finansowej:</t>
  </si>
  <si>
    <t>01010</t>
  </si>
  <si>
    <t>Infrastruktura wodociągowa i sanitacyjna wsi</t>
  </si>
  <si>
    <t xml:space="preserve"> - gminie Lubień Kujawski w kwocie 36.436 na realizację inwestycji pn. "Budowa przydomowych oczyszczalni ścieków na terenie gminy Lubień
   Kujawski"; </t>
  </si>
  <si>
    <t>Wytwarzanie i zaopatrywanie w energię elektryczną, gaz i wodę</t>
  </si>
  <si>
    <t>Dostarczanie wody</t>
  </si>
  <si>
    <t>Zmniejsza się wydatki na projekty realizowane w ramach RPO WK-P 2014-2020, Podziałania 1.5.2, tj.:</t>
  </si>
  <si>
    <r>
      <t xml:space="preserve"> - o kwotę 378.656 zł na projekt pn. </t>
    </r>
    <r>
      <rPr>
        <i/>
        <sz val="10"/>
        <rFont val="Times New Roman"/>
        <family val="1"/>
      </rPr>
      <t xml:space="preserve">"Invest in BiT CITY 2. Promocja potencjału gospodarczego oraz promocja atrakcyjności inwestycyjnej 
   miast prezydenckich województwa kujawsko-pomorskiego" </t>
    </r>
    <r>
      <rPr>
        <sz val="10"/>
        <rFont val="Times New Roman"/>
        <family val="1"/>
      </rPr>
      <t>w związku z przeniesieniem części działań na lata następne, w tym misji 
   gospodarczych dla przedsiębiorców i kampanii w TV. Nie zmienia się ogólna wartość projektu;</t>
    </r>
  </si>
  <si>
    <t>Lecznictwo psychiatryczne</t>
  </si>
  <si>
    <t xml:space="preserve">             - w planie finansowym Urzędu Marszałkowskiego w Toruniu w kwocie 10.224 zł;</t>
  </si>
  <si>
    <t xml:space="preserve">             - w planie finansowym Zarządu Dróg Wojewódzkich w Bydgoszczy w kwocie 66.485 zł;</t>
  </si>
  <si>
    <t xml:space="preserve">             - w planie finansowym Urzędu Marszałkowskiego w Toruniu w kwocie 8.485 zł;</t>
  </si>
  <si>
    <t xml:space="preserve">             - w planie finansowym Zarządu Dróg Wojewódzkich w Bydgoszczy w kwocie 50.223 zł;</t>
  </si>
  <si>
    <r>
      <t xml:space="preserve">    3) projekt pn. </t>
    </r>
    <r>
      <rPr>
        <i/>
        <sz val="10"/>
        <rFont val="Times New Roman"/>
        <family val="1"/>
      </rPr>
      <t>"Ograniczenie emisji spalin poprzez rozbudowę dróg rowerowych znajdujących się w koncepcji rozwoju systemu transportu 
        Bydgosko-Toruńskiego Obszaru Funkcjonalnego dla: Części nr 2 - Złotoria - Nowa Wieś - Lubicz Górny w ciągu drogi wojewódzkiej 
        nr 657":</t>
    </r>
  </si>
  <si>
    <r>
      <t xml:space="preserve">    4) projekt pn. </t>
    </r>
    <r>
      <rPr>
        <i/>
        <sz val="10"/>
        <rFont val="Times New Roman"/>
        <family val="1"/>
      </rPr>
      <t>"Ograniczenie emisji spalin poprzez rozbudowę dróg rowerowych znajdujących się w koncepcji rozwoju systemu transportu 
        Bydgosko-Toruńskiego Obszaru Funkcjonalnego dla: Części nr 3 - Toruń - Mała Nieszawka - Wielka Nieszawka - Cierpice w ciągu drogi
        wojewódzkiej nr 273":</t>
    </r>
  </si>
  <si>
    <t xml:space="preserve">             - w planie finansowym Urzędu Marszałkowskiego w Toruniu w kwocie 5.439 zł;</t>
  </si>
  <si>
    <t xml:space="preserve">             - w planie finansowym Zarządu Dróg Wojewódzkich w Bydgoszczy w kwocie 49.176 zł;</t>
  </si>
  <si>
    <t xml:space="preserve">Wniesienie kapitału nastąpi poprzez objęcie 500 nowych udziałów zwykłych o wartości nominalnej 1.000 zł każdy. </t>
  </si>
  <si>
    <t xml:space="preserve">W związku z otrzymaniem informacji od Ministra Rodziny, Pracy i Polityki Społecznej o zwiększeniu łącznego limitu wydatków na 2019 na wynagrodzenia pracowników wykonujących zadania w zakresie ochrony roszczeń pracowniczych (pisma: DF.II.03251.2.2019.AW z dnia 10 lipca 2019 r. oraz DF.II.03251.2.2019.AW z dnia 21 sierpnia 2019 r.), zwiększa się dochody własne województwa o kwotę 56.300 zł. </t>
  </si>
  <si>
    <r>
      <t xml:space="preserve"> - z tytułu dotacji celowej z budżetu państwa na projekt partnerski pn. </t>
    </r>
    <r>
      <rPr>
        <i/>
        <sz val="10"/>
        <rFont val="Times New Roman"/>
        <family val="1"/>
      </rPr>
      <t>"Toruńska szkoła ćwiczeń dla województwa kujawsko-pomorskiego"</t>
    </r>
    <r>
      <rPr>
        <sz val="10"/>
        <rFont val="Times New Roman"/>
        <family val="1"/>
      </rPr>
      <t xml:space="preserve"> 
   realizowany przez Bibliotekę Pedagogiczną w Toruniu w ramach Programu Operacyjnego Wiedza Edukacja Rozwój 2014-2020, Działania 2.10 
   łącznie o kwotę 7.324 zł, tym z budżetu środków europejskich o kwotę 6.172 zł oraz z budżetu państwa na współfinansowanie krajowe o kwotę 
   1.152 zł (umowa o partnerstwie na rzecz realizacji projektu podpisana z Gminą Miasta Toruń i UMK w Toruniu), tj. do wysokości określonej we
   wniosku o dofinansowanie projektu;</t>
    </r>
  </si>
  <si>
    <t>Zmniejsza się planowane dochody bieżące przeznaczone na projekty przewidziane do realizacji w ramach Regionalnego Programu Operacyjnego Województwa Kujawsko-Pomorskiego 2014-2020:</t>
  </si>
  <si>
    <t xml:space="preserve"> 1) z tytułu dotacji celowych z budżetu państwa (budżet środków europejskich) w ramach:</t>
  </si>
  <si>
    <t xml:space="preserve">     - Poddziałania 10.2.2 Kształcenie ogólne, na projekty:</t>
  </si>
  <si>
    <r>
      <t xml:space="preserve">       pn. </t>
    </r>
    <r>
      <rPr>
        <i/>
        <sz val="10"/>
        <rFont val="Times New Roman"/>
        <family val="1"/>
      </rPr>
      <t>"Region Nauk Ścisłych II - edukacja przyszłości"</t>
    </r>
  </si>
  <si>
    <r>
      <t xml:space="preserve">     - Poddziałania 10.4.1 Edukacja dorosłych w zakresie kompetencji cyfrowych i języków obcych, na projekt
       pn. </t>
    </r>
    <r>
      <rPr>
        <i/>
        <sz val="10"/>
        <rFont val="Times New Roman"/>
        <family val="1"/>
      </rPr>
      <t>"W Kujawsko-Pomorskiem Mówisz - masz - certyfikowane szkolenie językowe"</t>
    </r>
  </si>
  <si>
    <t>w kwocie</t>
  </si>
  <si>
    <t xml:space="preserve">     - Poddziałania 10.3.1 Stypendia dla uczniów szczególnie uzdolnionych w zakresie przedmiotów 
       przyrodniczych, informatycznych, języków obcych, matematyki lub przedsiębiorczości, na projekty:</t>
  </si>
  <si>
    <r>
      <t xml:space="preserve">       pn. </t>
    </r>
    <r>
      <rPr>
        <i/>
        <sz val="10"/>
        <rFont val="Times New Roman"/>
        <family val="1"/>
      </rPr>
      <t>"Prymus Pomorza i Kujaw"</t>
    </r>
  </si>
  <si>
    <r>
      <t xml:space="preserve">       pn</t>
    </r>
    <r>
      <rPr>
        <i/>
        <sz val="10"/>
        <rFont val="Times New Roman"/>
        <family val="1"/>
      </rPr>
      <t>. "Humaniści na start"</t>
    </r>
  </si>
  <si>
    <t>2) z tytułu dotacji celowych z budżetu państwa (budżet środków krajowych) w ramach:</t>
  </si>
  <si>
    <r>
      <t xml:space="preserve">     - Poddziałania 10.2.1 Wychowanie przedszkolne, na projekt pn. </t>
    </r>
    <r>
      <rPr>
        <i/>
        <sz val="10"/>
        <rFont val="Times New Roman"/>
        <family val="1"/>
      </rPr>
      <t>"Przedszkolaki debeściaki - edukacja 
       przedszkolna i terapia dla dzieci z niepełnosprawnościami"</t>
    </r>
  </si>
  <si>
    <r>
      <t xml:space="preserve">     - Poddziałania 10.2.2 Kształcenie ogólne, na projekt pn.</t>
    </r>
    <r>
      <rPr>
        <i/>
        <sz val="10"/>
        <rFont val="Times New Roman"/>
        <family val="1"/>
      </rPr>
      <t xml:space="preserve"> "Region Nauk Ścisłych II - edukacja przyszłości"</t>
    </r>
  </si>
  <si>
    <t xml:space="preserve">       - Poddziałania 3.5.2 Zrównoważona mobilność miejska i promowanie strategii niskoemisyjnych w ramach
         ZIT, na projekty:</t>
  </si>
  <si>
    <r>
      <t xml:space="preserve">         pn. </t>
    </r>
    <r>
      <rPr>
        <i/>
        <sz val="10"/>
        <rFont val="Times New Roman"/>
        <family val="1"/>
      </rPr>
      <t>"Ograniczenie emisji spalin poprzez rozbudowę dróg rowerowych znajdujących się w koncepcji 
         rozwoju systemu transportu Bydgosko-Toruńskiego Obszaru Funkcjonalnego dla: Części nr 1 - Nawra-
         Kończewice-Chełmża- Zalesie-Kiełbasin-Mlewo-Mlewiec-Srebrniki-Sierakowo w ciągu dróg 
         wojewódzkich nr: 551,649,554"</t>
    </r>
  </si>
  <si>
    <r>
      <t xml:space="preserve">         pn. </t>
    </r>
    <r>
      <rPr>
        <i/>
        <sz val="10"/>
        <rFont val="Times New Roman"/>
        <family val="1"/>
      </rPr>
      <t>"Ograniczenie emisji spalin poprzez rozbudowę dróg rowerowych znajdujących się w koncepcji 
         rozwoju systemu transportu Bydgosko-Toruńskiego Obszaru Funkcjonalnego dla: Części nr 2 - Złotoria
         - Nowa Wieś - Lubicz Górny w ciągu drogi wojewódzkiej nr 657"</t>
    </r>
  </si>
  <si>
    <r>
      <t xml:space="preserve">         pn. </t>
    </r>
    <r>
      <rPr>
        <i/>
        <sz val="10"/>
        <rFont val="Times New Roman"/>
        <family val="1"/>
      </rPr>
      <t>"Ograniczenie emisji spalin poprzez rozbudowę dróg rowerowych znajdujących się w koncepcji 
         rozwoju systemu transportu Bydgosko-Toruńskiego Obszaru Funkcjonalnego dla: Części nr 3 - Toruń, 
         Mała Nieszawka - Wielka Nieszawka - Cierpice w ciągu drogi wojewódzkiej nr 273"</t>
    </r>
  </si>
  <si>
    <t>1. określenie planowanych dochodów na zadania bieżące w ramach:</t>
  </si>
  <si>
    <t xml:space="preserve">    - Poddziałania 3.5.2 Zrównoważona mobilność miejska i promowanie strategii niskoemisyjnych w ramach
      ZIT, na projekty:</t>
  </si>
  <si>
    <r>
      <t xml:space="preserve">      pn. </t>
    </r>
    <r>
      <rPr>
        <i/>
        <sz val="10"/>
        <rFont val="Times New Roman"/>
        <family val="1"/>
      </rPr>
      <t>"Ograniczenie emisji spalin poprzez rozbudowę dróg rowerowych znajdujących się w koncepcji 
      rozwoju systemu transportu Bydgosko-Toruńskiego Obszaru Funkcjonalnego dla: Części nr 1 - Nawra-
      Kończewice-Chełmża- Zalesie-Kiełbasin-Mlewo-Mlewiec-Srebrniki-Sierakowo w ciągu dróg 
      wojewódzkich nr: 551,649,554"</t>
    </r>
  </si>
  <si>
    <r>
      <t xml:space="preserve">      pn. </t>
    </r>
    <r>
      <rPr>
        <i/>
        <sz val="10"/>
        <rFont val="Times New Roman"/>
        <family val="1"/>
      </rPr>
      <t>"Ograniczenie emisji spalin poprzez rozbudowę dróg rowerowych znajdujących się w koncepcji 
      rozwoju systemu transportu Bydgosko-Toruńskiego Obszaru Funkcjonalnego dla: Części nr 2 - Złotoria
      - Nowa Wieś - Lubicz Górny w ciągu drogi wojewódzkiej nr 657"</t>
    </r>
  </si>
  <si>
    <r>
      <t xml:space="preserve">      pn. </t>
    </r>
    <r>
      <rPr>
        <i/>
        <sz val="10"/>
        <rFont val="Times New Roman"/>
        <family val="1"/>
      </rPr>
      <t>"Ograniczenie emisji spalin poprzez rozbudowę dróg rowerowych znajdujących się w koncepcji 
      rozwoju systemu transportu Bydgosko-Toruńskiego Obszaru Funkcjonalnego dla: Części nr 3 - Toruń, 
      Mała Nieszawka - Wielka Nieszawka - Cierpice w ciągu drogi wojewódzkiej nr 273"</t>
    </r>
  </si>
  <si>
    <t xml:space="preserve">    - Działania 4.4 Ochrona i rozwój zasobów kultury, na projekty:</t>
  </si>
  <si>
    <r>
      <t xml:space="preserve">      pn. </t>
    </r>
    <r>
      <rPr>
        <i/>
        <sz val="10"/>
        <rFont val="Times New Roman"/>
        <family val="1"/>
      </rPr>
      <t>"Kujawsko-Pomorskie - rozwój poprzez kulturę 2019"</t>
    </r>
  </si>
  <si>
    <r>
      <t xml:space="preserve">       - Działania 2.1 Wysoka dostępność i jakość e-usług publicznych, na projekt pn. </t>
    </r>
    <r>
      <rPr>
        <i/>
        <sz val="10"/>
        <rFont val="Times New Roman"/>
        <family val="1"/>
      </rPr>
      <t>"Infostrada Kujaw 
         i Pomorza 2.0"</t>
    </r>
  </si>
  <si>
    <r>
      <t xml:space="preserve">       - Działania 4.5 Ochrona przyrody, na projekt pn. </t>
    </r>
    <r>
      <rPr>
        <i/>
        <sz val="10"/>
        <rFont val="Times New Roman"/>
        <family val="1"/>
      </rPr>
      <t>"Utworzenie ośrodka edukacji przyrodniczej 
         Krajeńskiego Parku Krajobrazowego"</t>
    </r>
  </si>
  <si>
    <r>
      <t xml:space="preserve">       - Działania 5.1 Infrastruktura drogowa, na projekt pn. </t>
    </r>
    <r>
      <rPr>
        <i/>
        <sz val="10"/>
        <rFont val="Times New Roman"/>
        <family val="1"/>
      </rPr>
      <t>"Przebudowa drogi wojewódzkiej Nr 249 wraz 
        z uruchomieniem przeprawy promowej przez Wisłę na wysokości Solca Kujawskiego i Czarnowa"</t>
    </r>
  </si>
  <si>
    <t xml:space="preserve">       - Poddziałania 6.3.2 Inwestycje w infrastrukturę kształcenia zawodowego, na projekty:</t>
  </si>
  <si>
    <r>
      <t xml:space="preserve">         pn. </t>
    </r>
    <r>
      <rPr>
        <i/>
        <sz val="10"/>
        <rFont val="Times New Roman"/>
        <family val="1"/>
      </rPr>
      <t>"Usłyszeć potrzeby" - wzmocnienie pozycji uczniów słabosłyszących i niesłyszących w ramach 
         rozbudowy warsztatów zawodowych Kujawsko-Pomorskiego Specjalnego Ośrodka Szkolno-
         Wychowawczego nr 2 w Bydgoszczy w kontekście zwiększenia szans na rynku pracy"</t>
    </r>
  </si>
  <si>
    <t>2. zwiększenie planowanych dochodów:</t>
  </si>
  <si>
    <t xml:space="preserve">       - Poddziałania 1.5.2 Wsparcie procesu umiędzynarodowienia przedsiębiorstw, na projekty:</t>
  </si>
  <si>
    <r>
      <t xml:space="preserve">         pn. </t>
    </r>
    <r>
      <rPr>
        <i/>
        <sz val="10"/>
        <rFont val="Times New Roman"/>
        <family val="1"/>
      </rPr>
      <t>"Invest in BiT CITY 2. Promocja potencjału gospodarczego oraz promocja atrakcyjności 
         inwestycyjnej miast prezydenckich województwa kujawsko-pomorskiego"</t>
    </r>
  </si>
  <si>
    <r>
      <t xml:space="preserve">         pn. </t>
    </r>
    <r>
      <rPr>
        <i/>
        <sz val="10"/>
        <rFont val="Times New Roman"/>
        <family val="1"/>
      </rPr>
      <t>"Expressway - promocja terenów inwestycyjnych"</t>
    </r>
  </si>
  <si>
    <r>
      <t xml:space="preserve">       - Działania 2.2 Cyfrowa dostępność i użyteczność informacji sektora publicznego oraz zasobów nauki, 
         kultury i dziedzictwa regionalnego, na projekt pn. </t>
    </r>
    <r>
      <rPr>
        <i/>
        <sz val="10"/>
        <rFont val="Times New Roman"/>
        <family val="1"/>
      </rPr>
      <t>"Kultura w zasięgu 2.0"</t>
    </r>
  </si>
  <si>
    <r>
      <t xml:space="preserve">         pn. </t>
    </r>
    <r>
      <rPr>
        <i/>
        <sz val="10"/>
        <rFont val="Times New Roman"/>
        <family val="1"/>
      </rPr>
      <t>"Przebudowa i rozbudowa drogi wojewódzkiej Nr 255 Pakość - Strzelno od km 0+005 do km 
         21+910. Etap I - Rozbudowa drogi wojewódzkiej Nr 255 na odc. od km 0+005 do km 2+220, 
         dł. 2,215 km"</t>
    </r>
  </si>
  <si>
    <r>
      <t xml:space="preserve">       - Działania 3.4 Zrównoważona mobilność miejska i promowanie strategii niskoemisyjnych, na projekt 
         pn. </t>
    </r>
    <r>
      <rPr>
        <i/>
        <sz val="10"/>
        <rFont val="Times New Roman"/>
        <family val="1"/>
      </rPr>
      <t>"Przebudowa wraz z rozbudową drogi wojewódzkiej nr 265 Brześć Kujawski-Gostynin od km 
         0+003 do km 19+117 w zakresie dotyczącym budowy ciągów pieszo-rowerowych"</t>
    </r>
  </si>
  <si>
    <r>
      <t xml:space="preserve">       - Działania 4.5 Ochrona przyrody, na projekt pn. </t>
    </r>
    <r>
      <rPr>
        <i/>
        <sz val="10"/>
        <rFont val="Times New Roman"/>
        <family val="1"/>
      </rPr>
      <t>"Poprawa różnorodności biologicznej poprzez 
         zarybienie j.Gopło oraz rozbudowa obiektu o część ekspozycji przyrodniczo-historycznej"</t>
    </r>
  </si>
  <si>
    <r>
      <t xml:space="preserve">         pn. </t>
    </r>
    <r>
      <rPr>
        <i/>
        <sz val="10"/>
        <rFont val="Times New Roman"/>
        <family val="1"/>
      </rPr>
      <t>"Rozbudowa drogi wojewódzkiej Nr 251 Kaliska-Inowrocław na odcinku od km 19+649 (od 
         granicy województwa kujawsko-pomorskiego) do km 34+200 oraz od km 34+590,30 do km 35+290 
         wraz z przebudową mostu na rzece Gąsawka w miejscowości Żnin"</t>
    </r>
  </si>
  <si>
    <r>
      <t xml:space="preserve">         pn. </t>
    </r>
    <r>
      <rPr>
        <i/>
        <sz val="10"/>
        <rFont val="Times New Roman"/>
        <family val="1"/>
      </rPr>
      <t>"Przebudowa drogi wojewódzkiej Nr 249 wraz z uruchomieniem przeprawy promowej przez Wisłę
         na wysokości Solca Kujawskiego i Czarnowa"</t>
    </r>
  </si>
  <si>
    <r>
      <t xml:space="preserve">         pn. </t>
    </r>
    <r>
      <rPr>
        <i/>
        <sz val="10"/>
        <rFont val="Times New Roman"/>
        <family val="1"/>
      </rPr>
      <t>"Rozbudowa drogi wojewódzkiej Nr 548 Stolno-Wąbrzeźno od km 0+005 do km 29+619 
         z wyłączeniem węzła autostradowego w m. Lisewo od km 14+144 do km 15+146"</t>
    </r>
  </si>
  <si>
    <t>Zmniejsza się łącznie o kwotę 159.716 zł dochody z tytułu dotacji od jednostek samorządu terytorialnego zaplanowane na realizację projektów partnerskich  w ramach RPO WKP 2014-2020, Poddziałania 1.5.2 (wkład własny partnerów), w tym:</t>
  </si>
  <si>
    <r>
      <t xml:space="preserve"> - o kwotę 4.581 zł na projekt pn. </t>
    </r>
    <r>
      <rPr>
        <i/>
        <sz val="10"/>
        <rFont val="Times New Roman"/>
        <family val="1"/>
      </rPr>
      <t>"Invest in BiT CITY 2. Promocja potencjału gospodarczego oraz promocja atrakcyjności inwestycyjnej 
    miast prezydenckich województwa kujawsko-pomorskiego";</t>
    </r>
  </si>
  <si>
    <r>
      <t xml:space="preserve"> - o kwotę 155.135 zł na projekt pn. </t>
    </r>
    <r>
      <rPr>
        <i/>
        <sz val="10"/>
        <rFont val="Times New Roman"/>
        <family val="1"/>
      </rPr>
      <t>"Expressway - promocja terenów inwestycyjnych";</t>
    </r>
  </si>
  <si>
    <r>
      <t xml:space="preserve"> - o kwotę 1.809.095 zł na projekt pn. </t>
    </r>
    <r>
      <rPr>
        <i/>
        <sz val="10"/>
        <rFont val="Times New Roman"/>
        <family val="1"/>
      </rPr>
      <t xml:space="preserve">"Ograniczenie emisji spalin poprzez rozbudowę dróg rowerowych znajdujących się w koncepcji rozwoju 
   systemu transportu Bydgosko-Toruńskiego Obszaru Funkcjonalnego dla: Części nr 1 - Nawra-Kończewice-Chełmża-Zalesie-Kiełbasin-
   Mlewo-Mlewiec-Srebrniki-Sierakowo w ciągu dróg wojewódzkich nr: 551,649,554" </t>
    </r>
    <r>
      <rPr>
        <sz val="10"/>
        <rFont val="Times New Roman"/>
        <family val="1"/>
      </rPr>
      <t>(Poddziałanie 3.5.2);</t>
    </r>
  </si>
  <si>
    <r>
      <t xml:space="preserve"> - o kwotę 1.645.054 zł na projekt pn. </t>
    </r>
    <r>
      <rPr>
        <i/>
        <sz val="10"/>
        <rFont val="Times New Roman"/>
        <family val="1"/>
      </rPr>
      <t xml:space="preserve">"Ograniczenie emisji spalin poprzez rozbudowę dróg rowerowych znajdujących się w koncepcji rozwoju  
   systemu transportu Bydgosko-Toruńskiego Obszaru Funkcjonalnego dla: Części nr 2 - Złotoria - Nowa Wieś - Lubicz Górny w ciągu drogi
   wojewódzkiej nr 657" </t>
    </r>
    <r>
      <rPr>
        <sz val="10"/>
        <rFont val="Times New Roman"/>
        <family val="1"/>
      </rPr>
      <t>(Poddziałanie 3.5.2);</t>
    </r>
  </si>
  <si>
    <r>
      <t xml:space="preserve"> - o kwotę 1.594.669 zł na projekt pn. </t>
    </r>
    <r>
      <rPr>
        <i/>
        <sz val="10"/>
        <rFont val="Times New Roman"/>
        <family val="1"/>
      </rPr>
      <t xml:space="preserve">"Ograniczenie emisji spalin poprzez rozbudowę dróg rowerowych znajdujących się w koncepcji rozwoju 
   systemu transportu Bydgosko-Toruńskiego Obszaru Funkcjonalnego dla: Części nr 3 - Toruń, Mała Nieszawka - Wielka Nieszawka - 
   Cierpice w ciągu drogi wojewódzkiej nr 273" </t>
    </r>
    <r>
      <rPr>
        <sz val="10"/>
        <rFont val="Times New Roman"/>
        <family val="1"/>
      </rPr>
      <t>(Poddziałanie 3.5.2);</t>
    </r>
  </si>
  <si>
    <r>
      <t xml:space="preserve"> - o kwotę 4.371.456 zł na projekt pn. </t>
    </r>
    <r>
      <rPr>
        <i/>
        <sz val="10"/>
        <rFont val="Times New Roman"/>
        <family val="1"/>
      </rPr>
      <t xml:space="preserve">"Rozbudowa drogi wojewódzkiej Nr 548 Stolno-Wąbrzeźno od km 0+005 do km 29+619 z wyłączeniem 
   węzła autostradowego w m. Lisewo od km 14+144 do km 15+146" </t>
    </r>
    <r>
      <rPr>
        <sz val="10"/>
        <rFont val="Times New Roman"/>
        <family val="1"/>
      </rPr>
      <t>(Działanie 5.1 );</t>
    </r>
  </si>
  <si>
    <r>
      <t xml:space="preserve"> - o kwotę 1.191.654 zł na projekt pn. </t>
    </r>
    <r>
      <rPr>
        <i/>
        <sz val="10"/>
        <rFont val="Times New Roman"/>
        <family val="1"/>
      </rPr>
      <t xml:space="preserve">"Przebudowa i rozbudowa drogi wojewódzkiej Nr 559 na odcinku Lipno - Kamień Kotowy - granica 
   województwa" </t>
    </r>
    <r>
      <rPr>
        <sz val="10"/>
        <rFont val="Times New Roman"/>
        <family val="1"/>
      </rPr>
      <t>(Działanie 5.1 );</t>
    </r>
  </si>
  <si>
    <r>
      <t xml:space="preserve"> - o kwotę 1.004.909 zł na projekt pn.</t>
    </r>
    <r>
      <rPr>
        <i/>
        <sz val="10"/>
        <rFont val="Times New Roman"/>
        <family val="1"/>
      </rPr>
      <t xml:space="preserve"> "Przebudowa drogi wojewódzkiej Nr 249 wraz z uruchomieniem przeprawy promowej przez Wisłę na 
   wysokości Solca Kujawskiego i Czarnowa"</t>
    </r>
    <r>
      <rPr>
        <i/>
        <sz val="10"/>
        <color indexed="10"/>
        <rFont val="Times New Roman"/>
        <family val="1"/>
      </rPr>
      <t xml:space="preserve"> </t>
    </r>
    <r>
      <rPr>
        <sz val="10"/>
        <rFont val="Times New Roman"/>
        <family val="1"/>
      </rPr>
      <t>(Działanie 5.1);</t>
    </r>
  </si>
  <si>
    <r>
      <t xml:space="preserve">  - o kwotę 269.354 zł na projekt pn. </t>
    </r>
    <r>
      <rPr>
        <i/>
        <sz val="10"/>
        <rFont val="Times New Roman"/>
        <family val="1"/>
      </rPr>
      <t>"Przebudowa wraz z rozbudową drogi wojewódzkiej nr 265 Brześć Kujawski-Gostynin od km 0+003 
   do km 19+117 w zakresie dotyczącym budowy ciągów pieszo-rowerowych"</t>
    </r>
    <r>
      <rPr>
        <sz val="10"/>
        <rFont val="Times New Roman"/>
        <family val="1"/>
      </rPr>
      <t xml:space="preserve"> (Działanie 3.4);</t>
    </r>
  </si>
  <si>
    <t xml:space="preserve">         a) określenie wydatków bieżących na pokrycie kosztów zarządzania projektem w kwocie 76.709 zł, w tym:</t>
  </si>
  <si>
    <r>
      <t xml:space="preserve">    1) projekt pn. </t>
    </r>
    <r>
      <rPr>
        <i/>
        <sz val="10"/>
        <rFont val="Times New Roman"/>
        <family val="1"/>
      </rPr>
      <t xml:space="preserve">"Poprawa bezpieczeństwa i komfortu życia mieszkańców oraz wsparcie niskoemisyjnego transportu drogowego poprzez 
        wybudowanie dróg rowerowych na terenie powiatu bydgoskiego" - </t>
    </r>
    <r>
      <rPr>
        <sz val="10"/>
        <rFont val="Times New Roman"/>
        <family val="1"/>
      </rPr>
      <t>zmniejszenie wydatków o kwotę 444.366 zł w związku z informacją od 
        jednostek samorządu terytorialnego o niskim zaawansowaniu robót i braku możliwości wykorzystania przez nie dotacji w 2019 r. Środki 
        przeniesione zostają na rok 2021;</t>
    </r>
  </si>
  <si>
    <t>Niniejszą uchwałą dokonuje się zmian w zakresie planowanych dochodów, wydatków, limitów wydatków na programy (projekty) finansowane ze środków zagranicznych. Ponadto dokonuje się zmian w planie dochodów gromadzonych na wydzielonych rachunkach przez jednostki budżetowe prowadzące działalność określoną w ustawie Prawo oświatowe i wydatków nimi finansowanych.</t>
  </si>
  <si>
    <t>w związku z przeniesieniem części zakresów rzeczowo-finansowych na lata następne.</t>
  </si>
  <si>
    <r>
      <t xml:space="preserve">Zmniejsza się wydatki zaplanowane na zadanie pn. </t>
    </r>
    <r>
      <rPr>
        <i/>
        <sz val="10"/>
        <rFont val="Times New Roman"/>
        <family val="1"/>
      </rPr>
      <t>"Przywrócenie równowagi ekologicznej na terenach gmin województwa kujawsko-pomorskiego w związku z budową autostrady A1 w latach 2011-2015"</t>
    </r>
    <r>
      <rPr>
        <sz val="10"/>
        <rFont val="Times New Roman"/>
        <family val="1"/>
      </rPr>
      <t xml:space="preserve"> w części ujętej w powyższym rozdziale o kwotę 18.293 zł, w związku ze zmianą klasyfikacji budżetowej dla zadania inwestycyjnego realizowanego przez gminę Kowal pn. "Budowa instalacji fotowoltaicznych na budynkach użyteczności publicznej (SUW Nakonowo, SUW Grabkowo, SUW Dębniaki, oczyszczalnia Gołaszewo" (przeniesienie do rozdziału 90005).</t>
    </r>
  </si>
  <si>
    <t xml:space="preserve">         - zmniejszenie wydatków kwalifikowalnych łącznie o kwotę 4.989 zł w tym finansowanych z budżetu środków europejskich o kwotę 4.241 zł 
           oraz ze środków własnych województwa o kwotę 748 zł; </t>
  </si>
  <si>
    <t xml:space="preserve">             - zwiększenie wydatków niekwalifikowalnych (środki własne województwa) o kwotę 55.742 zł z przeznaczeniem na pokrycie części kosztów 
               przygotowania dokumentacji i analiz;</t>
  </si>
  <si>
    <r>
      <t xml:space="preserve">         b) zmniejszenie wydatków inwestycyjnych o kwotę 5.413.528 zł. Środki przeniesione zostają na lata następne i wydłuża się okres realizacji 
             inwestycji w wyniku przedłużania się procesu projektowania inwestycji oraz braku decyzji ZRID. Zwiększa się ogólna wartość projektu 
             na skutek wzrostu szacowanego kosztu wykupu gruntów z 15 zł/m</t>
    </r>
    <r>
      <rPr>
        <vertAlign val="superscript"/>
        <sz val="10"/>
        <rFont val="Times New Roman"/>
        <family val="1"/>
      </rPr>
      <t xml:space="preserve">2 </t>
    </r>
    <r>
      <rPr>
        <sz val="10"/>
        <rFont val="Times New Roman"/>
        <family val="1"/>
      </rPr>
      <t>na 45 zł/m</t>
    </r>
    <r>
      <rPr>
        <vertAlign val="superscript"/>
        <sz val="10"/>
        <rFont val="Times New Roman"/>
        <family val="1"/>
      </rPr>
      <t>2</t>
    </r>
    <r>
      <rPr>
        <sz val="10"/>
        <rFont val="Times New Roman"/>
        <family val="1"/>
      </rPr>
      <t>;</t>
    </r>
  </si>
  <si>
    <t xml:space="preserve">         a) określenie wydatków bieżących  na pokrycie kosztów zarządzania projektem w kwocie 58.708 zł, w tym:</t>
  </si>
  <si>
    <t xml:space="preserve">         b) zmniejszenie wydatków inwestycyjnych o kwotę 4.079.413 zł. Środki przeniesione zostają na lata następne i wydłuża się okres realizacji 
             inwestycji w wyniku przedłużania się procesu projektowania inwestycji oraz braku decyzji ZRID. Nie zmienia się ogólna wartość projektu;</t>
  </si>
  <si>
    <t xml:space="preserve">         a) określenie wydatków bieżących  na pokrycie kosztów zarządzania projektem w kwocie 54.615 zł, w tym:</t>
  </si>
  <si>
    <t xml:space="preserve">         b) zmniejszenie wydatków inwestycyjnych o kwotę 4.076.135 zł. Środki przeniesione zostają na rok 2020 w wyniku przedłużania się procesu 
             przygotowania inwestycji. Nie zmienia się ogólna wartość projektu;</t>
  </si>
  <si>
    <t xml:space="preserve">    - przeniesienie planowanych wydatków bieżących między podziałkami klasyfikacji budżetowej w kwocie 1.849 zł w celu zabezpieczenia środków
      na usługi tłumaczenia oraz na zakup materiałów biurowych; </t>
  </si>
  <si>
    <t xml:space="preserve">    - przeniesienie planowanych wydatków bieżących między podziałkami klasyfikacji budżetowej w kwocie 20.393 zł z przeznaczeniem na  
      wynagrodzenia osób zaangażowanych w realizację projektu, zakup materiałów biurowych oraz na organizację wyjazdów zagranicznych; </t>
  </si>
  <si>
    <t xml:space="preserve">    - przeniesienie planowanych wydatków bieżących między podziałkami klasyfikacji budżetowej w kwocie 2.313 zł z przeznaczeniem na  
      zakup materiałów biurowych oraz na organizację wyjazdów zagranicznych; </t>
  </si>
  <si>
    <t xml:space="preserve">    - zmniejszenie wydatków o kwotę 89.027 zł w związku z przeniesieniem na rok 2020 kosztów związanych z organizacją spotkań interesariuszy 
      regionalnych oraz ich udziałem w wizytach studyjnych.</t>
  </si>
  <si>
    <t xml:space="preserve">Określa się wydatki w kwocie 500.000 zł na podwyższenie kapitału zakładowego spółki Regionalny Ośrodek Edukacji Ekologicznej sp. z o.o. z przeznaczeniem na wkład własny do projektów przewidzianych do realizacji w ramach RPO WK-P, Działania 4.5, tj.: </t>
  </si>
  <si>
    <t xml:space="preserve">       - zmniejszenie wydatków inwestycyjnych o kwotę 7.681.262 zł w związku z przedłużającymi się postepowaniami przetargowymi na skutek 
         wielości podobnych postępowań w całym kraju, nieadekwatnością ceny do zakresu zadań oraz zmianami koniunktury na rynku prac 
         geodezyjnych i kartograficznych;</t>
  </si>
  <si>
    <t xml:space="preserve">       - zwiększenie wydatków bieżących o kwotę 102.000 zł w celu zabezpieczenia środków na zakup materiałów promocyjnych, organizację 
         konferencji oraz stałą obsługę projektu;</t>
  </si>
  <si>
    <r>
      <t xml:space="preserve">    2) projekt pn. </t>
    </r>
    <r>
      <rPr>
        <i/>
        <sz val="10"/>
        <rFont val="Times New Roman"/>
        <family val="1"/>
      </rPr>
      <t xml:space="preserve">"Budowa kujawsko-pomorskiego systemu udostępniania elektronicznej dokumentacji medycznej - I etap" - </t>
    </r>
    <r>
      <rPr>
        <sz val="10"/>
        <rFont val="Times New Roman"/>
        <family val="1"/>
      </rPr>
      <t>zwiększenie
        wydatków o kwotę 70.000 zł w związku z przeniesieniem z roku 2022 części kosztów związanych z obsługą techniczną w zakresie budowy 
        repozytorium elektronicznej wymiany danych. Następuje urealnienie wydatków w poszczególnych latach i wydłużenie realizacji projektu.
        Ogólna wartość projektu nie ulega zmianie;</t>
    </r>
  </si>
  <si>
    <r>
      <t xml:space="preserve">Odstępuje się od udzielenia w 2019 r. dotacji w kwocie 900.000 zł zaplanowanej dla Wojewódzkiego Szpitala Specjalistycznego im. błogosławionego księdza Jerzego Popiełuszki we Włocławku na zabezpieczenie wkładu własnego w projekcie pn. </t>
    </r>
    <r>
      <rPr>
        <i/>
        <sz val="10"/>
        <rFont val="Times New Roman"/>
        <family val="1"/>
      </rPr>
      <t>"Podniesienie jakości usług zdrowotnych oraz zwiększenia dostępu do usług medycznych w WSS we Włocławku poprzez utworzenie Zakładu Opiekuńczo-Leczniczego"</t>
    </r>
    <r>
      <rPr>
        <sz val="10"/>
        <rFont val="Times New Roman"/>
        <family val="1"/>
      </rPr>
      <t xml:space="preserve"> przewidzianym do realizacji w ramach RPO WK-P 2014-2020, Poddziałania 6.1.1. Powyższe środki przenosi się na rok 2021 i wydłuża okres realizacji inwestycji.  W 2019 r. nie został złożony wniosek o dofinansowanie projektu w związku z przeprowadzoną analizą szacunkowych kosztów funkcjonowania planowanego ZOL i podjęciem decyzji o zmianie zakresu rzeczowego projektu. </t>
    </r>
  </si>
  <si>
    <t xml:space="preserve">Określa się dotację w kwocie 620.000 zł dla Wojewódzkiego Szpitala dla Nerwowo i Psychicznie Chorych im. dr J. Bednarza w Świeciu z przeznaczeniem na zadanie modernizacyjne - usunięcie uchybień naruszających przepisy pożarowe w budynku nr 18, w którym znajdują się oddziały szpitalne tj.: Oddział dla Dzieci i Młodzieży VII i Oddział Psychiatrii Ogólnej X. Zgodnie z decyzją Państwowej Straży Pożarnej wykonane zostaną prace, dzięki którym pomieszczenia spełnią warunki techniczne w zakresie ewakuacji ludzi oraz drogi ewakuacyjne zabezpieczone zostaną przed zadymieniem. </t>
  </si>
  <si>
    <t>Określa się dotację w kwocie 50.000 zł dla Wojewódzkiego Ośrodka Medycyny Pracy we Włocławku z przeznaczeniem na pokrycie kosztów wykonania systemu odprowadzenia wody deszczowej z dachu budynku wraz z zapewnieniem prawidłowego dostępu do strychu przy ul. Wyszyńskiego 21 we Włocławku. Zakres prac obejmie wykonanie systemu odprowadzania wody deszczowej z zainstalowaniem rynien na ścianie zewnętrznej budynku oraz instalację schodów i wybicie otworu wejściowego na strych, na którym planowane jest przechowywanie archiwalnej dokumentacji medycznej.</t>
  </si>
  <si>
    <r>
      <t xml:space="preserve">    - na projekt pn. </t>
    </r>
    <r>
      <rPr>
        <i/>
        <sz val="10"/>
        <rFont val="Times New Roman"/>
        <family val="1"/>
      </rPr>
      <t xml:space="preserve">"Usłyszeć potrzeby" - wzmocnienie pozycji uczniów słabosłyszących i niesłyszących w ramach rozbudowy warsztatów 
      zawodowych Kujawsko-Pomorskiego Specjalnego Ośrodka Szkolno-Wychowawczego nr 2 w Bydgoszczy w kontekście zwiększenia szans 
      na rynku pracy" </t>
    </r>
    <r>
      <rPr>
        <sz val="10"/>
        <rFont val="Times New Roman"/>
        <family val="1"/>
      </rPr>
      <t>o kwotę 77.311 zł</t>
    </r>
    <r>
      <rPr>
        <i/>
        <sz val="10"/>
        <rFont val="Times New Roman"/>
        <family val="1"/>
      </rPr>
      <t xml:space="preserve"> </t>
    </r>
    <r>
      <rPr>
        <sz val="10"/>
        <rFont val="Times New Roman"/>
        <family val="1"/>
      </rPr>
      <t>w związku z przeniesieniem części kosztów zarządzania projektem i obsługi biura na rok 2020;</t>
    </r>
  </si>
  <si>
    <t>Zmniejsza się wydatki na projekty realizowane w ramach RPO WK-P 2014-2020, Poddziałania 10.3.1, tj.:</t>
  </si>
  <si>
    <t xml:space="preserve"> - odstąpienia od udzielenia pomocy finansowej gminie Brześć Kujawski w kwocie 45.710 zł na zadanie inwestycyjne pn. "Budowa urządzeń 
   wodnych do poboru i przerzutu wód z rzeki Zgłowiączki do jeziora Cmentowo w Brześciu Kujawskim" w związku z rezygnacją gminy z realizacji 
   inwestycji;</t>
  </si>
  <si>
    <t xml:space="preserve"> - gminy Kowal w kwocie 15.927 zł na zadanie pn. "Budowa instalacji fotowoltaicznych na budynkach użyteczności publicznej (SUW 
   Nakonowo; SUW Grabkowo; SUW Dębniaki; oczyszczalnia Gołaszewo; Szkoła Podstawowa w Grabkowie; Gimnazjum Publiczne w Grabkowie; 
   Szkoła Podstawowa w Nakonowie, Szkoła Podstawowa w Więsławicach)";</t>
  </si>
  <si>
    <t xml:space="preserve"> - gminy Lubień Kujawski w kwocie 4.187 zł na zadanie pn. "Budowa instalacji fotowoltaicznej na Zespole Placówek Oświatowych w Lubieniu 
   Kujawskim".</t>
  </si>
  <si>
    <r>
      <t xml:space="preserve">Zwiększa się o kwotę 1 zł wydatki zaplanowane na zadanie pn. </t>
    </r>
    <r>
      <rPr>
        <i/>
        <sz val="10"/>
        <rFont val="Times New Roman"/>
        <family val="1"/>
      </rPr>
      <t xml:space="preserve">"Przywrócenie równowagi ekologicznej na terenach gmin województwa kujawsko-pomorskiego w związku z budową autostrady A1 w latach 2011-2015" </t>
    </r>
    <r>
      <rPr>
        <sz val="10"/>
        <rFont val="Times New Roman"/>
        <family val="1"/>
      </rPr>
      <t>stanowiące pomoc finansową dla gminy Kowal na zadanie inwestycyjne pn. "Budowa energooszczędnego oświetlenia ulicznego na terenie gminy Kowal" w celu urealnienia wartości inwestycji.</t>
    </r>
  </si>
  <si>
    <t>Określa się dotację celową dla Teatru im. W. Horzycy w Toruniu w kwocie 125.000 zł na wykonanie dokumentacji techniczno-kosztorysowej dla projektu termomodernizacji budynku głównego, która obejmować będzie wniosek o pozwolenie na budowę, projekt budowlany i wykonawczy specyfikację techniczną wykonania i odbioru robót budowlanych, przedmiar robót, kosztorysy inwestorskie oraz informację dotyczącą bezpieczeństwa i ochrony zdrowia. Powyższe dokumenty są niezbędne do przygotowania wniosku o dofinansowane z RPO WK-P, Działania 3.3. Projekt termomodernizacji zakłada docieplenie dachu wełną mineralną, wykonanie systemu wentylacji mechanicznej nawiewno-wywiewnej z odzyskaniem ciepła i funkcją chłodzenia, uszczelnienie drzwi oraz wymianę oświetlenia scenicznego na energooszczędne i emitujące minimum ciepła.</t>
  </si>
  <si>
    <t xml:space="preserve">    - w kwocie 6.000 zł z przeznaczeniem na wykonanie dokumentacji dla projektu odwilgocenia ścian oraz posadzek piwnicy pod budynkiem 
      Centrum, wykorzystywanych jako jedyny magazyn sprzętu, dekoracji i mebli oraz jako pomieszczenia warsztatowe. Dokumentacja obejmować 
      będzie projekt budowlany, wykonawczy oraz niezbędne pozwolenia i uzgodnienia, w tym pozwolenia na budowę.</t>
  </si>
  <si>
    <t xml:space="preserve">    - w kwocie 25.000 zł z przeznaczeniem na zakup programu finansowo-księgowego obejmującego moduł księgi głównej i moduły pomocnicze, 
      z wyjątkiem modułu płacowego. Użytkowany obecnie program nie spełnia kryteriów wynikających ze zmian ustaw i przepisów księgowych 
      (wprowadzane od 2021 roku Pracownicze Plany Kapitałowe, obowiązek prowadzenia kas fiskalnych on-line, itp.);</t>
  </si>
  <si>
    <r>
      <t xml:space="preserve">    - w kwocie 53.184 zł na zadanie pn. </t>
    </r>
    <r>
      <rPr>
        <i/>
        <sz val="10"/>
        <rFont val="Times New Roman"/>
        <family val="1"/>
      </rPr>
      <t xml:space="preserve">"Droga do Nowoczesności - prace remontowo-konserwatorskie zabytkowej klatki schodowej budynku 
      przy ul. Długiej 39 w Bydgoszczy", </t>
    </r>
    <r>
      <rPr>
        <sz val="10"/>
        <rFont val="Times New Roman"/>
        <family val="1"/>
      </rPr>
      <t xml:space="preserve">w tym finansowane z dotacji celowej od Miasta Bydgoszczy w kwocie 26.592 zł oraz ze środków własnych 
      województwa w kwocie 26.592 zł; </t>
    </r>
  </si>
  <si>
    <r>
      <t xml:space="preserve">    - w kwocie 50.078 zł na zadanie pn. </t>
    </r>
    <r>
      <rPr>
        <i/>
        <sz val="10"/>
        <rFont val="Times New Roman"/>
        <family val="1"/>
      </rPr>
      <t xml:space="preserve">"Droga do Nowoczesności - remont dachu i adaptacja pomieszczeń magazynowych w zabytkowym 
      budynku przy ul. Stary Rynek 22 w Bydgoszczy", </t>
    </r>
    <r>
      <rPr>
        <sz val="10"/>
        <rFont val="Times New Roman"/>
        <family val="1"/>
      </rPr>
      <t xml:space="preserve">w tym finansowane z dotacji celowej od Miasta Bydgoszczy w kwocie 25.039 zł oraz ze 
      środków własnych województwa w kwocie 25.039 zł;  </t>
    </r>
  </si>
  <si>
    <t xml:space="preserve"> - określenie wydatków finansowanych z budżetu środków europejskich w kwocie 5.199.379 zł.</t>
  </si>
  <si>
    <t>Powyższe zmiany dostosowują plan wydatków do złożonego wniosku o dofinansowanie projektu.</t>
  </si>
  <si>
    <r>
      <t>Określa się wydatki w kwocie 6.000 zł na zadanie pn.</t>
    </r>
    <r>
      <rPr>
        <i/>
        <sz val="10"/>
        <rFont val="Times New Roman"/>
        <family val="1"/>
      </rPr>
      <t xml:space="preserve"> "Badania archeologiczne na terenie WPK"</t>
    </r>
    <r>
      <rPr>
        <sz val="10"/>
        <rFont val="Times New Roman"/>
        <family val="1"/>
      </rPr>
      <t xml:space="preserve"> realizowane przez Wdecki Park Krajobrazowy z przeznaczeniem na pokrycie kosztów przeprowadzonych archeologicznych badań weryfikacyjnych stanowiska wielokulturowego w miejscowości Osie powierzonych przez Wojewódzki Urząd Ochrony Zabytków w Toruniu (wykonanie badań geofizycznych na terenie około 250 arów z użyciem metody magnetycznej oraz wykonanie i opracowanie numerycznego modelu terenu).</t>
    </r>
  </si>
  <si>
    <t xml:space="preserve">    - o kwotę 50.000 zł z tytułu odszkodowań za zniszczone znaki drogowe i bariery ochronne;</t>
  </si>
  <si>
    <t>Zmniejsza się planowane dochody z tytułu dotacji od jednostek samorządu terytorialnego na dofinansowanie inwestycji realizowanych w ramach RPO WK-P, tj.:</t>
  </si>
  <si>
    <r>
      <t xml:space="preserve">Określa się dochody z tytułu dotacji celowej z budżetu państwa na zadanie pn. </t>
    </r>
    <r>
      <rPr>
        <i/>
        <sz val="10"/>
        <rFont val="Times New Roman"/>
        <family val="1"/>
      </rPr>
      <t>"Wsparcie gmin w przygotowaniu i koordynacji programów rewitalizacji"</t>
    </r>
    <r>
      <rPr>
        <sz val="10"/>
        <rFont val="Times New Roman"/>
        <family val="1"/>
      </rPr>
      <t xml:space="preserve"> przewidziane do</t>
    </r>
    <r>
      <rPr>
        <i/>
        <sz val="10"/>
        <rFont val="Times New Roman"/>
        <family val="1"/>
      </rPr>
      <t xml:space="preserve"> </t>
    </r>
    <r>
      <rPr>
        <sz val="10"/>
        <rFont val="Times New Roman"/>
        <family val="1"/>
      </rPr>
      <t xml:space="preserve">realizacji w ramach Programu Operacyjnego Pomoc Techniczna łącznie w kwocie 17.730 zł, w tym z budżetu państwa na finansowanie części unijnej w kwocie 15.070 zł oraz na finansowanie części krajowej w kwocie 2.660 zł. Zmiana dokonywana jest w związku z zaproszeniem Ministerstwa Inwestycji i Rozwoju do realizacji wspólnych działań polegających na szkoleniowym i doradczym wsparciu gmin z województwa kujawsko-pomorskiego w koordynacji i wdrażaniu programów rewitalizacji (umowa w obiegu). </t>
    </r>
  </si>
  <si>
    <t>3. zmniejszenie planowanych dochodów:</t>
  </si>
  <si>
    <t>Zmniejsza się dochody z tytułu dotacji celowych z budżetu państwa (budżet środków krajowych) przeznaczone na współfinansowanie projektów inwestycyjnych w ramach Regionalnego Programu Operacyjnego Województwa Kujawsko-Pomorskiego 2014-2020 łącznie o kwotę 5.337.726 zł, w tym na:</t>
  </si>
  <si>
    <r>
      <t xml:space="preserve">Ponadto określa się w kwocie 1.218.842 zł dochody z tytułu dotacji celowych z budżetu państwa (budżet środków krajowych) w ramach Działania 5.1 Infrastruktura drogowa na projekt pn. </t>
    </r>
    <r>
      <rPr>
        <i/>
        <sz val="10"/>
        <rFont val="Times New Roman"/>
        <family val="1"/>
      </rPr>
      <t xml:space="preserve">"Przebudowa i rozbudowa drogi wojewódzkiej Nr 255 Pakość - Strzelno od km 0+005 do km  21+910. Etap I - Rozbudowa drogi wojewódzkiej Nr 255 na odc. od km 0+005 do km 2+220, dł. 2,215 km" </t>
    </r>
    <r>
      <rPr>
        <sz val="10"/>
        <rFont val="Times New Roman"/>
        <family val="1"/>
      </rPr>
      <t>w związku z wyrażeniem zgody przez Ministra Inwestycji i Rozwoju na dofinansowanie projektu środkami z budżetu państwa.</t>
    </r>
  </si>
  <si>
    <t>Zwiększa się dochody z tytułu dotacji celowej z budżetu państwa (budżet środków krajowych) zaplanowane w ramach Pomocy Technicznej RPO WK-P na lata 2014-2020, Działania 12.1 Wsparcie procesu zarządzania i wdrażania RPO łącznie o kwotę 596.700 zł, w tym na zadania bieżące o kwotę 572.050 zł oraz na zadania inwestycyjne o kwotę 24.650 zł.</t>
  </si>
  <si>
    <r>
      <t xml:space="preserve"> - pochodzące z innych źródeł zagranicznych o kwotę 279.985 zł w związku z podpisaniem umowy na realizację przez Kujawsko-Pomorski 
   Specjalny Ośrodek Szkolno-Wychowawczy nr 1 w Bydgoszczy projektu partnerskiego pn.</t>
    </r>
    <r>
      <rPr>
        <i/>
        <sz val="10"/>
        <rFont val="Times New Roman"/>
        <family val="1"/>
      </rPr>
      <t xml:space="preserve">"Kreatywni nauczyciele dla dzieci i młodzieży 
   z dysfunkcją wzroku" </t>
    </r>
    <r>
      <rPr>
        <sz val="10"/>
        <rFont val="Times New Roman"/>
        <family val="1"/>
      </rPr>
      <t>w ramach Programu "Erasmus+".</t>
    </r>
  </si>
  <si>
    <r>
      <t xml:space="preserve"> - na projekt pn.</t>
    </r>
    <r>
      <rPr>
        <i/>
        <sz val="10"/>
        <rFont val="Times New Roman"/>
        <family val="1"/>
      </rPr>
      <t xml:space="preserve"> "Kooperacja-efektywna i skuteczna"</t>
    </r>
    <r>
      <rPr>
        <sz val="10"/>
        <rFont val="Times New Roman"/>
        <family val="1"/>
      </rPr>
      <t xml:space="preserve"> realizowany w ramach Programu Operacyjnego Wiedza Edukacja Rozwój 2014-2020, 
   Działania 2.5 łącznie o kwotę o kwotę 250.937 zł, w tym z budżetu środków europejskich o kwotę 211.489 zł oraz z budżetu państwa na 
   współfinansowanie krajowe o kwotę 39.448 zł;</t>
    </r>
  </si>
  <si>
    <r>
      <t xml:space="preserve">Zmniejsza się o kwotę 7.909.110 zł dochody z budżetu środków europejskich zaplanowane na projekt pn. </t>
    </r>
    <r>
      <rPr>
        <i/>
        <sz val="10"/>
        <rFont val="Times New Roman"/>
        <family val="1"/>
      </rPr>
      <t>"Młyn Kultury - Przebudowa, rozbudowa i zmiana sposobu użytkowania budynku magazynowego przy ul. Kościuszki 77 w Toruniu - na budynek o funkcji użyteczności publicznej"</t>
    </r>
    <r>
      <rPr>
        <sz val="10"/>
        <rFont val="Times New Roman"/>
        <family val="1"/>
      </rPr>
      <t xml:space="preserve"> realizowany w ramach POIiŚ, Działania 8.1 w związku z brakiem możliwości ich wydatkowania w roku 2019 i z przeniesieniem zakresu rzeczowo-finansowego na rok 2020. </t>
    </r>
  </si>
  <si>
    <t>Zwiększa się dochody własne województwa łącznie o kwotę 52.357 zł, w tym:</t>
  </si>
  <si>
    <t xml:space="preserve"> - gminie Kowal w kwocie 29.870 zł na realizację inwestycji pn. "Budowa przydomowych oczyszczalni ścieków na terenie gminy Kowal";</t>
  </si>
  <si>
    <r>
      <t xml:space="preserve">i zmniejsza wydatki w części sklasyfikowanej w powyższym rozdziale na zadanie pn. </t>
    </r>
    <r>
      <rPr>
        <i/>
        <sz val="10"/>
        <rFont val="Times New Roman"/>
        <family val="1"/>
      </rPr>
      <t xml:space="preserve">"Przywrócenie równowagi ekologicznej na terenach gmin województwa kujawsko-pomorskiego w związku z budową autostrady A1 w latach 2011-2015" </t>
    </r>
    <r>
      <rPr>
        <sz val="10"/>
        <rFont val="Times New Roman"/>
        <family val="1"/>
      </rPr>
      <t xml:space="preserve">o kwotę 66.306 zł. Zmiana wynika ze złożonego do Wojewódzkiego Funduszu Ochrony Środowiska i Gospodarki Wodnej w Toruniu zaktualizowanego zbiorczego harmonogramu rzeczowo-finansowego zadań, który oczekuje na akceptację. </t>
    </r>
  </si>
  <si>
    <t xml:space="preserve">Zmniejsza się o kwotę 27.324 zł wydatki zaplanowane na Projekt Digitourism realizowany w ramach Programu INTERREG Europa w związku z przeniesieniem na rok 2020 kosztów związanych z organizacją w województwie kujawsko-pomorskim spotkania międzynarodowego partnerów projektu i interesariuszy. Nie zmienia się ogólna wartość projektu. </t>
  </si>
  <si>
    <r>
      <t xml:space="preserve">Zmniejsza się o kwotę 200.000 zł wydatki zaplanowane na zadanie własne pn. </t>
    </r>
    <r>
      <rPr>
        <i/>
        <sz val="10"/>
        <rFont val="Times New Roman"/>
        <family val="1"/>
      </rPr>
      <t xml:space="preserve">"Budowa wiaduktów i przystanków kolejowych w bydgosko-toruńskim obszarze metropolitalnym - uzyskanie certyfikatów zgodności dla podsystemów i składników interoperacyjności WE w kolejnictwie" </t>
    </r>
    <r>
      <rPr>
        <sz val="10"/>
        <rFont val="Times New Roman"/>
        <family val="1"/>
      </rPr>
      <t>w związku z wydłużeniem jego realizacji i przeniesieniem powyższej kwoty na rok 2020. Z uwagi na zakres robót do wykonania, czas potrzebny do przeprowadzenia procedury wyboru wykonawcy robót budowlanych oraz konieczności prowadzenia prac przy zamknięciach torowych, inwestycja zrealizowana zostanie na przełomie lat 2019/2020, tym samym płatności za wykonane prace dokonane będą w przyszłym roku.</t>
    </r>
  </si>
  <si>
    <t>Określa się wydatki stanowiące niewydatkowane do dnia 30 czerwca 2019 r. środki niewygasające z upływem 2018 r., ujęte w uchwale Nr II/52/18 Sejmiku Województwa Kujawsko-Pomorskiego z dnia 17 grudnia 2018 r., tj.:</t>
  </si>
  <si>
    <r>
      <t xml:space="preserve"> - w kwocie 516.600 zł na projekt pn. </t>
    </r>
    <r>
      <rPr>
        <i/>
        <sz val="10"/>
        <rFont val="Times New Roman"/>
        <family val="1"/>
      </rPr>
      <t>"Przebudowa wraz z rozbudową drogi wojewódzkiej Nr 241 Tuchola - Rogoźno od km 0+005 do km 
   26+360 na odc. Tuchola - Sępólno Krajeńskie"</t>
    </r>
    <r>
      <rPr>
        <sz val="10"/>
        <rFont val="Times New Roman"/>
        <family val="1"/>
      </rPr>
      <t xml:space="preserve"> realizowany w ramach RPO WK-P 2014-2020 Działania 5.1 w związku z brakiem możliwości 
   zapłaty wynagrodzenia za opracowanie Programu Funkcjonalno-Użytkowego w wyznaczonym terminie na skutek przedłużenia się procedur 
   związanych z uzyskaniem decyzji środowiskowych. Następuje przeniesienie wydatków pomiędzy latami. Ogólna wartość inwestycji się nie 
   zmienia;</t>
    </r>
  </si>
  <si>
    <t xml:space="preserve">       - zwiększenie wydatków finansowanych ze środków własnych województwa o kwotę 1.226.883 zł; </t>
  </si>
  <si>
    <t xml:space="preserve">       - zmniejszenie wydatków finansowanych z budżetu środków europejskich o kwotę 2.502.096 zł oraz z dotacji od jednostek samorządu 
         terytorialnego stanowiących wkład gmin na współfinansowanie budowy ciągów pieszo-rowerowych o kwotę 1.056.000 zł;</t>
  </si>
  <si>
    <t xml:space="preserve">       Łączne zmniejszenie wydatków wynika z przeniesienia części zakresu rzeczowo-finansowego na rok 2020 w celu dostosowania planu do 
       zaktualizowanego przez wykonawcę harmonogramu robót budowlanych. Ogólna wartość projektu się nie zmienia.</t>
  </si>
  <si>
    <t xml:space="preserve">       - zmniejszenie wydatków kwalifikowalnych o kwotę 10.330.483 zł, w tym finansowanych z budżetu środków europejskich o kwotę 3.537.500 zł,
         ze środków własnych województwa o kwotę 2.421.527 oraz z dotacji od jednostek samorządu terytorialnego stanowiących wkład gmin na 
         współfinansowanie budowy ciągów pieszo-rowerowych o kwotę 4.371.456 zł w związku z przeniesieniem części zakresu rzeczowo-
         finansowego na rok 2020 w wyniku zaprzestania robót na skutek zerwania umowy z dotychczasowym wykonawcą;</t>
  </si>
  <si>
    <t xml:space="preserve">        b) w zakresie wydatków inwestycyjnych - zmniejszenie wydatków o kwotę 4.129.189 zł, w związku z zaprzestaniem realizacji robót drogowych 
            przez wykonawcę i konieczności ogłoszenia postępowania przetargowego na roboty budowlane dla odcinka od km 1+500 do km 18+740. </t>
  </si>
  <si>
    <t xml:space="preserve">            - zmniejszenie wydatków finansowanych z budżetu środków europejskich o kwotę 5.611.384 oraz ze środków własnych województwa 
              o kwotę 665.423 zł;</t>
  </si>
  <si>
    <t xml:space="preserve">            - określenie wydatków finansowanych z budżetu państwa na współfinansowanie krajowe w kwocie 1.218.842 zł, w związku z wyrażeniem 
              zgody przez Ministra Inwestycji i Rozwoju na dofinansowanie projektu środkami z budżetu państwa.</t>
  </si>
  <si>
    <t xml:space="preserve">        Łączne zmniejszenie wydatków wynika z przeniesienia części zakresu rzeczowo-finansowego na rok 2020 i wydłużenia realizacji inwestycji
        na skutek konieczności dokonania aktualizacji uzgodnień z gestorami sieci oraz wykonania dodatkowych robót archeologicznych, robót 
        związanych z przestawieniem lamp oświetleniowych na rynku, przesunięć studni kanalizacyjnych, likwidacji kolizji z infrastrukturą 
        teletechniczną i istniejącą sanitarną oraz wykonania dodatkowych wycinek drzew. Ogólna wartość projektu się nie zmienia;</t>
  </si>
  <si>
    <r>
      <t xml:space="preserve">    7) pn. </t>
    </r>
    <r>
      <rPr>
        <i/>
        <sz val="10"/>
        <rFont val="Times New Roman"/>
        <family val="1"/>
      </rPr>
      <t xml:space="preserve">"Przebudowa wraz z rozbudową drogi wojewódzkiej Nr 563 Rypin-Żuromin-Mława od km 2+475 do km 16+656" </t>
    </r>
    <r>
      <rPr>
        <sz val="10"/>
        <rFont val="Times New Roman"/>
        <family val="1"/>
      </rPr>
      <t xml:space="preserve">- zwiększenie 
        wydatków ze środków własnych o kwotę 14.145 zł, tj. do kwoty wynikającej z umowy na opracowanie Programu Funkcjonalno-Użytkowego.
        Wydłuża się okres realizacji inwestycji. Ogólna wartość zadania nie ulega zmianie; </t>
    </r>
  </si>
  <si>
    <t xml:space="preserve">             - zmniejszenie wydatków kwalifikowalnych o kwotę 11.983.762 zł, w tym finansowanych z budżetu środków europejskich o kwotę 
               10.186.197 zł, ze środków własnych województwa o kwotę 792.656 oraz z dotacji od jednostek samorządu terytorialnego o kwotę 
               1.004.909 zł stanowiących wkład gmin i powiatów na wspólną realizację inwestycji. Środki przeniesione zostają na rok 2020 w związku
               z przedłużeniem się procedur związanych z uzyskaniem prawomocnej decyzji ZRID i przesunięciem terminu przebudowy dróg 
               dojazdowych i przyczółków.</t>
  </si>
  <si>
    <t xml:space="preserve">         Zaktualizowana zostaje wartość inwestycji do kwoty określonej we wniosku o dofinansowanie.</t>
  </si>
  <si>
    <t xml:space="preserve"> - o kwotę 256.269 zł na bieżące utrzymanie jednostki z przeznaczeniem na pokrycie kosztów usług świadczonych przez kontrahentów 
   zewnętrznych (przegląd gaśnic, przegląd pieca, usługi komunalne, usługi pocztowe),opłaty za energię elektryczną, naprawę sprzętu biurowego, 
   pokrycie kosztów okresowych badań pracowników oraz wynagrodzenia i pochodne;</t>
  </si>
  <si>
    <t xml:space="preserve">    - zmniejszenie wydatków o kwotę 17.258 zł w związku z przeniesieniem na rok 2020 części kosztów związanych z udziałem w międzynarodowych 
      spotkaniach partnerów projektu;</t>
  </si>
  <si>
    <t xml:space="preserve">    - zmniejszenie wydatków o kwotę 46.443 zł w związku z przeniesieniem na rok 2020 kosztów związanych z wykonaniem raportu ostatniej mili 
      transportowej dla platformy multimodalnej.</t>
  </si>
  <si>
    <r>
      <t>Zmniejsza się o kwotę 1.869.230 zł dotację zaplanowaną dla Uniwersytetu Technologiczno-Przyrodniczego im. Jana i Jędrzeja Śniadeckich w Bydgoszczy na wkład własny w przedsięwzięciu inwestycyjnym pn. "Budowa budynków dydaktyczno-laboratoryjnych dla potrzeb Uniwersytetu Technologiczno-Przyrodniczego w Bydgoszczy al. prof. Sylwestra Kaliskiego 7". Zmiana wynika z braku możliwości wydatkowania przez Uniwersytet powyższych środków w 2019 r. i wystąpieniem do Ministerstwa o zmianę harmonogramu wypłaty transz dotacji celowej. W 2019 r. UTP wydatkuje z MNiSW środki w kwocie 769.230,00 zł, zatem dotacja z budżetu województwa wyniesie 230.770 zł. Wydłuża się okres realizacji inwestycji. Ogólna wartość się nie zmienia. Jednocześnie nazwa zadania ujęta w budżecie województwa oraz wpf na lata 2019-2038 otrzymuje brzmienie:</t>
    </r>
    <r>
      <rPr>
        <i/>
        <sz val="10"/>
        <rFont val="Times New Roman"/>
        <family val="1"/>
      </rPr>
      <t xml:space="preserve"> "Rozbudowa Kampusu Uniwersytetu Technologiczno-Przyrodniczego w Bydgoszczy w Fordonie (partycypacja do 30% dotacji ministerialnej)".</t>
    </r>
  </si>
  <si>
    <r>
      <t xml:space="preserve"> - o kwotę 200.000 zł na zadanie własne pn. </t>
    </r>
    <r>
      <rPr>
        <i/>
        <sz val="10"/>
        <rFont val="Times New Roman"/>
        <family val="1"/>
      </rPr>
      <t xml:space="preserve">"Promocja województwa kujawsko-pomorskiego poprzez sport" </t>
    </r>
    <r>
      <rPr>
        <sz val="10"/>
        <rFont val="Times New Roman"/>
        <family val="1"/>
      </rPr>
      <t>z przeznaczeniem na promocję 
   województwa podczas imprez sportowych tj.: Półmaraton Bydgoski, Międzynarodowe Zawody Szybowcowe we Włocławku oraz Wielka 
   Wioślarska w Bydgoszczy.</t>
    </r>
  </si>
  <si>
    <r>
      <t xml:space="preserve"> - o kwotę 1.143.588 zł na projekt pn. </t>
    </r>
    <r>
      <rPr>
        <i/>
        <sz val="10"/>
        <rFont val="Times New Roman"/>
        <family val="1"/>
      </rPr>
      <t xml:space="preserve">"Expressway - promocja terenów inwestycyjnych" </t>
    </r>
    <r>
      <rPr>
        <sz val="10"/>
        <rFont val="Times New Roman"/>
        <family val="1"/>
      </rPr>
      <t>w związku z przeniesieniem na rok 2020 misji 
   gospodarczej do Stanów Zjednoczonych, kampanii telewizyjnej i internetowej oraz kampanii megaboardowej dla Partnerów projektu, gmin:
   Aleksandrów Kujawski, Świcie, Płużnica i Chełmża. Nie zmienia się ogólna wartość projektu.</t>
    </r>
  </si>
  <si>
    <r>
      <t>Ponadto w projekcie pn.</t>
    </r>
    <r>
      <rPr>
        <i/>
        <sz val="10"/>
        <rFont val="Times New Roman"/>
        <family val="1"/>
      </rPr>
      <t xml:space="preserve"> "Invest in BiT CITY 2. Promocja potencjału gospodarczego oraz promocja atrakcyjności inwestycyjnej miast prezydenckich województwa kujawsko-pomorskiego" </t>
    </r>
    <r>
      <rPr>
        <sz val="10"/>
        <rFont val="Times New Roman"/>
        <family val="1"/>
      </rPr>
      <t>dokonuje się przeniesienia planowanych wydatków między podziałkami klasyfikacji budżetowej w kwocie 179.621 zł w celu zabezpieczenia środków na pokrycie kosztów związanych z udziałem w Międzynarodowych Targach Nieruchomości i Inwestycji Expo Real w Monachium.</t>
    </r>
  </si>
  <si>
    <r>
      <t>Określa się wydatki w kwocie 19.700 zł na zadanie własne pn.</t>
    </r>
    <r>
      <rPr>
        <i/>
        <sz val="10"/>
        <rFont val="Times New Roman"/>
        <family val="1"/>
      </rPr>
      <t xml:space="preserve"> "Wsparcie gmin w przygotowaniu i koordynacji programów rewitalizacji"</t>
    </r>
    <r>
      <rPr>
        <sz val="10"/>
        <rFont val="Times New Roman"/>
        <family val="1"/>
      </rPr>
      <t xml:space="preserve"> przewidziane do realizacji w ramach Programu Operacyjnego Pomoc Techniczna przez Urząd Marszałkowski w Toruniu (15.500 zł) oraz Kujawsko-Pomorskie Biuro Planowania Przestrzennego we Włocławku (4.200 zł) w latach 2019-2022.  Celem zadania jest szkoleniowe i doradcze wsparcie gmin z terenu województwa kujawsko-pomorskiego w koordynacji i wdrażaniu programów rewitalizacji stanowiących podstawę do ubiegania się o dotacje z funduszy UE przy realizacji projektów rewitalizacyjnych. W ramach zadania przeprowadzony zostanie cykl szkoleń z 4 zakresów tematycznych: dostępność w rewitalizacji, zarządzanie i włączenie społeczne, wykorzystanie narzędzi ustawy o rewitalizacji oraz monitorowanie i ewaluacja działań rewitalizacyjnych. Powyższa kwota sfinansowana zostanie z budżetu państwa na finansowanie części unijnej w kwocie 15.070 zł, z budżetu państwa na finansowanie części krajowej w kwocie 2.660 zł oraz ze środków własnych województwa w kwocie 1.970 zł.</t>
    </r>
  </si>
  <si>
    <t>Zwiększa o kwotę 3.500 zł wydatki zaplanowane na bieżące utrzymanie Kujawsko-Pomorskiego Specjalnego Ośrodka Szkolno-Wychowawczego im. J. Korczaka w Toruniu się z przeznaczeniem na zakup pomocy dydaktycznych.</t>
  </si>
  <si>
    <r>
      <t xml:space="preserve">W celu dostosowania planu do wniosku o dofinansowanie dokonuje się zmian w projekcie pn. </t>
    </r>
    <r>
      <rPr>
        <i/>
        <sz val="10"/>
        <rFont val="Times New Roman"/>
        <family val="1"/>
      </rPr>
      <t>"Toruńska szkoła ćwiczeń dla województwa kujawsko-pomorskiego"</t>
    </r>
    <r>
      <rPr>
        <sz val="10"/>
        <rFont val="Times New Roman"/>
        <family val="1"/>
      </rPr>
      <t xml:space="preserve"> realizowanym przez Bibliotekę Pedagogiczną w Toruniu w ramach Programu Operacyjnego Wiedza Edukacja Rozwój 2014-2020, Działania 2.10 poprzez:</t>
    </r>
  </si>
  <si>
    <r>
      <t xml:space="preserve"> - o kwotę.360 298 zł na projekt pn. </t>
    </r>
    <r>
      <rPr>
        <i/>
        <sz val="10"/>
        <rFont val="Times New Roman"/>
        <family val="1"/>
      </rPr>
      <t>"Region Nauk Ścisłych II - edukacja przyszłości"</t>
    </r>
    <r>
      <rPr>
        <sz val="10"/>
        <rFont val="Times New Roman"/>
        <family val="1"/>
      </rPr>
      <t>. Środki przeniesione zostają na rok 2020 w wyniku 
   unieważnienia postepowania przetargowego na przygotowanie, zorganizowanie i przeprowadzenie dodatkowych zajęć dla uczniów 
   rozwijających kompetencje cyfrowe, matematyczno-przyrodnicze, matematyczne oraz szkoleń dla nauczycieli i pracowników pedagogicznych 
   podnoszących kompetencje cyfrowe i szkoleń w zakresie metod pracy z uczniem i koniecznością przesunięcia terminu ww. zajęć. Ogólna 
   wartość projektu się nie zmienia;</t>
    </r>
  </si>
  <si>
    <r>
      <t xml:space="preserve"> - w kwocie 327.069 zł na projekt pn.</t>
    </r>
    <r>
      <rPr>
        <i/>
        <sz val="10"/>
        <rFont val="Times New Roman"/>
        <family val="1"/>
      </rPr>
      <t xml:space="preserve"> "Kreatywni nauczyciele dla dzieci i młodzieży z dysfunkcją wzroku" </t>
    </r>
    <r>
      <rPr>
        <sz val="10"/>
        <rFont val="Times New Roman"/>
        <family val="1"/>
      </rPr>
      <t>przewidziany do realizacji przez 
   Kujawsko-Pomorski Specjalny Ośrodek Szkolno-Wychowawczy nr 1 w Bydgoszczy w ramach Programu "Erasmus+" w latach 2019-2020. 
   W ramach projektu przewidziano udział grupy nauczycieli - specjalistów pracujących z dziećmi i młodzieżą słabo widzącą i niewidomą 
   w tygodniowych wizytach studyjnych i specjalistycznych kursach. Celem projektu jest m.in. podniesienie kompetencji zawodowych w zakresie 
   form i metod edukacji i rewalidacji dziecka niewidomego na różnych etapach edukacyjnych, form pomocy psychologiczno-pedagogicznej, 
   sposobów integracji oraz aktywizacji społecznej a także podniesienie kompetencji społecznych nauczycieli w zakresie pracy zespołowej, 
   komunikacji, nawiązywania i podtrzymania relacji interpersonalnych i wymiana doświadczeń. Powyższa kwota sfinansowana zostanie ze 
   środków zagranicznych.</t>
    </r>
  </si>
  <si>
    <t xml:space="preserve"> - zmniejszenie planowanych wydatków o kwotę 250.937 zł w związku z przeniesieniem środków na lata następne. Nie zmienia się ogólna wartość 
   projektu.</t>
  </si>
  <si>
    <r>
      <t xml:space="preserve">W związku z informacjami od Ministra Rodziny, Pracy i Polityki Społecznej o zwiększeniu łącznego limitu wydatków na 2019 na wykonywanie zadań w zakresie ochrony roszczeń pracowniczych (pisma: DF.II.03251.2.2019.AW z dnia 10 lipca 2019 r. oraz DF.II.03251.2.2019.AW z dnia 21 sierpnia 2019 r.), zwiększa się o kwotę 56.300 zł wydatki zaplanowane na zadanie pn. </t>
    </r>
    <r>
      <rPr>
        <i/>
        <sz val="10"/>
        <rFont val="Times New Roman"/>
        <family val="1"/>
      </rPr>
      <t>"Fundusz Gwarantowanych Świadczeń Pracowniczych"</t>
    </r>
    <r>
      <rPr>
        <sz val="10"/>
        <rFont val="Times New Roman"/>
        <family val="1"/>
      </rPr>
      <t xml:space="preserve"> realizowane przez Wojewódzki Urząd Pracy w Toruniu z przeznaczeniem na wypłatę nagrody jubileuszowej (26.300 zł) oraz odprawy emerytalnej (30.000 zł).</t>
    </r>
  </si>
  <si>
    <r>
      <t xml:space="preserve"> - w kwocie 4.638 zł w projekcie pn. </t>
    </r>
    <r>
      <rPr>
        <i/>
        <sz val="10"/>
        <rFont val="Times New Roman"/>
        <family val="1"/>
      </rPr>
      <t>"Tylko w Korczaku jest super dzieciaku";</t>
    </r>
  </si>
  <si>
    <r>
      <t xml:space="preserve">Zmniejsza się o kwotę 346.538 zł wydatki zaplanowane na zadanie własne pn. </t>
    </r>
    <r>
      <rPr>
        <i/>
        <sz val="10"/>
        <rFont val="Times New Roman"/>
        <family val="1"/>
      </rPr>
      <t>"Przygotowanie dokumentacji na potrzeby realizacji projektów w ramach RPO WK-P"</t>
    </r>
    <r>
      <rPr>
        <sz val="10"/>
        <rFont val="Times New Roman"/>
        <family val="1"/>
      </rPr>
      <t xml:space="preserve"> realizowane przez Urząd Marszałkowski w Toruniu, tj. do wysokości kosztów poniesionych na przygotowanie Studium Wykonalności i wykonanie dokumentacji projektowej na potrzeby przygotowywanego w ramach RPO WK-P 2014-2020, Poddziałania 6.3.1 wniosku o dofinansowanie projektu pn. "Dostrzec to, co niewidoczne" - zwiększenie dostępności do edukacji przedszkolnej w Ośrodku Braille'a w Bydgoszczy oraz na aktualizację kosztorysów inwestorskich dla inwestycji dotyczącej rozbudowy Kujawsko-Pomorskiego Specjalnego Ośrodka Szkolno-Wychowawczego im. J. Korczaka w Toruniu.</t>
    </r>
  </si>
  <si>
    <r>
      <t xml:space="preserve">Zmniejsza się o kwotę 23.310 zł wydatki zaplanowane na zadanie pn. </t>
    </r>
    <r>
      <rPr>
        <i/>
        <sz val="10"/>
        <rFont val="Times New Roman"/>
        <family val="1"/>
      </rPr>
      <t xml:space="preserve">"Przywrócenie równowagi ekologicznej na terenach gmin województwa kujawsko-pomorskiego w związku z budową autostrady A1 w latach 2011-2015". </t>
    </r>
    <r>
      <rPr>
        <sz val="10"/>
        <rFont val="Times New Roman"/>
        <family val="1"/>
      </rPr>
      <t>Zmiana wynika z:</t>
    </r>
  </si>
  <si>
    <t xml:space="preserve"> - o kwotę 55.385 zł na projekt SURFACE realizowany w ramach Programu INTERREG Europa Środkowa w związku z przeniesieniem na rok 2020 
   części działań związanych z uruchomieniem parku ponownego użycia przedmiotów. Nie zmienia się ogólna wartość projektu. </t>
  </si>
  <si>
    <r>
      <t>Określa się dotację w kwocie 10.000 zł dla Filharmonii Pomorskiej w Bydgoszczy na wykonanie rzeźby w brązie prof. Jerzego Godziszewskiego do istniejącej filharmonicznej kolekcji kameralnych portretów rzeźbiarskich przedstawiających słynnych twórców muzycznych.</t>
    </r>
    <r>
      <rPr>
        <i/>
        <sz val="10"/>
        <rFont val="Times New Roman"/>
        <family val="1"/>
      </rPr>
      <t xml:space="preserve"> </t>
    </r>
    <r>
      <rPr>
        <sz val="10"/>
        <rFont val="Times New Roman"/>
        <family val="1"/>
      </rPr>
      <t>Zmiana wynika z udzielenia Województwu na realizację przedsięwzięcia pomocy finansowej przez Miasto Bydgoszcz.</t>
    </r>
  </si>
  <si>
    <r>
      <t xml:space="preserve">Jednoroczne zadanie inwestycyjne pn. </t>
    </r>
    <r>
      <rPr>
        <i/>
        <sz val="10"/>
        <rFont val="Times New Roman"/>
        <family val="1"/>
      </rPr>
      <t>"Modernizacja I i II balkonu w budynku głównym Teatru im. W. Horzycy w Toruniu"</t>
    </r>
    <r>
      <rPr>
        <sz val="10"/>
        <rFont val="Times New Roman"/>
        <family val="1"/>
      </rPr>
      <t xml:space="preserve"> przekwalifikowuje się na zadanie wieloletnie przewidziane do realizacji w latach 2019-2020. Z kwoty 140.000 zł zaplanowanej dla Teatru na 2019 r. pozostawia się środki w kwocie 67.200 zł, natomiast pozostałe wydatki przeniesione zostają na rok przyszły. Zwiększa się zakres robót objętych inwestycją o remont wejść do loży centralnej z likwidacją dwóch par wąskich drzwi i wykonanie ścianek od strony foyer I piętra i aktualizuje wartość zadania.</t>
    </r>
  </si>
  <si>
    <r>
      <t xml:space="preserve"> - o kwotę 91.658 zł dla Impresaryjnego Teatru Muzycznego w Toruniu na wkład własny w projekcie pn. </t>
    </r>
    <r>
      <rPr>
        <i/>
        <sz val="10"/>
        <rFont val="Times New Roman"/>
        <family val="1"/>
      </rPr>
      <t xml:space="preserve">"Przebudowa i remont konserwatorski 
   budynku Pałacu Dąmbskich w Toruniu" </t>
    </r>
    <r>
      <rPr>
        <sz val="10"/>
        <rFont val="Times New Roman"/>
        <family val="1"/>
      </rPr>
      <t>realizowanym w ramach Programu Operacyjnego Infrastruktura i Środowisko 2014-2020, Działania 8.1 
   z przeznaczeniem na dokończenie w Pałacu robót budowlanych. Zwiększa się ogólna wartość projektu;</t>
    </r>
  </si>
  <si>
    <t xml:space="preserve"> - o kwotę 300.000 zł dla Opery NOVA w Bydgoszczy na działalność statutową z przeznaczeniem na pokrycie ujemnego wyniku finansowego 
   Instytucji.</t>
  </si>
  <si>
    <t xml:space="preserve">    Jednocześnie zmniejsza się  łącznie o kwotę 51.631 zł dotacje podmiotowe (dotacje bieżące) zaplanowane dla Biblioteki ze środków własnych 
    województwa na realizację powyższych zadań, w związku z zakwalifikowaniem zakresów rzeczowych projektów jako inwestycje.</t>
  </si>
  <si>
    <r>
      <t xml:space="preserve">2) na zadanie pn. </t>
    </r>
    <r>
      <rPr>
        <i/>
        <sz val="10"/>
        <rFont val="Times New Roman"/>
        <family val="1"/>
      </rPr>
      <t>"Droga do Nowoczesności - aktualizacja dokumentacji projektowej"</t>
    </r>
    <r>
      <rPr>
        <sz val="10"/>
        <rFont val="Times New Roman"/>
        <family val="1"/>
      </rPr>
      <t xml:space="preserve"> w kwocie 111.000 zł z przeznaczeniem na pokrycie 
    kosztów wykonania aktualizacji posiadanej dokumentacji projektowej z aranżacją wnętrz dla zadania "Droga do nowoczesności" oraz 
    sporządzenia studium wykonalności i wniosku aplikacyjnego na potrzeby konkursu w ramach Programu Kultura mechanizmu finansowego 
    Europejskiego Obszaru Gospodarczego 2014-2021 Zarządzanie dziedzictwem kulturowym. Projekt planowany do dofinansowania w ramach EOG
    zakłada przeprowadzenie prac remontowo-konserwatorskich w obrębie kompleksu budynków przy Starym Rynku w Bydgoszczy i będzie 
    kontynuacją działań podjętych do tej pory w ramach RPO WKP 2014-2020.</t>
    </r>
  </si>
  <si>
    <r>
      <t xml:space="preserve">Określa się dotację w kwocie 45.500 zł dla Wojewódzkiej i Miejskiej Biblioteki Publicznej - Książnicy Kopernikańskiej w Toruniu z przeznaczeniem na zabezpieczenie wkładu własnego w projekcie </t>
    </r>
    <r>
      <rPr>
        <i/>
        <sz val="10"/>
        <rFont val="Times New Roman"/>
        <family val="1"/>
      </rPr>
      <t>"W trosce o dziedzictwo powierzone nam w opiekę. Modernizacja pracowni konserwatorskiej w Książnicy Kopernikańskiej</t>
    </r>
    <r>
      <rPr>
        <sz val="10"/>
        <rFont val="Times New Roman"/>
        <family val="1"/>
      </rPr>
      <t>, na który instytucja uzyskała dofinansowanie od Ministra Kultury i Dziedzictwa Narodowego w ramach Programu Wspieranie działań muzealnych. W ramach projektu zakupione zostanie wyposażenie, które zmodernizuje pracownię konserwacji celem zwiększenia zakresu działań w obszarze opieki nad zabytkami przechowywanymi i udostępnianymi w Książnicy Kopernikańskiej: specjalistyczny sprzęt konserwatorski, sprzęt elektryczny, akcesoria komputerowe, sprzęt laboratoryjny, oprogramowanie i meble warsztatowe. Ponadto wykonane zostaną prace remontowe w celu przystosowania pomieszczeń do instalacji specjalistycznego sprzętu konserwatorskiego. Dotacja przeznaczona zostanie na wydatki bieżące w kwocie 10.000 zł oraz na wydatki inwestycyjne w kwocie 35.500 zł.</t>
    </r>
  </si>
  <si>
    <t xml:space="preserve">   1) na wkład własny dla projektów, które uzyskały dofinansowanie od Ministra Kultury i Dziedzictwa Narodowego w ramach Programu 
       Wspieranie działań muzealnych, tj.:</t>
  </si>
  <si>
    <t>2. Muzeum Ziemi Kujawskiej i Dobrzyńskiej we Włocławku w kwocie 60.482 zł na wymianę słomianych pokryć dachowych na trzech zabytkowych
    budynkach zlokalizowanych w Kujawsko-Dobrzyńskim Parku Etnograficznym w Kłóbce: spichlerzu z Rakutowa, budynku inwentarskim ze 
    Skoków Dużych oraz budynku gospodarskim z Rakutowa.</t>
  </si>
  <si>
    <r>
      <t xml:space="preserve">Zmniejsza się o kwotę 7.909.110 zł wydatki zaplanowane na projekt pn. </t>
    </r>
    <r>
      <rPr>
        <i/>
        <sz val="10"/>
        <rFont val="Times New Roman"/>
        <family val="1"/>
      </rPr>
      <t>"Młyn Kultury - Przebudowa, rozbudowa i zmiana sposobu użytkowania budynku magazynowego przy ul. Kościuszki 77 w Toruniu - na budynek o funkcji użyteczności publicznej"</t>
    </r>
    <r>
      <rPr>
        <sz val="10"/>
        <rFont val="Times New Roman"/>
        <family val="1"/>
      </rPr>
      <t xml:space="preserve"> realizowany w ramach POIiŚ, Działania 8.1. Zmiana wynika z opóźnień w przekazaniu placu budowy w wyniku długotrwałej procedury przetargowej na wyłonienie inżyniera kontraktu i konieczności aktualizacji harmonogramu robót budowlanych. Część zakresu rzeczowo-finansowego zadania przeniesiona zostaje na rok 2020. Nie zmienia się ogólna wartość inwestycji.</t>
    </r>
  </si>
  <si>
    <r>
      <t xml:space="preserve"> - o kwotę 1.257 zł na zadanie własne pn.</t>
    </r>
    <r>
      <rPr>
        <i/>
        <sz val="10"/>
        <rFont val="Times New Roman"/>
        <family val="1"/>
      </rPr>
      <t xml:space="preserve"> "Prace pielęgnacyjne na terenach ochrony lęgowej ptaków będących w trwałym zarządzie 
   Gostynińsko-Włocławskiego Parku Krajobrazowego" </t>
    </r>
    <r>
      <rPr>
        <sz val="10"/>
        <rFont val="Times New Roman"/>
        <family val="1"/>
      </rPr>
      <t>z przeznaczeniem na pokrycie kosztów zatrudnienia dodatkowego pracownika na okres 
   1 miesiąca w związku z dużą ilością zgłoszeń interwencyjnych w Ośrodku Rehabilitacji Ptaków Chronionych w Dębniakach;</t>
    </r>
  </si>
  <si>
    <t xml:space="preserve"> - o kwotę 8.276 zł na bieżące utrzymanie z przeznaczeniem na nagrody dla pracowników z okazji 40-lecia Parku.</t>
  </si>
  <si>
    <r>
      <t xml:space="preserve">1) projekt pn. </t>
    </r>
    <r>
      <rPr>
        <i/>
        <sz val="10"/>
        <rFont val="Times New Roman"/>
        <family val="1"/>
      </rPr>
      <t>"Poprawa różnorodności biologicznej poprzez zarybienie j. Gopło oraz rozbudowa obiektu o część ekspozycji przyrodniczo-
    historycznej"</t>
    </r>
    <r>
      <rPr>
        <sz val="10"/>
        <rFont val="Times New Roman"/>
        <family val="1"/>
      </rPr>
      <t xml:space="preserve"> realizowany przez Nadgoplański Park Tysiąclecia - zmniejszenie wydatków o kwotę 1.834.600 zł w związku z brakiem możliwości 
    realizacji działań zgodnie z harmonogramem rzeczowo-finansowym inwestycji w wyniku niewyłonienia wykonawcy prac budowlano-
    modernizacyjnych w przeprowadzonych postępowaniach przetargowych. Kolejny przetarg ogłoszony został 3 września br. Powyższe środki 
    przenosi się na rok 2020. Ogólna wartość projektu się nie zmienia;</t>
    </r>
  </si>
  <si>
    <r>
      <t xml:space="preserve">2) projekt pn. </t>
    </r>
    <r>
      <rPr>
        <i/>
        <sz val="10"/>
        <rFont val="Times New Roman"/>
        <family val="1"/>
      </rPr>
      <t>"Utworzenie ośrodka edukacji przyrodniczej Krajeńskiego Parku Krajobrazowego"</t>
    </r>
    <r>
      <rPr>
        <sz val="10"/>
        <rFont val="Times New Roman"/>
        <family val="1"/>
      </rPr>
      <t xml:space="preserve"> realizowany przez Krajeński Park 
    Krajobrazowy - przeniesienie planowanych wydatków pomiędzy źródłami finansowania poprzez zmniejszenie wydatków finansowanych ze 
    środków własnych województwa o kwotę 17.402 zł przy jednoczesnym zwiększeniu wydatków finansowanych z budżetu środków europejskich 
    w związku ze zmianą uchwały w sprawie przyznania dofinansowania na realizację projektu określającej środki z EFRR na poziomie 85%. 
    Odpowiednie zmiany wprowadza się również w wieloletniej prognozie finansowej.</t>
    </r>
  </si>
  <si>
    <r>
      <t>Określa się wydatki w kwocie 75.000 zł na zadanie własne pn.</t>
    </r>
    <r>
      <rPr>
        <i/>
        <sz val="10"/>
        <rFont val="Times New Roman"/>
        <family val="1"/>
      </rPr>
      <t xml:space="preserve"> "Wsparcie realizacji inicjatyw o charakterze rekreacyjno-sportowym". </t>
    </r>
    <r>
      <rPr>
        <sz val="10"/>
        <rFont val="Times New Roman"/>
        <family val="1"/>
      </rPr>
      <t>Powyższe środki przeznaczone zostaną na udzielenie dotacji podmiotom niezaliczonym do sektora finansów publicznych i niedziałających w celu osiągnięcia zysku, na realizację zadań publicznych innych niż określone w ustawie o działalności pożytku publicznego i wolontariacie w trybie uchwały Nr VI/105/11 Sejmiku Województwa Kujawsko-Pomorskiego z dnia 21 marca 2011 r.</t>
    </r>
  </si>
  <si>
    <t>Zwiększa się o kwotę 593.223 zł wydatki zaplanowane na bieżące utrzymanie Urzędu Marszałkowskiego w Toruniu w celu zabezpieczenia środków na funkcjonowanie jednostki.</t>
  </si>
  <si>
    <t>Odstępuje się w 2019 r. od udzielenia pomocy finansowej gminie Białe Błota zaplanowanej w kwocie 150.000 zł na opracowanie dokumentacji Studium Techniczno-Ekonomiczno-Środowiskowego dla połączenia Miasta Bydgoszczy z węzłem drogowym na trasie szybkiego ruchu S5 i S10 w miejscowości Białe Błota. Środki przeniesione zostają na rok 2020 w związku z brakiem porozumienia w sprawie wspólnej realizacji zadania i możliwości ogłoszenia postępowania przetargowego na wyłonienie wykonawcy dopiero pod koniec roku.</t>
  </si>
  <si>
    <t>W związku z brakiem możliwości wydatkowania do dnia 30 czerwca 2019 r. części środków określonych uchwałą Nr II/52/18 Sejmiku Województwa Kujawsko-Pomorskiego z dnia 17 grudnia 2018 r. jako wydatki niewygasające z upływem 2018 r., zwiększa się majątkowe dochody własne województwa o kwotę 3.976.695 zł oraz bieżące dochody własne o kwotę 102.088 zł.</t>
  </si>
  <si>
    <t>Zmniejsza się o kwotę 15.129 zł dochody z tytułu najmu i dzierżawy składników majątkowych w związku z odstąpieniem przez Przewozy Regionalne Sp. z o.o. od umowy dzierżawy lokomotywy spalinowej SM41-111Y. Lokomotywa przekazana została do spółki Regionalny Ośrodek Edukacji Ekologicznej sp. z o.o., która będzie realizować projekt unijny z wykorzystaniem przedmiotowego składnika majątkowego.</t>
  </si>
  <si>
    <t>Powyższe zmiany dokonywane są w celu dostosowania planowanych dochodów do wielkości przewidywanych wpływów środków europejskich, których uruchomienie uzależnione jest od rzeczowego zaawansowania zadań.</t>
  </si>
  <si>
    <r>
      <t xml:space="preserve"> - o kwotę 1.056.000 zł na projekt pn. </t>
    </r>
    <r>
      <rPr>
        <i/>
        <sz val="10"/>
        <rFont val="Times New Roman"/>
        <family val="1"/>
      </rPr>
      <t xml:space="preserve">"Rozbudowa drogi wojewódzkiej Nr 251 Kaliska-Inowrocław na odcinku od km 19+649 (od granicy 
   województwa kujawsko-pomorskiego) do km 34+200 oraz od km 34+590,30 do km 35+290 wraz z przebudową mostu na rzece Gąsawka 
   w miejscowości Żnin" </t>
    </r>
    <r>
      <rPr>
        <sz val="10"/>
        <rFont val="Times New Roman"/>
        <family val="1"/>
      </rPr>
      <t>(Działanie 5.1);</t>
    </r>
  </si>
  <si>
    <r>
      <t xml:space="preserve">         pn. </t>
    </r>
    <r>
      <rPr>
        <i/>
        <sz val="10"/>
        <rFont val="Times New Roman"/>
        <family val="1"/>
      </rPr>
      <t>"Artyści w zawodzie - modernizacja warsztatów kształcenia zawodowego w K-PSOSW im. Korczaka
         w Toruniu"</t>
    </r>
  </si>
  <si>
    <r>
      <t xml:space="preserve">       - Poddziałania 6.3.2 Inwestycje w infrastrukturę kształcenia zawodowego, na projekt pn. </t>
    </r>
    <r>
      <rPr>
        <i/>
        <sz val="10"/>
        <rFont val="Times New Roman"/>
        <family val="1"/>
      </rPr>
      <t>"Artyści 
         w zawodzie - modernizacja warsztatów kształcenia zawodowego w K-PSOSW im. Korczaka w Toruniu"</t>
    </r>
  </si>
  <si>
    <r>
      <t xml:space="preserve">       pn. </t>
    </r>
    <r>
      <rPr>
        <i/>
        <sz val="10"/>
        <rFont val="Times New Roman"/>
        <family val="1"/>
      </rPr>
      <t>"Niebo nad Astrobazami - rozwijamy kompetencje kluczowe uczniów"</t>
    </r>
  </si>
  <si>
    <t>Zwiększa się o kwotę 51.631 zł planowane dochody z tytułu dotacji od jednostek samorządu terytorialnego w związku z udzieleniem przez Miasto Bydgoszcz pomocy finansowej w formie dotacji celowej na współfinansowanie zadań inwestycyjnych realizowanych przez Wojewódzką i Miejską Bibliotekę Publiczną im. dra Witolda Bełzy w Bydgoszczy w ramach RPO WK-P, Poddziałania 4.6.2, tj.:</t>
  </si>
  <si>
    <r>
      <t xml:space="preserve">Zmniejsza się o kwotę 10.016.720 zł wydatki zaplanowane na projekt pn. </t>
    </r>
    <r>
      <rPr>
        <i/>
        <sz val="10"/>
        <rFont val="Times New Roman"/>
        <family val="1"/>
      </rPr>
      <t>"W Kujawsko-Pomorskiem Mówisz-masz - certyfikowane szkolenie językowe"</t>
    </r>
    <r>
      <rPr>
        <sz val="10"/>
        <rFont val="Times New Roman"/>
        <family val="1"/>
      </rPr>
      <t xml:space="preserve"> realizowanym w ramach RPO WK-P 2014-2020, Poddziałania 10.4.1. Zmiana wynika z braku możliwości przekazania kolejnej transzy środków partnerom projektu, w wyniku nierozliczenia się z zaliczki otrzymanej w grudniu 2018 r. Środki przeniesione zostają na lata następne. Nie zmienia się ogólna wartość projektu. </t>
    </r>
  </si>
  <si>
    <r>
      <t xml:space="preserve">   1) pn. </t>
    </r>
    <r>
      <rPr>
        <i/>
        <sz val="10"/>
        <rFont val="Times New Roman"/>
        <family val="1"/>
      </rPr>
      <t xml:space="preserve">"Rozbudowa drogi wojewódzkiej Nr 251 Kaliska - Inowrocław na odcinku od km 19+649 (od granicy województwa kujawsko-
       pomorskiego) do km 34+200 oraz od km 34+590,30 do km 35+290 wraz z przebudową mostu na rzece Gąsawka w miejscowości Żnin", 
      </t>
    </r>
    <r>
      <rPr>
        <sz val="10"/>
        <rFont val="Times New Roman"/>
        <family val="1"/>
      </rPr>
      <t>w zakresie wydatków inwestycyjnych:</t>
    </r>
  </si>
  <si>
    <t xml:space="preserve">       - zwiększenie wydatków niekwalifikowalnych o kwotę 5.000.000 zł z przeznaczeniem na pokrycie kosztów zabezpieczenia placu budowy 
         i robót interwencyjnych koniecznych do sfinansowania po rozwiązaniu umowy z dotychczasowym wykonawcą. Zwiększa się ogólna wartość
         inwestycji;</t>
  </si>
  <si>
    <t xml:space="preserve">           - zmniejszenie wydatków kwalifikowalnych na zarządzanie i obsługę projektu o kwotę 28.937 zł;</t>
  </si>
  <si>
    <r>
      <t xml:space="preserve">     6) pn.</t>
    </r>
    <r>
      <rPr>
        <i/>
        <sz val="10"/>
        <rFont val="Times New Roman"/>
        <family val="1"/>
      </rPr>
      <t xml:space="preserve"> "Przebudowa i rozbudowa drogi wojewódzkiej Nr 255 Pakość-Strzelno od km 0+005 do km 21+910. Etap I - Rozbudowa drogi 
         wojewódzkiej Nr 255 na odc. od km 0+005 do km 2+220, dł. 2,215 km":</t>
    </r>
  </si>
  <si>
    <t xml:space="preserve">        a) w zakresie wydatków bieżących dotyczących zarządzania i obsługi projektu - zmniejszenie o kwotę 49.143 zł;</t>
  </si>
  <si>
    <t xml:space="preserve">            - przeniesienie planowanych wydatków między podziałkami klasyfikacji budżetowej w planie finansowym Urzędu Marszałkowskiego
              w kwocie 618 zł oraz w planie finansowym Zarządu Dróg Wojewódzkich w Bydgoszczy w kwocie 5.638 zł w związku z urealnieniem planu 
              na dodatkowe wynagrodzenie roczne do kwoty faktycznie wydatkowanej;</t>
  </si>
  <si>
    <t xml:space="preserve">             - zwiększenie wydatków w planie finansowym Urzędu Marszałkowskiego o kwotę 2.558 zł oraz w planie finansowym Zarządu Dróg 
               Wojewódzkich w Bydgoszczy o kwotę 14.181 zł w celu zabezpieczenia środków na zarządzanie projektem; </t>
  </si>
  <si>
    <t xml:space="preserve">         b) w zakresie wydatków inwestycyjnych:</t>
  </si>
  <si>
    <r>
      <t xml:space="preserve">    projekt pn. </t>
    </r>
    <r>
      <rPr>
        <i/>
        <sz val="10"/>
        <rFont val="Times New Roman"/>
        <family val="1"/>
      </rPr>
      <t xml:space="preserve">"Przebudowa wraz z rozbudową drogi wojewódzkiej nr 265 Brześć Kujawski-Gostynin od km 0+003 do km 19+117 w zakresie 
    dotyczącym budowy ciągów pieszo-rowerowych" - </t>
    </r>
    <r>
      <rPr>
        <sz val="10"/>
        <rFont val="Times New Roman"/>
        <family val="1"/>
      </rPr>
      <t>zmniejszenie wydatków o kwotę 1.795.693 zł, w tym finansowanych z budżetu środków 
    europejskich o kwotę 1.526.339 zł oraz z dotacji od jednostek samorządu terytorialnego o kwotę 269.354 zł. W związku ze zwiększeniem zakresu
    robót związanych z przebudową konstrukcji drogi wojewódzkiej nr 265, bez której nie jest możliwe zakończenie robót związanych z budową 
    ciągów pieszo-rowerowych powyższe środki przenosi się na rok 2020 i wydłuża się okres realizacji inwestycji. Ogólna wartość projektu nie 
    ulega zmianie.</t>
    </r>
  </si>
  <si>
    <r>
      <t>Zwiększa się o kwotę 800.000 zł wydatki stanowiące pomoc finansową dla Powiatu Świeckiego na dofinansowanie zadania pn.</t>
    </r>
    <r>
      <rPr>
        <i/>
        <sz val="10"/>
        <rFont val="Times New Roman"/>
        <family val="1"/>
      </rPr>
      <t xml:space="preserve"> "Przebudowa dróg powiatowych w powiecie świeckim na odcinku od skrzyżowania z drogą wojewódzką Nr 240 do miejscowości Laskowice (dł. 25,725 km) od ul. Miodowej do ul. Wojska Polskiego w Świeciu (dł. około 270 m) oraz od drogi wojewódzkiej Nr 214 do miejscowości Osie (19,232 km)". </t>
    </r>
    <r>
      <rPr>
        <sz val="10"/>
        <rFont val="Times New Roman"/>
        <family val="1"/>
      </rPr>
      <t>Środki przeniesione zostają z roku 2022 w celu zabezpieczenia środków umożliwiających rozstrzygnięcie postępowania przetargowego.</t>
    </r>
  </si>
  <si>
    <r>
      <t xml:space="preserve">Zwiększa się o kwotę 60.000 zł wydatki zaplanowane na wieloletnie zadanie inwestycyjne  pn. </t>
    </r>
    <r>
      <rPr>
        <i/>
        <sz val="10"/>
        <rFont val="Times New Roman"/>
        <family val="1"/>
      </rPr>
      <t xml:space="preserve">"Rozbudowa budynku Urzędu Marszałkowskiego". </t>
    </r>
    <r>
      <rPr>
        <sz val="10"/>
        <rFont val="Times New Roman"/>
        <family val="1"/>
      </rPr>
      <t xml:space="preserve">Zmiana wynika z konieczności zabezpieczenia środków na pokrycie kosztów usunięcia kolizji sieci elektroenergetycznej oraz przyłączenia planowanej trafostacji w kwotach odpowiadających najkorzystniejszym ofertom złożonym w przeprowadzonych przez Energa Operator S.A. postępowaniach przetargowych. Zwiększa się ogólna wartość zadania. </t>
    </r>
  </si>
  <si>
    <r>
      <t xml:space="preserve"> - o kwotę 120.000 zł na zadanie powierzone pn.</t>
    </r>
    <r>
      <rPr>
        <i/>
        <sz val="10"/>
        <rFont val="Times New Roman"/>
        <family val="1"/>
      </rPr>
      <t xml:space="preserve"> "Punkty Informacyjne Funduszy Europejskich WK-P"</t>
    </r>
    <r>
      <rPr>
        <sz val="10"/>
        <rFont val="Times New Roman"/>
        <family val="1"/>
      </rPr>
      <t xml:space="preserve"> realizowane w ramach Programu 
   Operacyjnego Pomoc Techniczna. Zmiana wynika z aktualizacji wniosku o przyznanie dotacji celowej na 2019 r. i przyznaniem przez 
   Ministerstwo Inwestycji i Rozwoju dodatkowych środków za wykorzystanie środków w 2018 r. na poziomie 98%. Zwiększa się ogólna wartość 
   zadania;</t>
    </r>
  </si>
  <si>
    <r>
      <t xml:space="preserve">Zmniejsza się o kwotę 787.480 zł wydatki zaplanowane na projekt pn. </t>
    </r>
    <r>
      <rPr>
        <i/>
        <sz val="10"/>
        <rFont val="Times New Roman"/>
        <family val="1"/>
      </rPr>
      <t>"Przedszkolaki - debeściaki - edukacja przedszkolna i terapia dla dzieci z niepełnosprawnościami"</t>
    </r>
    <r>
      <rPr>
        <sz val="10"/>
        <rFont val="Times New Roman"/>
        <family val="1"/>
      </rPr>
      <t xml:space="preserve">  realizowany w ramach RPO WK-P 2014-2020, Poddziałania 10.2.1. W związku z opóźnieniami w realizacji projektu infrastrukturalnego pn. "Tylko w Korczaku jest super dzieciaku" nie ma możliwości realizacji zakresu rzeczowego projektu w 2019 roku (przedszkole ma być prowadzone w obiekcie, który dopiero zostanie wybudowany). Powyższe środki przenosi się na rok 2020 i wydłuża się okres realizacji projektu do roku 2021. Ogólna wartość projektu się nie zmienia.</t>
    </r>
  </si>
  <si>
    <t>Określa się wydatki w kwocie 712.714 zł na pokrycie ujemnego wyniku finansowego za rok 2018 Wojewódzkiego Szpitala Specjalistycznego im. błogosławionego księdza Jerzego Popiełuszki we Włocławku. Zgodnie z art. 59 ustawy z dnia 15 kwietnia 2011 r. o działalności leczniczej podmiot tworzący samodzielny publiczny zakład opieki zdrowotnej może w terminie 9 miesięcy od upływu terminu do zatwierdzenia sprawozdania finansowego pokryć stratę netto za rok obrotowy lub w terminie 12 miesięcy od upływu zatwierdzenia sprawozdania finansowego podjąć uchwałę o jego likwidacji.</t>
  </si>
  <si>
    <r>
      <t xml:space="preserve">    - na projekt pn. </t>
    </r>
    <r>
      <rPr>
        <i/>
        <sz val="10"/>
        <rFont val="Times New Roman"/>
        <family val="1"/>
      </rPr>
      <t>"Artyści w zawodzie - modernizacja warsztatów kształcenia zawodowego w KPSOSW im. J. Korczaka w Toruniu"</t>
    </r>
    <r>
      <rPr>
        <sz val="10"/>
        <rFont val="Times New Roman"/>
        <family val="1"/>
      </rPr>
      <t xml:space="preserve"> o kwotę 
      9.157.048 zł</t>
    </r>
    <r>
      <rPr>
        <i/>
        <sz val="10"/>
        <rFont val="Times New Roman"/>
        <family val="1"/>
      </rPr>
      <t xml:space="preserve"> </t>
    </r>
    <r>
      <rPr>
        <sz val="10"/>
        <rFont val="Times New Roman"/>
        <family val="1"/>
      </rPr>
      <t xml:space="preserve">w związku z przeniesieniem środków na lata następne w wyniku unieważnienia powtórnie przeprowadzonego postępowania 
      przetargowego na skutek wpływu oferty przekraczającej wartość szacunkową zamówienia i konieczności ponownego oszacowania wartości 
      rynkowej inwestycji celem ogłoszenia nowego przetargu. </t>
    </r>
  </si>
  <si>
    <r>
      <t xml:space="preserve"> - w kwocie 3.271 zł w projekcie pn. </t>
    </r>
    <r>
      <rPr>
        <i/>
        <sz val="10"/>
        <rFont val="Times New Roman"/>
        <family val="1"/>
      </rPr>
      <t>"Artyści w zawodzie - modernizacja warsztatów kształcenia zawodowego w KPSOSW im. J. Korczaka
   w Toruniu"</t>
    </r>
    <r>
      <rPr>
        <sz val="10"/>
        <rFont val="Times New Roman"/>
        <family val="1"/>
      </rPr>
      <t>.</t>
    </r>
  </si>
  <si>
    <r>
      <t xml:space="preserve"> - o kwotę 290.000 zł na zadanie własne pn. </t>
    </r>
    <r>
      <rPr>
        <i/>
        <sz val="10"/>
        <rFont val="Times New Roman"/>
        <family val="1"/>
      </rPr>
      <t>"Kujawsko-Pomorski Specjalny Ośrodek Szkolno-Wychowawczy nr 2 w Bydgoszczy - remont 
   pomieszczeń"</t>
    </r>
    <r>
      <rPr>
        <sz val="10"/>
        <rFont val="Times New Roman"/>
        <family val="1"/>
      </rPr>
      <t>. W czerwcu br. wszczęty został przetarg nieograniczony na wykonanie remontu posadzek w pomieszczeniach budynku Ośrodka,
   ułożenie wykładzin homogenicznych winylowych zgodnie z projektem. Z uwagi na wydłużenie postępowania z powodu uzyskania wyjaśnień 
   od oferentów, zaszła konieczność unieważnienia przetargu (brak możliwości prowadzenia prac w trakcie roku szkolnego) i ponowne jego 
   przeprowadzenie. W związku z powyższym zadanie przekwalifikowuje się na zadanie wieloletnie i środki przenosi się na rok 2020;</t>
    </r>
  </si>
  <si>
    <r>
      <t xml:space="preserve"> - o kwotę 927.281 zł na projekt pn. </t>
    </r>
    <r>
      <rPr>
        <i/>
        <sz val="10"/>
        <rFont val="Times New Roman"/>
        <family val="1"/>
      </rPr>
      <t xml:space="preserve">"Humaniści na start" </t>
    </r>
    <r>
      <rPr>
        <sz val="10"/>
        <rFont val="Times New Roman"/>
        <family val="1"/>
      </rPr>
      <t>w związku z oszczędnościami wynikającymi z mniejszej ilości przyznanych stypendiów 
   na rok szkolny 2018/2019 i  przeniesieniem powyższej kwoty na lata następne na zwiększenie ilości stypendiów na rok szkolny 2019/2020 
   i 2020/2021. Ogólna wartość projektu nie ulega zmianie.</t>
    </r>
  </si>
  <si>
    <t>Zmniejsza się o kwotę 47.399 zł dotację zaplanowaną dla Wojewódzkiej i Miejskiej Biblioteki Publicznej im. dr Witolda Bełzy w Bydgoszczy na remont pomieszczeń magazynowych, tj. do wysokości najkorzystniejszej oferty w przeprowadzonym postępowaniu przetargowym. Jednocześnie zaoszczędzone środki przeznacza się dla Biblioteki na zakup i montaż 17 regałów wysokiego składowania do magazynu głównego Biblioteki przy Starym Rynku 24, w tym 14 przesuwnych i 3 stacjonarnych.</t>
  </si>
  <si>
    <r>
      <t xml:space="preserve">       - w kwocie 49.769 zł z przeznaczeniem na projekt pn.</t>
    </r>
    <r>
      <rPr>
        <i/>
        <sz val="10"/>
        <rFont val="Times New Roman"/>
        <family val="1"/>
      </rPr>
      <t xml:space="preserve"> Organizacja wystawy czasowej "Anatomia muzeum. 60 lat Muzeum Etnograficznego 
         w Toruniu"</t>
    </r>
    <r>
      <rPr>
        <sz val="10"/>
        <rFont val="Times New Roman"/>
        <family val="1"/>
      </rPr>
      <t>.  W ramach zadania zorganizowana zostanie pierwsza w Polsce wystawa czasowa poświęcona instytucji muzeum, jako miejscu 
         o swoistej strukturze przestrzennej i funkcjonalnej, ściśle określonych zasadach gromadzenia i ekspozycji zbiorów. Ekspozycja 
         ukaże zakres działań muzealnych: tych oczywistych takich jak wystawiennictwo i edukacja oraz nieznanych osobom spoza kręgu 
         muzealników, takich jak badania terenowe, pozyskiwanie obiektów, konserwowanie, opracowywanie, przechowywanie. Historia muzeum 
         opowiedziana będzie poprzez dwie równoległe warstwy narracyjne: komiksowo-scenograficzną (naścienny rysunek komiksowy) 
         i merytoryczno-ekspozycyjną (zabytki, archiwalia, teksty merytoryczne);</t>
    </r>
  </si>
  <si>
    <t>Powyższe zmiany nie wpływają na deficyt budżetowy.</t>
  </si>
  <si>
    <t>w związku z brakiem możliwości wydatkowania środków przyznanych przez gminy i powiaty w roku 2019 i przeniesieniem części zakresów rzeczowo-finansowych inwestycji na lata następne.</t>
  </si>
  <si>
    <r>
      <t>2) Pałacu Lubostroń w Lubostroniu w kwocie 60.780 zł z przeznaczeniem na zabezpieczenie wkładu własnego w projekcie pn.</t>
    </r>
    <r>
      <rPr>
        <i/>
        <sz val="10"/>
        <rFont val="Times New Roman"/>
        <family val="1"/>
      </rPr>
      <t xml:space="preserve"> "Termomodernizacja 
    zabytkowego budynku stajni-wozowni w Lubostroniu na potrzeby użytku publicznego"</t>
    </r>
    <r>
      <rPr>
        <sz val="10"/>
        <rFont val="Times New Roman"/>
        <family val="1"/>
      </rPr>
      <t xml:space="preserve"> przewidzianym do realizacji w latach 2019-2020 
    w ramach RPO WK-P, Działania 3.3. W ramach projektu przeprowadzona zostanie modernizacja systemu ogrzewania, docieplenie stropu pod 
    poddaszem nieogrzewanym wełną mineralną, docieplenie ścian wewnętrznych i zewnętrznych na poddaszach użytkowych oraz docieplenie 
    dachu.</t>
    </r>
  </si>
  <si>
    <r>
      <t xml:space="preserve">Zwiększa się o kwotę 3.038 zł wydatki zaplanowane na zadanie pn. </t>
    </r>
    <r>
      <rPr>
        <i/>
        <sz val="10"/>
        <rFont val="Times New Roman"/>
        <family val="1"/>
      </rPr>
      <t xml:space="preserve">"Przywrócenie równowagi ekologicznej na terenach gmin województwa kujawsko-pomorskiego w związku z budową autostrady A1 w latach 2011-2015", </t>
    </r>
    <r>
      <rPr>
        <sz val="10"/>
        <rFont val="Times New Roman"/>
        <family val="1"/>
      </rPr>
      <t>na pomoc finansową dla gminy Kowal na zadanie inwestycyjne pn. "Wymiana instalacji CO w świetlicy wiejskiej w miejscowości Dębniaki i Strzały" realizowane w celu zrekompensowania strat przyrodniczych i środowiskowych powstałych w wyniku budowy autostrady A-1. Zmiana dokonywana jest zgodnie ze złożonym przez gminę wnioskiem o zwiększenie wartości zadania.</t>
    </r>
  </si>
  <si>
    <r>
      <t xml:space="preserve">Zmniejsza się o kwotę 62.738 zł dochody zaplanowane na projekt pn. </t>
    </r>
    <r>
      <rPr>
        <i/>
        <sz val="10"/>
        <rFont val="Times New Roman"/>
        <family val="1"/>
      </rPr>
      <t xml:space="preserve">"Infostrada Kujaw i Pomorza 2.0" </t>
    </r>
    <r>
      <rPr>
        <sz val="10"/>
        <rFont val="Times New Roman"/>
        <family val="1"/>
      </rPr>
      <t>realizowany w ramach RPO WK-P 2014-2020, Działania 2.2 w związku z urealnieniem dotacji od partnerów projektu - podmiotów zaliczanych i niezaliczanych do sektora publicznego.</t>
    </r>
  </si>
  <si>
    <r>
      <t xml:space="preserve">Określa sie wydatki w kwocie 50.000 zł na zadanie wieloletnie </t>
    </r>
    <r>
      <rPr>
        <i/>
        <sz val="10"/>
        <rFont val="Times New Roman"/>
        <family val="1"/>
      </rPr>
      <t xml:space="preserve">"Przygotowanie dokumentacji projektowej na potrzeby COIE" </t>
    </r>
    <r>
      <rPr>
        <sz val="10"/>
        <rFont val="Times New Roman"/>
        <family val="1"/>
      </rPr>
      <t>przewidziane do realizacji w latach 2019-2020 z przeznaczeniem na pokrycie kosztów aktualizacji Studium Wykonalności na potrzeby projektu "Przygotowanie i rozwój pakietu usług doradczych/informacyjnych w zakresie umiędzynarodowienia działalności przedsiębiorstw z sektora MŚP oraz pozyskania działalności inwestycyjnej przez Kujawsko-Pomorskie Centrum Obsługi Inwestorów i Eksporterów (K-PCOIE). Środki przenosi się z zadania pn.</t>
    </r>
    <r>
      <rPr>
        <i/>
        <sz val="10"/>
        <rFont val="Times New Roman"/>
        <family val="1"/>
      </rPr>
      <t xml:space="preserve"> "Przygotowanie dokumentacji na potrzeby realizacji projektów w ramach RPO WK-P".</t>
    </r>
  </si>
  <si>
    <r>
      <t>Określa się wydatki w kwocie 66.379 zł na zadanie własne pn.</t>
    </r>
    <r>
      <rPr>
        <i/>
        <sz val="10"/>
        <rFont val="Times New Roman"/>
        <family val="1"/>
      </rPr>
      <t xml:space="preserve"> "Zapewnienie funkcjonowania publicznego transportu zbiorowego w zakresie przewozów autobusowych o charakterze użyteczności publicznej". </t>
    </r>
    <r>
      <rPr>
        <sz val="10"/>
        <rFont val="Times New Roman"/>
        <family val="1"/>
      </rPr>
      <t>Powyższa kwota stanowi wkład własny Województwa, którego zabezpieczenie umożliwi zawarcie z operatorem umowy o świadczenie usług w zakresie publicznego transportu zbiorowego na okres od 1 października 2019 r. do 31 grudnia 2019 r. i uzyskanie dofinansowania ze środków Funduszu rozwoju przewozów autobusowych o charakterze użyteczności publicznej, o którym mowa w ustawie z dnia 16 maja 2019 r. (Dz. U. poz. 1123). Środki z budżetu państwa wprowadzone zostaną po podpisaniu umowy z Wojewodą Kujawsko-Pomorskim na dofinansowanie zadania.</t>
    </r>
  </si>
  <si>
    <r>
      <t xml:space="preserve">Zmniejsza się o kwotę 781.572 zł wydatki zaplanowane na wieloletnie zadanie pn. </t>
    </r>
    <r>
      <rPr>
        <i/>
        <sz val="10"/>
        <rFont val="Times New Roman"/>
        <family val="1"/>
      </rPr>
      <t xml:space="preserve">"Kultura w zasięgu 2.0 - wkład własny wojewódzkich jednostek organizacyjnych". </t>
    </r>
    <r>
      <rPr>
        <sz val="10"/>
        <rFont val="Times New Roman"/>
        <family val="1"/>
      </rPr>
      <t>Środki przeniesione zostają na rok 2020 na skutek przedłużających się procedur przetargowych wynikających z ograniczonego kręgu wykonawców posiadających zasoby niezbędne do realizacji zadań z zakresu digitalizacji a także przypadających na I kwartał 2020 r. płatności dotyczących rozstrzygniętych przetargów w roku bieżącym. Ogólna wartość się nie zmienia.</t>
    </r>
  </si>
  <si>
    <r>
      <t xml:space="preserve">2. Działania 2.2 Cyfrowa dostępność i użyteczność informacji sektora publicznego oraz zasobów nauki - projekt pn. </t>
    </r>
    <r>
      <rPr>
        <i/>
        <sz val="10"/>
        <rFont val="Times New Roman"/>
        <family val="1"/>
      </rPr>
      <t xml:space="preserve">"Kultura w zasięgu 2.0" - 
    </t>
    </r>
    <r>
      <rPr>
        <sz val="10"/>
        <rFont val="Times New Roman"/>
        <family val="1"/>
      </rPr>
      <t>zmniejszenie wydatków o kwotę 13.619.431 zł. Środki przeniesione zostają na lata następne na skutek przedłużających się procedur 
    przetargowych wynikających z ograniczonego kręgu wykonawców posiadających zasoby niezbędne do realizacji zadań z zakresu digitalizacji.
    Ponadto płatności dotyczące rozstrzygniętych przetargów w roku bieżącym przypadają na I kwartał 2020 r.Wydłuża się okres realizacji projektu. 
    Ogólna wartość się nie zmienia.</t>
    </r>
  </si>
  <si>
    <r>
      <t xml:space="preserve"> - o kwotę 280.000 zł na zadanie własne pn.</t>
    </r>
    <r>
      <rPr>
        <i/>
        <sz val="10"/>
        <rFont val="Times New Roman"/>
        <family val="1"/>
      </rPr>
      <t xml:space="preserve"> "Naprawa i odtworzenie muru granicznego wokół nieruchomości przy ul. Z. Krasińskiego 10 
   w Bydgoszczy"</t>
    </r>
    <r>
      <rPr>
        <sz val="10"/>
        <rFont val="Times New Roman"/>
        <family val="1"/>
      </rPr>
      <t>. Z uwagi na długotrwałe procedury formalno-prawne poprzedzające uzyskanie zgody na remont muru (ostateczna decyzja 
   zezwalająca na rozpoczęcie prac budowlanych wydana została 27 czerwca br. ), przeprowadzenie procedury przetargowej na wyłonienie 
   wykonawcy prac budowlanych możliwe będzie na początku IV kwartału br. a rozpoczęcie prac na początku przyszłego roku. Powyższe środki 
   przenosi się do wydatkowania w roku 2020, w związku z powyższym zadanie przekwalifikowane zostaje na zadanie wieloletnie.</t>
    </r>
  </si>
  <si>
    <r>
      <t xml:space="preserve">Zmniejsza się o kwotę 30.513 zł wydatki zaplanowane na projekt pn. </t>
    </r>
    <r>
      <rPr>
        <i/>
        <sz val="10"/>
        <rFont val="Times New Roman"/>
        <family val="1"/>
      </rPr>
      <t xml:space="preserve">"Pogodna jesień życia na Kujawach i Pomorzu-projekt rozwoju pomocy środowiskowej dla seniorów" </t>
    </r>
    <r>
      <rPr>
        <sz val="10"/>
        <rFont val="Times New Roman"/>
        <family val="1"/>
      </rPr>
      <t xml:space="preserve">realizowany w ramach RPO WK-P 2014-2020, Poddziałania 9.3.2. Zmiana wynika z przeniesienia na rok 2020 wydatków z przeznaczeniem na dodatkowe wynagrodzenie roczne pracowników zaangażowanych w realizację projektu w 2019 r. Ogólna wartość projektu nie ulega zmianie. </t>
    </r>
  </si>
  <si>
    <t>Dochody od osób prawnych, od osób fizycznych i od innych jednostek nieposiadających osobowości prawnej oraz wydatki związane z ich poborem</t>
  </si>
  <si>
    <t>Udziały województw w podatkach stanowiących dochód budżetu państwa</t>
  </si>
  <si>
    <t>Zwiększa się o kwotę 5.000.000 zł planowane dochody własne województwa z tytułu udziału we wpływach z podatku dochodowego od osób prawnych, które zgodnie z ustawą z dnia 13 listopada 2003 r. o dochodach jednostek samorządu terytorialnego wynoszą 14,75 % wpływów od podatników mających siedzibę na obszarze województwa, tj. z kwoty 248.500.000 zł do kwoty 253.500.000 zł. Zmiana spowodowana jest wyższymi niż pierwotnie planowano wpływami.</t>
  </si>
  <si>
    <r>
      <t>Zmniejsza się o kwotę 1.550.000 zł wydatki zaplanowane na zadanie własne pn.</t>
    </r>
    <r>
      <rPr>
        <i/>
        <sz val="10"/>
        <rFont val="Times New Roman"/>
        <family val="1"/>
      </rPr>
      <t xml:space="preserve"> "Mała architektura i budowa infrastruktury sportowej przy obiektach edukacyjnych - wsparcie finansowe" </t>
    </r>
    <r>
      <rPr>
        <sz val="10"/>
        <rFont val="Times New Roman"/>
        <family val="1"/>
      </rPr>
      <t>tj. do wysokości wsparcia finansowego przyznanego jednostkom samorządu terytorialnego uchwałą VI/124/19 Sejmiku Województwa Kujawsko-Pomorskiego z dnia  z dnia 27 maja 2019 r. Zmiana wynika z planu unieważnienia naboru wniosków na dofinansowanie zadań inwestycyjnych polegających na budowie przyszkolnych sal gimnastycznych, umożliwiających przeprowadzanie zajęć wychowania fizycznego w ramach systemu edukacji oraz dodatkowych pozalekcyjnych zajęć sportowych dla dzieci i młodzieży.</t>
    </r>
  </si>
  <si>
    <r>
      <t>Określa się wydatki na zadanie własne pn.</t>
    </r>
    <r>
      <rPr>
        <i/>
        <sz val="10"/>
        <rFont val="Times New Roman"/>
        <family val="1"/>
      </rPr>
      <t xml:space="preserve"> "Zwrot dotacji RPO" </t>
    </r>
    <r>
      <rPr>
        <sz val="10"/>
        <rFont val="Times New Roman"/>
        <family val="1"/>
      </rPr>
      <t>łącznie w kwocie 3.904.911 zł, z przeznaczeniem na zwrot dotacji z budżetu środków europejskich w wyniku nałożenia przez Instytucję Zarządzającą korekt finansowych na projekty realizowane w ramach RPO WK-P 2014-2020, przez Zarząd Dróg Wojewódzkich w Bydgoszczy, tj.:</t>
    </r>
  </si>
  <si>
    <t xml:space="preserve"> - w kwocie 3.880.387 zł w wyniku korekty finansowanej na świadczenie usługi inżyniera kontraktu oraz roboty budowlane w ramach projektów 
   pn. "Przebudowa wraz z rozbudową drogi wojewódzkiej Nr 265 Brześć Kujawski-Gostynin od km 0+003 do km 19+117" oraz pn. "Przebudowa
   wraz z rozbudową drogi wojewódzkiej nr 265 Brześć Kujawski-Gostynin od km 0+003 do km 19+117 w zakresie dotyczącym budowy ciągów 
   pieszo-rowerowych".</t>
  </si>
  <si>
    <t xml:space="preserve"> - w kwocie 24.524 zł w wyniku korekty na świadczenie usługi inżyniera kontraktu w ramach projektu pn. "Przebudowa wraz z rozbudową drogi 
   wojewódzkiej Nr 240 Chojnice-Świecie od km 23+190 do km 36+817 i od km 62+877 do km 65+718"; </t>
  </si>
  <si>
    <t xml:space="preserve">           - zwiększenie wydatków niekwalifikowalnych (środki własne województwa ) o kwotę 8.839 zł w związku z nałożeniem korekty finansowej 
              na obsługę prawną;</t>
  </si>
  <si>
    <r>
      <t xml:space="preserve">   5) pn.</t>
    </r>
    <r>
      <rPr>
        <i/>
        <sz val="10"/>
        <rFont val="Times New Roman"/>
        <family val="1"/>
      </rPr>
      <t xml:space="preserve"> "Przebudowa wraz z rozbudową drogi wojewódzkiej Nr 265 Brześć Kujawski-Gostynin od km 0+003 do km 19+117":</t>
    </r>
  </si>
  <si>
    <t xml:space="preserve">           - zmniejszenie wydatków kwalifikowalnych łącznie o kwotę 8.839 zł w tym finansowanych z budżetu środków europejskich o kwotę 7.513 zł 
             oraz ze środków własnych województwa o kwotę 1.326 zł; ;</t>
  </si>
  <si>
    <t xml:space="preserve">             - zwiększenie wydatków niekwalifikowalnych (środki własne województwa) o kwotę 2.822.132 zł w związku z nałożeniem korekty 
               finansowej na świadczenie usługi inżyniera kontraktu i roboty budowlane oraz wydatków kwalifikowalnych finansowanych ze 
               środków własnych województwa o kwotę 896.431 zł;</t>
  </si>
  <si>
    <t xml:space="preserve">         b) w zakresie wydatków inwestycyjnych przeniesienie pomiędzy źródłami finansowania poprzez:</t>
  </si>
  <si>
    <r>
      <t xml:space="preserve"> - o kwotę 2.176.050 zł na zadanie własne pn. </t>
    </r>
    <r>
      <rPr>
        <i/>
        <sz val="10"/>
        <rFont val="Times New Roman"/>
        <family val="1"/>
      </rPr>
      <t>"Drogi wojewódzkie - utrzymanie bieżące dróg"</t>
    </r>
    <r>
      <rPr>
        <sz val="10"/>
        <rFont val="Times New Roman"/>
        <family val="1"/>
      </rPr>
      <t xml:space="preserve"> z przeznaczeniem na pokrycie kosztów związanych
   remontami cząstkowymi dróg, na zakup materiałów do prowadzenia robót utrzymaniowych (bariery sprężyste, piasek, prefabrykaty betonowe: 
   kostka, krawężniki, pachołki, gruz i kruszywo do umacniania poboczy), zakup części zamiennych do pojazdów, pokrycie kosztów wynajmu 
   samochodów służbowych oraz na opłaty z tytułu odprowadzania wód opadowych z nawierzchni dróg wojewódzkich;</t>
    </r>
  </si>
  <si>
    <t>zmniejszeniem planowanych dochodów o kwotę 68.790.707 zł, tj. do kwoty 1.008.917.874,83 zł;</t>
  </si>
  <si>
    <t>zmniejszeniem planowanych wydatków o kwotę 68.790.707 zł, tj. do kwoty 1.057.717.874,83 zł;</t>
  </si>
  <si>
    <r>
      <t xml:space="preserve">    2) projekt pn. </t>
    </r>
    <r>
      <rPr>
        <i/>
        <sz val="10"/>
        <rFont val="Times New Roman"/>
        <family val="1"/>
      </rPr>
      <t>"Ograniczenie emisji spalin poprzez rozbudowę dróg rowerowych znajdujących się w koncepcji rozwoju  systemu transportu 
        Bydgosko-Toruńskiego Obszaru Funkcjonalnego dla: Części nr 1 - Nawra-Kończewice-Chełmża- Zalesie-Kiełbasin-Mlewo-Mlewiec - 
        Srebrniki-Sierakowo w ciągu dróg wojewódzkich nr: 551,649,554"</t>
    </r>
    <r>
      <rPr>
        <sz val="10"/>
        <rFont val="Times New Roman"/>
        <family val="1"/>
      </rPr>
      <t>:</t>
    </r>
  </si>
  <si>
    <t xml:space="preserve">             - zmniejszenie wydatków kwalifikowalnych  finansowanych z budżetu środków europejskich o kwotę 3.718.563 zł; </t>
  </si>
  <si>
    <t>Powyższych zmian dokonuje się w celu dostosowania planu dochodów do wielkości wynikających ze złożonego do Ministerstwa Inwestycji i Rozwoju wniosku o zmianę Rocznego planu udzielania dotacji celowej z budżetu państwa dla województwa kujawsko-pomorskiego w 2019 roku.</t>
  </si>
  <si>
    <t>Zwiększa się o kwotę 50.000 zł wydatki zaplanowane na dotacje celowe dla spółek wodnych z przeznaczeniem na dofinansowanie pilnych prac na urządzeniach melioracyjnych i usunięcie awarii.</t>
  </si>
  <si>
    <r>
      <t xml:space="preserve">      pn. </t>
    </r>
    <r>
      <rPr>
        <i/>
        <sz val="10"/>
        <rFont val="Times New Roman"/>
        <family val="1"/>
      </rPr>
      <t>"Wsparcie opieki nad zabytkami województwa kujawsko-pomorskiego w 2019 roku"</t>
    </r>
  </si>
  <si>
    <r>
      <t xml:space="preserve">Określa się wydatki w kwocie 16.510.318 zł na nowy projekt pn. </t>
    </r>
    <r>
      <rPr>
        <i/>
        <sz val="10"/>
        <rFont val="Times New Roman"/>
        <family val="1"/>
      </rPr>
      <t xml:space="preserve">"Wsparcie opieki nad zabytkami województwa kujawsko-pomorskiego w 2019 roku" </t>
    </r>
    <r>
      <rPr>
        <sz val="10"/>
        <rFont val="Times New Roman"/>
        <family val="1"/>
      </rPr>
      <t xml:space="preserve">przewidziany do realizacji w latach 2019-2020 w ramach RPO WK-P 2014-2020, Działania 4.4. W ramach projektu udzielone zostaną dotacje na prace konserwatorskie, restauratorskie lub roboty budowlane przy zabytkach wpisanych do rejestru zabytków położonych na obszarze województwa kujawsko-pomorskiego. Projekt zakłada realizację 167 zadań. Powyższa kwota sfinansowana zostanie z budżetu środków europejskich w kwocie 16.155.080 zł oraz ze środków własnych województwa w kwocie 355.238 zł. </t>
    </r>
  </si>
</sst>
</file>

<file path=xl/styles.xml><?xml version="1.0" encoding="utf-8"?>
<styleSheet xmlns="http://schemas.openxmlformats.org/spreadsheetml/2006/main">
  <numFmts count="5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000"/>
    <numFmt numFmtId="166" formatCode="0.00000"/>
    <numFmt numFmtId="167" formatCode="0.0000"/>
    <numFmt numFmtId="168" formatCode="0.000"/>
    <numFmt numFmtId="169" formatCode="#,##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
    <numFmt numFmtId="180" formatCode="#,##0.0000"/>
    <numFmt numFmtId="181" formatCode="#,##0.00\ &quot;zł&quot;"/>
    <numFmt numFmtId="182" formatCode="#,##0;[Red]#,##0"/>
    <numFmt numFmtId="183" formatCode="&quot;Tak&quot;;&quot;Tak&quot;;&quot;Nie&quot;"/>
    <numFmt numFmtId="184" formatCode="&quot;Prawda&quot;;&quot;Prawda&quot;;&quot;Fałsz&quot;"/>
    <numFmt numFmtId="185" formatCode="&quot;Włączone&quot;;&quot;Włączone&quot;;&quot;Wyłączone&quot;"/>
    <numFmt numFmtId="186" formatCode="[$€-2]\ #,##0.00_);[Red]\([$€-2]\ #,##0.00\)"/>
    <numFmt numFmtId="187" formatCode="_-* #,##0.000\ _z_ł_-;\-* #,##0.000\ _z_ł_-;_-* &quot;-&quot;??\ _z_ł_-;_-@_-"/>
    <numFmt numFmtId="188" formatCode="_-* #,##0.0\ _z_ł_-;\-* #,##0.0\ _z_ł_-;_-* &quot;-&quot;??\ _z_ł_-;_-@_-"/>
    <numFmt numFmtId="189" formatCode="_-* #,##0\ _z_ł_-;\-* #,##0\ _z_ł_-;_-* &quot;-&quot;??\ _z_ł_-;_-@_-"/>
    <numFmt numFmtId="190" formatCode="#,##0_ ;\-#,##0\ "/>
    <numFmt numFmtId="191" formatCode="_-* #,##0.0000\ _z_ł_-;\-* #,##0.0000\ _z_ł_-;_-* &quot;-&quot;??\ _z_ł_-;_-@_-"/>
    <numFmt numFmtId="192" formatCode="[$-415]d\ mmmm\ yyyy"/>
    <numFmt numFmtId="193" formatCode="#,##0.00_ ;\-#,##0.00\ "/>
    <numFmt numFmtId="194" formatCode="_-* #,##0.000\ &quot;zł&quot;_-;\-* #,##0.000\ &quot;zł&quot;_-;_-* &quot;-&quot;???\ &quot;zł&quot;_-;_-@_-"/>
    <numFmt numFmtId="195" formatCode="0_ ;\-0\ "/>
    <numFmt numFmtId="196" formatCode="_-* #,##0.00\ _z_ł_-;\-* #,##0.00\ _z_ł_-;_-* \-??\ _z_ł_-;_-@_-"/>
    <numFmt numFmtId="197" formatCode="0.00000000"/>
    <numFmt numFmtId="198" formatCode="0.0000000"/>
    <numFmt numFmtId="199" formatCode="#,##0.0000000000000000000000000"/>
    <numFmt numFmtId="200" formatCode="0.000000000"/>
    <numFmt numFmtId="201" formatCode="0.000%"/>
    <numFmt numFmtId="202" formatCode="0.0000%"/>
    <numFmt numFmtId="203" formatCode="#,##0\ &quot;zł&quot;"/>
    <numFmt numFmtId="204" formatCode="#,##0.00000"/>
    <numFmt numFmtId="205" formatCode="#,##0.000000"/>
    <numFmt numFmtId="206" formatCode="#,##0.0000000"/>
    <numFmt numFmtId="207" formatCode="#,##0.00000000"/>
    <numFmt numFmtId="208" formatCode="#,##0\ _z_ł"/>
    <numFmt numFmtId="209" formatCode="#,##0.0\ &quot;zł&quot;"/>
    <numFmt numFmtId="210" formatCode="#,##0.000\ &quot;zł&quot;"/>
    <numFmt numFmtId="211" formatCode="#,##0.0000\ &quot;zł&quot;"/>
  </numFmts>
  <fonts count="51">
    <font>
      <sz val="10"/>
      <name val="Arial"/>
      <family val="0"/>
    </font>
    <font>
      <sz val="10"/>
      <name val="Times New Roman"/>
      <family val="1"/>
    </font>
    <font>
      <b/>
      <sz val="10"/>
      <name val="Times New Roman"/>
      <family val="1"/>
    </font>
    <font>
      <b/>
      <sz val="11"/>
      <name val="Times New Roman"/>
      <family val="1"/>
    </font>
    <font>
      <i/>
      <sz val="10"/>
      <name val="Times New Roman"/>
      <family val="1"/>
    </font>
    <font>
      <sz val="11"/>
      <name val="Times New Roman"/>
      <family val="1"/>
    </font>
    <font>
      <u val="single"/>
      <sz val="10"/>
      <color indexed="12"/>
      <name val="Arial"/>
      <family val="2"/>
    </font>
    <font>
      <u val="single"/>
      <sz val="10"/>
      <color indexed="36"/>
      <name val="Arial"/>
      <family val="2"/>
    </font>
    <font>
      <sz val="10"/>
      <name val="Arial PL"/>
      <family val="0"/>
    </font>
    <font>
      <b/>
      <i/>
      <sz val="12"/>
      <name val="Times New Roman"/>
      <family val="1"/>
    </font>
    <font>
      <b/>
      <sz val="15"/>
      <name val="Times New Roman"/>
      <family val="1"/>
    </font>
    <font>
      <sz val="8"/>
      <name val="Times New Roman"/>
      <family val="1"/>
    </font>
    <font>
      <i/>
      <sz val="10"/>
      <color indexed="10"/>
      <name val="Times New Roman"/>
      <family val="1"/>
    </font>
    <font>
      <sz val="9"/>
      <name val="Times New Roman"/>
      <family val="1"/>
    </font>
    <font>
      <vertAlign val="superscript"/>
      <sz val="10"/>
      <name val="Times New Roman"/>
      <family val="1"/>
    </font>
    <font>
      <sz val="9.5"/>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style="thin"/>
      <top style="thin"/>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32">
    <xf numFmtId="0" fontId="0" fillId="0" borderId="0" xfId="0" applyAlignment="1">
      <alignment/>
    </xf>
    <xf numFmtId="0" fontId="1" fillId="0" borderId="0" xfId="52" applyFont="1" applyFill="1" applyAlignment="1" applyProtection="1">
      <alignment horizontal="justify" vertical="center" wrapText="1"/>
      <protection/>
    </xf>
    <xf numFmtId="0" fontId="1" fillId="0" borderId="0" xfId="52" applyFont="1" applyFill="1" applyAlignment="1" applyProtection="1">
      <alignment horizontal="left" vertical="center"/>
      <protection/>
    </xf>
    <xf numFmtId="0" fontId="5" fillId="0" borderId="0" xfId="0" applyFont="1" applyFill="1" applyAlignment="1" applyProtection="1">
      <alignment horizontal="left"/>
      <protection/>
    </xf>
    <xf numFmtId="0" fontId="5" fillId="0" borderId="0" xfId="0" applyFont="1" applyFill="1" applyAlignment="1" applyProtection="1">
      <alignment vertical="center"/>
      <protection/>
    </xf>
    <xf numFmtId="0" fontId="1" fillId="0" borderId="0" xfId="52" applyFont="1" applyFill="1" applyBorder="1" applyAlignment="1" applyProtection="1">
      <alignment horizontal="justify" vertical="center" wrapText="1"/>
      <protection/>
    </xf>
    <xf numFmtId="0" fontId="1" fillId="0" borderId="0" xfId="0" applyFont="1" applyFill="1" applyAlignment="1" applyProtection="1">
      <alignment horizontal="justify" vertical="center" wrapText="1"/>
      <protection/>
    </xf>
    <xf numFmtId="0" fontId="5" fillId="0" borderId="0" xfId="0" applyFont="1" applyFill="1" applyAlignment="1" applyProtection="1">
      <alignment horizontal="left" vertical="center"/>
      <protection/>
    </xf>
    <xf numFmtId="0" fontId="2" fillId="0" borderId="10" xfId="52" applyFont="1" applyFill="1" applyBorder="1" applyAlignment="1" applyProtection="1">
      <alignment horizontal="center" vertical="center" wrapText="1"/>
      <protection/>
    </xf>
    <xf numFmtId="3" fontId="2" fillId="0" borderId="10" xfId="52" applyNumberFormat="1" applyFont="1" applyFill="1" applyBorder="1" applyAlignment="1" applyProtection="1">
      <alignment horizontal="center" vertical="center" wrapText="1"/>
      <protection/>
    </xf>
    <xf numFmtId="0" fontId="2" fillId="0" borderId="0" xfId="52" applyFont="1" applyFill="1" applyAlignment="1" applyProtection="1">
      <alignment horizontal="center" vertical="center" wrapText="1"/>
      <protection/>
    </xf>
    <xf numFmtId="0" fontId="4" fillId="0" borderId="0" xfId="52" applyFont="1" applyFill="1" applyAlignment="1" applyProtection="1">
      <alignment horizontal="center" vertical="center"/>
      <protection/>
    </xf>
    <xf numFmtId="0" fontId="1" fillId="0" borderId="0" xfId="0" applyFont="1" applyFill="1" applyAlignment="1" applyProtection="1">
      <alignment horizontal="justify" vertical="top" wrapText="1"/>
      <protection/>
    </xf>
    <xf numFmtId="3" fontId="1" fillId="0" borderId="0" xfId="0" applyNumberFormat="1" applyFont="1" applyFill="1" applyAlignment="1" applyProtection="1">
      <alignment horizontal="justify" vertical="top" wrapText="1"/>
      <protection/>
    </xf>
    <xf numFmtId="0" fontId="4" fillId="0" borderId="0" xfId="52" applyFont="1" applyFill="1" applyAlignment="1" applyProtection="1">
      <alignment vertical="center"/>
      <protection/>
    </xf>
    <xf numFmtId="0" fontId="3" fillId="33" borderId="0" xfId="52" applyFont="1" applyFill="1" applyAlignment="1" applyProtection="1">
      <alignment horizontal="center"/>
      <protection/>
    </xf>
    <xf numFmtId="0" fontId="3" fillId="33" borderId="0" xfId="52" applyFont="1" applyFill="1" applyAlignment="1" applyProtection="1">
      <alignment wrapText="1"/>
      <protection/>
    </xf>
    <xf numFmtId="3" fontId="3" fillId="33" borderId="0" xfId="52" applyNumberFormat="1" applyFont="1" applyFill="1" applyAlignment="1" applyProtection="1">
      <alignment/>
      <protection/>
    </xf>
    <xf numFmtId="0" fontId="3" fillId="0" borderId="0" xfId="52" applyFont="1" applyFill="1" applyAlignment="1" applyProtection="1">
      <alignment/>
      <protection/>
    </xf>
    <xf numFmtId="0" fontId="1" fillId="0" borderId="0" xfId="52" applyFont="1" applyFill="1" applyAlignment="1" applyProtection="1">
      <alignment horizontal="center"/>
      <protection/>
    </xf>
    <xf numFmtId="0" fontId="1" fillId="0" borderId="0" xfId="52" applyFont="1" applyFill="1" applyAlignment="1" applyProtection="1">
      <alignment horizontal="left" wrapText="1"/>
      <protection/>
    </xf>
    <xf numFmtId="3" fontId="1" fillId="0" borderId="0" xfId="52" applyNumberFormat="1" applyFont="1" applyFill="1" applyAlignment="1" applyProtection="1">
      <alignment horizontal="left" wrapText="1"/>
      <protection/>
    </xf>
    <xf numFmtId="0" fontId="1" fillId="0" borderId="0" xfId="52" applyFont="1" applyFill="1" applyProtection="1">
      <alignment/>
      <protection/>
    </xf>
    <xf numFmtId="0" fontId="13" fillId="0" borderId="11" xfId="52" applyFont="1" applyFill="1" applyBorder="1" applyAlignment="1" applyProtection="1">
      <alignment horizontal="center" vertical="center"/>
      <protection/>
    </xf>
    <xf numFmtId="0" fontId="13" fillId="0" borderId="11" xfId="52" applyFont="1" applyFill="1" applyBorder="1" applyAlignment="1" applyProtection="1">
      <alignment vertical="center" wrapText="1"/>
      <protection/>
    </xf>
    <xf numFmtId="4" fontId="13" fillId="0" borderId="11" xfId="52" applyNumberFormat="1" applyFont="1" applyFill="1" applyBorder="1" applyAlignment="1" applyProtection="1">
      <alignment vertical="center"/>
      <protection/>
    </xf>
    <xf numFmtId="3" fontId="13" fillId="0" borderId="11" xfId="52" applyNumberFormat="1" applyFont="1" applyFill="1" applyBorder="1" applyAlignment="1" applyProtection="1">
      <alignment vertical="center"/>
      <protection/>
    </xf>
    <xf numFmtId="0" fontId="13" fillId="0" borderId="0" xfId="52" applyFont="1" applyFill="1" applyAlignment="1" applyProtection="1">
      <alignment vertical="center"/>
      <protection/>
    </xf>
    <xf numFmtId="0" fontId="1" fillId="0" borderId="0" xfId="52" applyFont="1" applyFill="1" applyAlignment="1" applyProtection="1">
      <alignment horizontal="center" vertical="center"/>
      <protection/>
    </xf>
    <xf numFmtId="0" fontId="1" fillId="0" borderId="0" xfId="52" applyFont="1" applyFill="1" applyAlignment="1" applyProtection="1">
      <alignment vertical="center"/>
      <protection/>
    </xf>
    <xf numFmtId="0" fontId="5" fillId="0" borderId="11" xfId="52" applyFont="1" applyFill="1" applyBorder="1" applyAlignment="1" applyProtection="1">
      <alignment horizontal="center" vertical="center"/>
      <protection/>
    </xf>
    <xf numFmtId="0" fontId="5" fillId="0" borderId="11" xfId="52" applyFont="1" applyFill="1" applyBorder="1" applyAlignment="1" applyProtection="1">
      <alignment vertical="center" wrapText="1"/>
      <protection/>
    </xf>
    <xf numFmtId="3" fontId="5" fillId="0" borderId="11" xfId="52" applyNumberFormat="1" applyFont="1" applyFill="1" applyBorder="1" applyAlignment="1" applyProtection="1">
      <alignment vertical="center"/>
      <protection/>
    </xf>
    <xf numFmtId="0" fontId="5" fillId="0" borderId="0" xfId="52" applyFont="1" applyFill="1" applyAlignment="1" applyProtection="1">
      <alignment vertical="center"/>
      <protection/>
    </xf>
    <xf numFmtId="0" fontId="4" fillId="0" borderId="0" xfId="52" applyFont="1" applyFill="1" applyAlignment="1" applyProtection="1">
      <alignment vertical="center" wrapText="1"/>
      <protection/>
    </xf>
    <xf numFmtId="3" fontId="4" fillId="0" borderId="0" xfId="52" applyNumberFormat="1" applyFont="1" applyFill="1" applyAlignment="1" applyProtection="1">
      <alignment vertical="center"/>
      <protection/>
    </xf>
    <xf numFmtId="49" fontId="4" fillId="0" borderId="0" xfId="52" applyNumberFormat="1" applyFont="1" applyFill="1" applyAlignment="1" applyProtection="1">
      <alignment horizontal="center" vertical="center"/>
      <protection/>
    </xf>
    <xf numFmtId="0" fontId="5" fillId="0" borderId="0" xfId="52" applyFont="1" applyFill="1" applyBorder="1" applyAlignment="1" applyProtection="1">
      <alignment horizontal="center" vertical="center"/>
      <protection/>
    </xf>
    <xf numFmtId="0" fontId="5" fillId="0" borderId="0" xfId="52" applyFont="1" applyFill="1" applyBorder="1" applyAlignment="1" applyProtection="1">
      <alignment vertical="center"/>
      <protection/>
    </xf>
    <xf numFmtId="0" fontId="5" fillId="0" borderId="11" xfId="52" applyFont="1" applyFill="1" applyBorder="1" applyAlignment="1" applyProtection="1">
      <alignment horizontal="center" vertical="top"/>
      <protection/>
    </xf>
    <xf numFmtId="3" fontId="5" fillId="0" borderId="11" xfId="52" applyNumberFormat="1" applyFont="1" applyFill="1" applyBorder="1" applyAlignment="1" applyProtection="1">
      <alignment/>
      <protection/>
    </xf>
    <xf numFmtId="0" fontId="4" fillId="0" borderId="0" xfId="52" applyFont="1" applyFill="1" applyAlignment="1" applyProtection="1">
      <alignment horizontal="center" vertical="top"/>
      <protection/>
    </xf>
    <xf numFmtId="3" fontId="4" fillId="0" borderId="0" xfId="52" applyNumberFormat="1" applyFont="1" applyFill="1" applyAlignment="1" applyProtection="1">
      <alignment/>
      <protection/>
    </xf>
    <xf numFmtId="0" fontId="4" fillId="0" borderId="0" xfId="52" applyFont="1" applyFill="1" applyAlignment="1" applyProtection="1">
      <alignment wrapText="1"/>
      <protection/>
    </xf>
    <xf numFmtId="0" fontId="1" fillId="0" borderId="0" xfId="52" applyFont="1" applyFill="1" applyAlignment="1" applyProtection="1">
      <alignment horizontal="justify" wrapText="1"/>
      <protection/>
    </xf>
    <xf numFmtId="0" fontId="1" fillId="0" borderId="0" xfId="52" applyFont="1" applyFill="1" applyAlignment="1" applyProtection="1">
      <alignment horizontal="center" wrapText="1"/>
      <protection/>
    </xf>
    <xf numFmtId="203" fontId="1" fillId="0" borderId="0" xfId="52" applyNumberFormat="1" applyFont="1" applyFill="1" applyAlignment="1" applyProtection="1">
      <alignment horizontal="right" wrapText="1"/>
      <protection/>
    </xf>
    <xf numFmtId="3" fontId="1" fillId="0" borderId="0" xfId="52" applyNumberFormat="1" applyFont="1" applyFill="1" applyAlignment="1" applyProtection="1">
      <alignment horizontal="right" wrapText="1"/>
      <protection/>
    </xf>
    <xf numFmtId="0" fontId="1" fillId="0" borderId="0" xfId="52" applyFont="1" applyFill="1" applyAlignment="1" applyProtection="1">
      <alignment horizontal="center" vertical="center" wrapText="1"/>
      <protection/>
    </xf>
    <xf numFmtId="203" fontId="1" fillId="0" borderId="0" xfId="52" applyNumberFormat="1" applyFont="1" applyFill="1" applyAlignment="1" applyProtection="1">
      <alignment horizontal="right" vertical="center" wrapText="1"/>
      <protection/>
    </xf>
    <xf numFmtId="0" fontId="50" fillId="0" borderId="0" xfId="52" applyFont="1" applyFill="1" applyAlignment="1" applyProtection="1">
      <alignment horizontal="center" vertical="center"/>
      <protection/>
    </xf>
    <xf numFmtId="4" fontId="5" fillId="0" borderId="11" xfId="0" applyNumberFormat="1" applyFont="1" applyFill="1" applyBorder="1" applyAlignment="1" applyProtection="1">
      <alignment vertical="center"/>
      <protection/>
    </xf>
    <xf numFmtId="3" fontId="5" fillId="0" borderId="11" xfId="0" applyNumberFormat="1" applyFont="1" applyFill="1" applyBorder="1" applyAlignment="1" applyProtection="1">
      <alignment vertical="center"/>
      <protection/>
    </xf>
    <xf numFmtId="4" fontId="5" fillId="0" borderId="11" xfId="52" applyNumberFormat="1" applyFont="1" applyFill="1" applyBorder="1" applyAlignment="1" applyProtection="1">
      <alignment vertical="center"/>
      <protection/>
    </xf>
    <xf numFmtId="0" fontId="5" fillId="0" borderId="0" xfId="52" applyFont="1" applyFill="1" applyProtection="1">
      <alignment/>
      <protection/>
    </xf>
    <xf numFmtId="3" fontId="1" fillId="0" borderId="0" xfId="52" applyNumberFormat="1" applyFont="1" applyFill="1" applyAlignment="1" applyProtection="1">
      <alignment horizontal="justify" vertical="center" wrapText="1"/>
      <protection/>
    </xf>
    <xf numFmtId="0" fontId="5" fillId="0" borderId="11" xfId="52" applyFont="1" applyFill="1" applyBorder="1" applyAlignment="1" applyProtection="1">
      <alignment wrapText="1"/>
      <protection/>
    </xf>
    <xf numFmtId="0" fontId="4" fillId="0" borderId="0" xfId="52" applyFont="1" applyFill="1" applyAlignment="1" applyProtection="1">
      <alignment horizontal="justify" vertical="center" wrapText="1"/>
      <protection/>
    </xf>
    <xf numFmtId="0" fontId="3" fillId="33" borderId="0" xfId="0" applyFont="1" applyFill="1" applyAlignment="1" applyProtection="1">
      <alignment horizontal="center"/>
      <protection/>
    </xf>
    <xf numFmtId="0" fontId="3" fillId="33" borderId="0" xfId="0" applyFont="1" applyFill="1" applyAlignment="1" applyProtection="1">
      <alignment wrapText="1"/>
      <protection/>
    </xf>
    <xf numFmtId="3" fontId="3" fillId="33" borderId="0" xfId="0" applyNumberFormat="1" applyFont="1" applyFill="1" applyAlignment="1" applyProtection="1">
      <alignment/>
      <protection/>
    </xf>
    <xf numFmtId="0" fontId="3"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Alignment="1" applyProtection="1">
      <alignment horizontal="left" wrapText="1"/>
      <protection/>
    </xf>
    <xf numFmtId="3" fontId="1" fillId="0" borderId="0" xfId="0" applyNumberFormat="1" applyFont="1" applyFill="1" applyAlignment="1" applyProtection="1">
      <alignment horizontal="left" wrapText="1"/>
      <protection/>
    </xf>
    <xf numFmtId="0" fontId="1" fillId="0" borderId="0" xfId="0" applyFont="1" applyFill="1" applyAlignment="1" applyProtection="1">
      <alignment/>
      <protection/>
    </xf>
    <xf numFmtId="0" fontId="15" fillId="0" borderId="11" xfId="0" applyFont="1" applyFill="1" applyBorder="1" applyAlignment="1" applyProtection="1">
      <alignment horizontal="center" vertical="center"/>
      <protection/>
    </xf>
    <xf numFmtId="0" fontId="15" fillId="0" borderId="11" xfId="0" applyFont="1" applyFill="1" applyBorder="1" applyAlignment="1" applyProtection="1">
      <alignment vertical="center" wrapText="1"/>
      <protection/>
    </xf>
    <xf numFmtId="4" fontId="15" fillId="0" borderId="11" xfId="0" applyNumberFormat="1" applyFont="1" applyFill="1" applyBorder="1" applyAlignment="1" applyProtection="1">
      <alignment vertical="center"/>
      <protection/>
    </xf>
    <xf numFmtId="3" fontId="15" fillId="0" borderId="11" xfId="0" applyNumberFormat="1" applyFont="1" applyFill="1" applyBorder="1" applyAlignment="1" applyProtection="1">
      <alignment vertical="center"/>
      <protection/>
    </xf>
    <xf numFmtId="0" fontId="1" fillId="0" borderId="0" xfId="0" applyFont="1" applyFill="1" applyAlignment="1" applyProtection="1">
      <alignment vertical="center"/>
      <protection/>
    </xf>
    <xf numFmtId="49" fontId="5" fillId="0" borderId="11" xfId="52" applyNumberFormat="1" applyFont="1" applyFill="1" applyBorder="1" applyAlignment="1" applyProtection="1">
      <alignment horizontal="center" vertical="center"/>
      <protection/>
    </xf>
    <xf numFmtId="3" fontId="4" fillId="0" borderId="0" xfId="52" applyNumberFormat="1" applyFont="1" applyFill="1" applyAlignment="1" applyProtection="1">
      <alignment horizontal="right" vertical="center"/>
      <protection/>
    </xf>
    <xf numFmtId="49" fontId="1" fillId="0" borderId="0" xfId="52" applyNumberFormat="1" applyFont="1" applyFill="1" applyAlignment="1" applyProtection="1">
      <alignment horizontal="justify" vertical="center" wrapText="1"/>
      <protection/>
    </xf>
    <xf numFmtId="3" fontId="5" fillId="0" borderId="11" xfId="52" applyNumberFormat="1" applyFont="1" applyFill="1" applyBorder="1" applyAlignment="1" applyProtection="1">
      <alignment vertical="center" wrapText="1"/>
      <protection/>
    </xf>
    <xf numFmtId="3" fontId="4" fillId="0" borderId="0" xfId="52" applyNumberFormat="1" applyFont="1" applyFill="1" applyAlignment="1" applyProtection="1">
      <alignment vertical="center" wrapText="1"/>
      <protection/>
    </xf>
    <xf numFmtId="0" fontId="5" fillId="0" borderId="11" xfId="0" applyFont="1" applyFill="1" applyBorder="1" applyAlignment="1" applyProtection="1">
      <alignment horizontal="center" vertical="center"/>
      <protection/>
    </xf>
    <xf numFmtId="0" fontId="5" fillId="0" borderId="11" xfId="0" applyFont="1" applyFill="1" applyBorder="1" applyAlignment="1" applyProtection="1">
      <alignment vertical="center" wrapText="1"/>
      <protection/>
    </xf>
    <xf numFmtId="3" fontId="1" fillId="0" borderId="0" xfId="52" applyNumberFormat="1" applyFont="1" applyFill="1" applyAlignment="1" applyProtection="1">
      <alignment horizontal="justify" wrapText="1"/>
      <protection/>
    </xf>
    <xf numFmtId="0" fontId="4" fillId="0" borderId="0" xfId="52" applyFont="1" applyFill="1" applyBorder="1" applyAlignment="1" applyProtection="1">
      <alignment horizontal="center" vertical="center"/>
      <protection/>
    </xf>
    <xf numFmtId="0" fontId="5" fillId="0" borderId="12" xfId="52" applyFont="1" applyFill="1" applyBorder="1" applyAlignment="1" applyProtection="1">
      <alignment horizontal="center" vertical="center"/>
      <protection/>
    </xf>
    <xf numFmtId="0" fontId="5" fillId="0" borderId="12" xfId="52" applyFont="1" applyFill="1" applyBorder="1" applyAlignment="1" applyProtection="1">
      <alignment vertical="center" wrapText="1"/>
      <protection/>
    </xf>
    <xf numFmtId="3" fontId="5" fillId="0" borderId="12" xfId="52" applyNumberFormat="1" applyFont="1" applyFill="1" applyBorder="1" applyAlignment="1" applyProtection="1">
      <alignment vertical="center"/>
      <protection/>
    </xf>
    <xf numFmtId="0" fontId="4" fillId="0" borderId="0" xfId="52" applyFont="1" applyFill="1" applyAlignment="1" applyProtection="1">
      <alignment vertical="top"/>
      <protection/>
    </xf>
    <xf numFmtId="0" fontId="4" fillId="0" borderId="0" xfId="52" applyFont="1" applyFill="1" applyAlignment="1" applyProtection="1">
      <alignment horizontal="center"/>
      <protection/>
    </xf>
    <xf numFmtId="0" fontId="4" fillId="0" borderId="0" xfId="52" applyFont="1" applyFill="1" applyAlignment="1" applyProtection="1">
      <alignment/>
      <protection/>
    </xf>
    <xf numFmtId="0" fontId="3" fillId="33" borderId="0" xfId="0" applyFont="1" applyFill="1" applyBorder="1" applyAlignment="1" applyProtection="1">
      <alignment horizontal="center"/>
      <protection/>
    </xf>
    <xf numFmtId="3" fontId="5" fillId="33" borderId="13" xfId="0" applyNumberFormat="1" applyFont="1" applyFill="1" applyBorder="1" applyAlignment="1" applyProtection="1">
      <alignment/>
      <protection/>
    </xf>
    <xf numFmtId="0" fontId="1" fillId="0" borderId="10" xfId="52" applyFont="1" applyFill="1" applyBorder="1" applyAlignment="1" applyProtection="1">
      <alignment horizontal="center" vertical="center"/>
      <protection/>
    </xf>
    <xf numFmtId="4" fontId="15" fillId="0" borderId="10" xfId="52" applyNumberFormat="1" applyFont="1" applyFill="1" applyBorder="1" applyAlignment="1" applyProtection="1">
      <alignment vertical="center"/>
      <protection/>
    </xf>
    <xf numFmtId="0" fontId="5" fillId="0" borderId="0" xfId="52" applyFont="1" applyFill="1" applyAlignment="1" applyProtection="1">
      <alignment horizontal="lef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wrapText="1"/>
      <protection/>
    </xf>
    <xf numFmtId="3" fontId="1" fillId="0" borderId="0"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1" fillId="0" borderId="0" xfId="0" applyFont="1" applyFill="1" applyAlignment="1" applyProtection="1">
      <alignment vertical="center"/>
      <protection/>
    </xf>
    <xf numFmtId="3" fontId="1" fillId="0" borderId="0" xfId="0" applyNumberFormat="1" applyFont="1" applyFill="1" applyAlignment="1" applyProtection="1">
      <alignment horizontal="justify" vertical="center" wrapText="1"/>
      <protection/>
    </xf>
    <xf numFmtId="3" fontId="3" fillId="33" borderId="0" xfId="52" applyNumberFormat="1" applyFont="1" applyFill="1" applyProtection="1">
      <alignment/>
      <protection/>
    </xf>
    <xf numFmtId="0" fontId="1" fillId="0" borderId="0" xfId="52" applyFont="1" applyFill="1" applyAlignment="1" applyProtection="1">
      <alignment wrapText="1"/>
      <protection/>
    </xf>
    <xf numFmtId="3" fontId="1" fillId="0" borderId="0" xfId="52" applyNumberFormat="1" applyFont="1" applyFill="1" applyAlignment="1" applyProtection="1">
      <alignment wrapText="1"/>
      <protection/>
    </xf>
    <xf numFmtId="0" fontId="1" fillId="0" borderId="0" xfId="52" applyFont="1" applyFill="1" applyAlignment="1" applyProtection="1">
      <alignment horizontal="right" vertical="center" wrapText="1"/>
      <protection/>
    </xf>
    <xf numFmtId="0" fontId="1" fillId="0" borderId="0" xfId="0" applyFont="1" applyFill="1" applyAlignment="1" applyProtection="1">
      <alignment wrapText="1"/>
      <protection/>
    </xf>
    <xf numFmtId="3" fontId="1" fillId="0" borderId="0" xfId="0" applyNumberFormat="1" applyFont="1" applyFill="1" applyAlignment="1" applyProtection="1">
      <alignment/>
      <protection/>
    </xf>
    <xf numFmtId="0" fontId="1" fillId="0" borderId="0" xfId="52" applyFont="1" applyFill="1" applyAlignment="1" applyProtection="1">
      <alignment horizontal="justify" vertical="center" wrapText="1"/>
      <protection/>
    </xf>
    <xf numFmtId="0" fontId="1" fillId="0" borderId="0" xfId="52" applyFont="1" applyFill="1" applyAlignment="1" applyProtection="1">
      <alignment horizontal="justify" wrapText="1"/>
      <protection/>
    </xf>
    <xf numFmtId="0" fontId="1" fillId="0" borderId="0" xfId="52" applyFont="1" applyFill="1" applyBorder="1" applyAlignment="1" applyProtection="1">
      <alignment horizontal="justify" vertical="center" wrapText="1"/>
      <protection/>
    </xf>
    <xf numFmtId="0" fontId="1" fillId="0" borderId="0" xfId="52" applyFont="1" applyFill="1" applyBorder="1" applyAlignment="1" applyProtection="1">
      <alignment horizontal="justify" wrapText="1"/>
      <protection/>
    </xf>
    <xf numFmtId="0" fontId="1" fillId="0" borderId="0" xfId="52" applyFont="1" applyFill="1" applyAlignment="1" applyProtection="1">
      <alignment horizontal="left" vertical="center" wrapText="1"/>
      <protection/>
    </xf>
    <xf numFmtId="0" fontId="1" fillId="0" borderId="0" xfId="55" applyFont="1" applyFill="1" applyAlignment="1" applyProtection="1">
      <alignment horizontal="justify" wrapText="1"/>
      <protection/>
    </xf>
    <xf numFmtId="0" fontId="1" fillId="0" borderId="0" xfId="52" applyFont="1" applyFill="1" applyAlignment="1" applyProtection="1">
      <alignment horizontal="justify" vertical="top" wrapText="1"/>
      <protection/>
    </xf>
    <xf numFmtId="0" fontId="1" fillId="0" borderId="14" xfId="52" applyFont="1" applyFill="1" applyBorder="1" applyAlignment="1" applyProtection="1">
      <alignment horizontal="left" vertical="center" wrapText="1"/>
      <protection/>
    </xf>
    <xf numFmtId="0" fontId="1" fillId="0" borderId="15" xfId="52" applyFont="1" applyFill="1" applyBorder="1" applyAlignment="1" applyProtection="1">
      <alignment horizontal="left" vertical="center" wrapText="1"/>
      <protection/>
    </xf>
    <xf numFmtId="0" fontId="1" fillId="0" borderId="16" xfId="52" applyFont="1" applyFill="1" applyBorder="1" applyAlignment="1" applyProtection="1">
      <alignment horizontal="left" vertical="center" wrapText="1"/>
      <protection/>
    </xf>
    <xf numFmtId="0" fontId="1" fillId="0" borderId="17" xfId="52" applyFont="1" applyFill="1" applyBorder="1" applyAlignment="1" applyProtection="1">
      <alignment horizontal="left" vertical="center" wrapText="1"/>
      <protection/>
    </xf>
    <xf numFmtId="0" fontId="1" fillId="0" borderId="18" xfId="52" applyFont="1" applyFill="1" applyBorder="1" applyAlignment="1" applyProtection="1">
      <alignment horizontal="left" vertical="center" wrapText="1"/>
      <protection/>
    </xf>
    <xf numFmtId="0" fontId="1" fillId="0" borderId="19" xfId="52" applyFont="1" applyFill="1" applyBorder="1" applyAlignment="1" applyProtection="1">
      <alignment horizontal="left" vertical="center" wrapText="1"/>
      <protection/>
    </xf>
    <xf numFmtId="0" fontId="1" fillId="0" borderId="20" xfId="52" applyFont="1" applyFill="1" applyBorder="1" applyAlignment="1" applyProtection="1">
      <alignment horizontal="left" vertical="center" wrapText="1"/>
      <protection/>
    </xf>
    <xf numFmtId="0" fontId="3" fillId="33" borderId="0" xfId="52" applyFont="1" applyFill="1" applyAlignment="1" applyProtection="1">
      <alignment horizontal="left" wrapText="1"/>
      <protection/>
    </xf>
    <xf numFmtId="0" fontId="1" fillId="0" borderId="0" xfId="0" applyFont="1" applyFill="1" applyAlignment="1" applyProtection="1">
      <alignment horizontal="justify" vertical="center" wrapText="1"/>
      <protection/>
    </xf>
    <xf numFmtId="0" fontId="1" fillId="0" borderId="0" xfId="52" applyFont="1" applyFill="1" applyBorder="1" applyAlignment="1" applyProtection="1">
      <alignment horizontal="left" vertical="center" wrapText="1"/>
      <protection/>
    </xf>
    <xf numFmtId="0" fontId="9" fillId="0" borderId="0" xfId="0" applyFont="1" applyFill="1" applyAlignment="1" applyProtection="1">
      <alignment horizontal="left"/>
      <protection/>
    </xf>
    <xf numFmtId="0" fontId="3" fillId="33" borderId="0" xfId="0" applyFont="1" applyFill="1" applyAlignment="1" applyProtection="1">
      <alignment horizontal="left" wrapText="1"/>
      <protection/>
    </xf>
    <xf numFmtId="0" fontId="2" fillId="0" borderId="21" xfId="52" applyFont="1" applyFill="1" applyBorder="1" applyAlignment="1" applyProtection="1">
      <alignment horizontal="center" vertical="center" wrapText="1"/>
      <protection/>
    </xf>
    <xf numFmtId="0" fontId="2" fillId="0" borderId="22" xfId="52" applyFont="1" applyFill="1" applyBorder="1" applyAlignment="1" applyProtection="1">
      <alignment horizontal="center" vertical="center" wrapText="1"/>
      <protection/>
    </xf>
    <xf numFmtId="0" fontId="1" fillId="0" borderId="21" xfId="52" applyFont="1" applyFill="1" applyBorder="1" applyAlignment="1" applyProtection="1">
      <alignment horizontal="left" vertical="center" wrapText="1"/>
      <protection/>
    </xf>
    <xf numFmtId="0" fontId="1" fillId="0" borderId="22" xfId="52" applyFont="1" applyFill="1" applyBorder="1" applyAlignment="1" applyProtection="1">
      <alignment horizontal="left" vertical="center" wrapText="1"/>
      <protection/>
    </xf>
    <xf numFmtId="0" fontId="9" fillId="0" borderId="0" xfId="0" applyFont="1" applyFill="1" applyAlignment="1" applyProtection="1">
      <alignment horizontal="left" vertical="center"/>
      <protection/>
    </xf>
    <xf numFmtId="0" fontId="1" fillId="0" borderId="0" xfId="52" applyFont="1" applyFill="1" applyBorder="1" applyAlignment="1" applyProtection="1">
      <alignment horizontal="left" wrapText="1"/>
      <protection/>
    </xf>
    <xf numFmtId="0" fontId="10" fillId="0" borderId="0" xfId="52" applyFont="1" applyFill="1" applyBorder="1" applyAlignment="1" applyProtection="1">
      <alignment horizontal="center"/>
      <protection/>
    </xf>
    <xf numFmtId="0" fontId="3" fillId="33" borderId="13" xfId="0" applyFont="1" applyFill="1" applyBorder="1" applyAlignment="1" applyProtection="1">
      <alignment horizontal="left"/>
      <protection/>
    </xf>
    <xf numFmtId="0" fontId="1" fillId="0" borderId="19" xfId="52" applyFont="1" applyFill="1" applyBorder="1" applyAlignment="1" applyProtection="1">
      <alignment horizontal="justify" vertical="center" wrapText="1"/>
      <protection/>
    </xf>
    <xf numFmtId="0" fontId="1" fillId="0" borderId="20" xfId="52" applyFont="1" applyFill="1" applyBorder="1" applyAlignment="1" applyProtection="1">
      <alignment horizontal="justify" vertical="center" wrapText="1"/>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3" xfId="54"/>
    <cellStyle name="Normalny 3 2" xfId="55"/>
    <cellStyle name="Obliczenia" xfId="56"/>
    <cellStyle name="Followed Hyperlink" xfId="57"/>
    <cellStyle name="Percent" xfId="58"/>
    <cellStyle name="Styl 1"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T561"/>
  <sheetViews>
    <sheetView tabSelected="1" view="pageBreakPreview" zoomScaleSheetLayoutView="100" zoomScalePageLayoutView="0" workbookViewId="0" topLeftCell="A488">
      <selection activeCell="C490" sqref="C490:H490"/>
    </sheetView>
  </sheetViews>
  <sheetFormatPr defaultColWidth="9.140625" defaultRowHeight="12.75"/>
  <cols>
    <col min="1" max="1" width="3.57421875" style="62" customWidth="1"/>
    <col min="2" max="2" width="6.28125" style="62" customWidth="1"/>
    <col min="3" max="3" width="44.421875" style="101" customWidth="1"/>
    <col min="4" max="4" width="13.140625" style="102" customWidth="1"/>
    <col min="5" max="5" width="14.28125" style="102" customWidth="1"/>
    <col min="6" max="6" width="13.57421875" style="102" customWidth="1"/>
    <col min="7" max="7" width="12.7109375" style="102" customWidth="1"/>
    <col min="8" max="8" width="13.00390625" style="102" customWidth="1"/>
    <col min="9" max="16384" width="9.140625" style="65" customWidth="1"/>
  </cols>
  <sheetData>
    <row r="1" spans="1:8" s="2" customFormat="1" ht="18" customHeight="1">
      <c r="A1" s="128" t="s">
        <v>23</v>
      </c>
      <c r="B1" s="128"/>
      <c r="C1" s="128"/>
      <c r="D1" s="128"/>
      <c r="E1" s="128"/>
      <c r="F1" s="128"/>
      <c r="G1" s="128"/>
      <c r="H1" s="128"/>
    </row>
    <row r="2" spans="1:8" s="3" customFormat="1" ht="18" customHeight="1">
      <c r="A2" s="120" t="s">
        <v>0</v>
      </c>
      <c r="B2" s="120"/>
      <c r="C2" s="120"/>
      <c r="D2" s="120"/>
      <c r="E2" s="120"/>
      <c r="F2" s="120"/>
      <c r="G2" s="120"/>
      <c r="H2" s="120"/>
    </row>
    <row r="3" spans="1:8" s="4" customFormat="1" ht="93.75" customHeight="1">
      <c r="A3" s="103" t="s">
        <v>119</v>
      </c>
      <c r="B3" s="103"/>
      <c r="C3" s="103"/>
      <c r="D3" s="103"/>
      <c r="E3" s="103"/>
      <c r="F3" s="103"/>
      <c r="G3" s="103"/>
      <c r="H3" s="103"/>
    </row>
    <row r="4" spans="1:150" s="4" customFormat="1" ht="49.5" customHeight="1">
      <c r="A4" s="103" t="s">
        <v>334</v>
      </c>
      <c r="B4" s="103"/>
      <c r="C4" s="103"/>
      <c r="D4" s="103"/>
      <c r="E4" s="103"/>
      <c r="F4" s="103"/>
      <c r="G4" s="103"/>
      <c r="H4" s="103"/>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row>
    <row r="5" spans="1:8" s="3" customFormat="1" ht="15.75" customHeight="1">
      <c r="A5" s="120" t="s">
        <v>1</v>
      </c>
      <c r="B5" s="120"/>
      <c r="C5" s="120"/>
      <c r="D5" s="120"/>
      <c r="E5" s="120"/>
      <c r="F5" s="120"/>
      <c r="G5" s="120"/>
      <c r="H5" s="120"/>
    </row>
    <row r="6" spans="1:8" s="2" customFormat="1" ht="69" customHeight="1">
      <c r="A6" s="105" t="s">
        <v>120</v>
      </c>
      <c r="B6" s="105"/>
      <c r="C6" s="105"/>
      <c r="D6" s="105"/>
      <c r="E6" s="105"/>
      <c r="F6" s="105"/>
      <c r="G6" s="105"/>
      <c r="H6" s="105"/>
    </row>
    <row r="7" spans="1:8" s="2" customFormat="1" ht="25.5" customHeight="1">
      <c r="A7" s="105" t="s">
        <v>117</v>
      </c>
      <c r="B7" s="105"/>
      <c r="C7" s="105"/>
      <c r="D7" s="105"/>
      <c r="E7" s="105"/>
      <c r="F7" s="105"/>
      <c r="G7" s="105"/>
      <c r="H7" s="105"/>
    </row>
    <row r="8" spans="1:8" s="3" customFormat="1" ht="18" customHeight="1">
      <c r="A8" s="120" t="s">
        <v>37</v>
      </c>
      <c r="B8" s="120"/>
      <c r="C8" s="120"/>
      <c r="D8" s="120"/>
      <c r="E8" s="120"/>
      <c r="F8" s="120"/>
      <c r="G8" s="120"/>
      <c r="H8" s="120"/>
    </row>
    <row r="9" spans="1:8" s="7" customFormat="1" ht="20.25" customHeight="1">
      <c r="A9" s="118" t="s">
        <v>3</v>
      </c>
      <c r="B9" s="118"/>
      <c r="C9" s="118"/>
      <c r="D9" s="118"/>
      <c r="E9" s="118"/>
      <c r="F9" s="118"/>
      <c r="G9" s="118"/>
      <c r="H9" s="118"/>
    </row>
    <row r="10" spans="1:8" s="7" customFormat="1" ht="18" customHeight="1">
      <c r="A10" s="126" t="s">
        <v>93</v>
      </c>
      <c r="B10" s="126"/>
      <c r="C10" s="126"/>
      <c r="D10" s="126"/>
      <c r="E10" s="126"/>
      <c r="F10" s="126"/>
      <c r="G10" s="126"/>
      <c r="H10" s="126"/>
    </row>
    <row r="11" spans="1:8" s="10" customFormat="1" ht="91.5" customHeight="1">
      <c r="A11" s="8" t="s">
        <v>13</v>
      </c>
      <c r="B11" s="122" t="s">
        <v>4</v>
      </c>
      <c r="C11" s="123"/>
      <c r="D11" s="9" t="s">
        <v>5</v>
      </c>
      <c r="E11" s="9" t="s">
        <v>8</v>
      </c>
      <c r="F11" s="9" t="s">
        <v>6</v>
      </c>
      <c r="G11" s="9" t="s">
        <v>14</v>
      </c>
      <c r="H11" s="9" t="s">
        <v>7</v>
      </c>
    </row>
    <row r="12" spans="1:8" s="14" customFormat="1" ht="4.5" customHeight="1">
      <c r="A12" s="11"/>
      <c r="B12" s="11"/>
      <c r="C12" s="12"/>
      <c r="D12" s="12"/>
      <c r="E12" s="12"/>
      <c r="F12" s="12"/>
      <c r="G12" s="12"/>
      <c r="H12" s="13"/>
    </row>
    <row r="13" spans="1:8" s="18" customFormat="1" ht="14.25" customHeight="1">
      <c r="A13" s="15" t="s">
        <v>9</v>
      </c>
      <c r="B13" s="15"/>
      <c r="C13" s="16" t="s">
        <v>24</v>
      </c>
      <c r="D13" s="17"/>
      <c r="E13" s="17"/>
      <c r="F13" s="17"/>
      <c r="G13" s="17"/>
      <c r="H13" s="17"/>
    </row>
    <row r="14" spans="1:8" s="22" customFormat="1" ht="4.5" customHeight="1">
      <c r="A14" s="19"/>
      <c r="B14" s="19"/>
      <c r="C14" s="20"/>
      <c r="D14" s="20"/>
      <c r="E14" s="20"/>
      <c r="F14" s="20"/>
      <c r="G14" s="20"/>
      <c r="H14" s="21"/>
    </row>
    <row r="15" spans="1:8" s="27" customFormat="1" ht="24" customHeight="1">
      <c r="A15" s="23"/>
      <c r="B15" s="23"/>
      <c r="C15" s="24" t="s">
        <v>15</v>
      </c>
      <c r="D15" s="25">
        <v>1077708581.83</v>
      </c>
      <c r="E15" s="26">
        <f>E17+E60+E156+E160+E172+E46+E149+E42+E141+E56</f>
        <v>32133904</v>
      </c>
      <c r="F15" s="26">
        <f>F17+F60+F156+F160+F172+F46+F149+F42+F141+F56</f>
        <v>100924611</v>
      </c>
      <c r="G15" s="26">
        <f>G17+G60+G156+G160+G172+G46+G149+G42+G141+G56</f>
        <v>1806293</v>
      </c>
      <c r="H15" s="25">
        <f>D15+E15-F15</f>
        <v>1008917874.8299999</v>
      </c>
    </row>
    <row r="16" spans="1:8" s="29" customFormat="1" ht="3.75" customHeight="1">
      <c r="A16" s="28"/>
      <c r="B16" s="28"/>
      <c r="C16" s="1"/>
      <c r="D16" s="1"/>
      <c r="E16" s="1"/>
      <c r="F16" s="1"/>
      <c r="G16" s="1"/>
      <c r="H16" s="1"/>
    </row>
    <row r="17" spans="1:8" s="33" customFormat="1" ht="24.75" customHeight="1">
      <c r="A17" s="30"/>
      <c r="B17" s="30">
        <v>600</v>
      </c>
      <c r="C17" s="31" t="s">
        <v>33</v>
      </c>
      <c r="D17" s="32">
        <v>94250272</v>
      </c>
      <c r="E17" s="32">
        <f>E20+E18</f>
        <v>822900</v>
      </c>
      <c r="F17" s="32">
        <f>F20+F18</f>
        <v>13179863</v>
      </c>
      <c r="G17" s="32">
        <f>G20+G18</f>
        <v>0</v>
      </c>
      <c r="H17" s="32">
        <f>D17+E17-F17</f>
        <v>81893309</v>
      </c>
    </row>
    <row r="18" spans="1:8" s="14" customFormat="1" ht="19.5" customHeight="1">
      <c r="A18" s="11"/>
      <c r="B18" s="11">
        <v>60002</v>
      </c>
      <c r="C18" s="34" t="s">
        <v>79</v>
      </c>
      <c r="D18" s="35">
        <v>448043</v>
      </c>
      <c r="E18" s="35">
        <v>0</v>
      </c>
      <c r="F18" s="35">
        <v>15129</v>
      </c>
      <c r="G18" s="35">
        <v>0</v>
      </c>
      <c r="H18" s="35">
        <f>D18+E18-F18</f>
        <v>432914</v>
      </c>
    </row>
    <row r="19" spans="1:8" s="14" customFormat="1" ht="42.75" customHeight="1">
      <c r="A19" s="11"/>
      <c r="B19" s="11"/>
      <c r="C19" s="103" t="s">
        <v>433</v>
      </c>
      <c r="D19" s="103"/>
      <c r="E19" s="103"/>
      <c r="F19" s="103"/>
      <c r="G19" s="103"/>
      <c r="H19" s="103"/>
    </row>
    <row r="20" spans="1:8" s="14" customFormat="1" ht="21.75" customHeight="1">
      <c r="A20" s="11"/>
      <c r="B20" s="36" t="s">
        <v>60</v>
      </c>
      <c r="C20" s="34" t="s">
        <v>59</v>
      </c>
      <c r="D20" s="35">
        <v>41017508</v>
      </c>
      <c r="E20" s="35">
        <v>822900</v>
      </c>
      <c r="F20" s="35">
        <v>13164734</v>
      </c>
      <c r="G20" s="35">
        <v>0</v>
      </c>
      <c r="H20" s="35">
        <f>D20+E20-F20</f>
        <v>28675674</v>
      </c>
    </row>
    <row r="21" spans="1:8" s="38" customFormat="1" ht="13.5" customHeight="1">
      <c r="A21" s="37"/>
      <c r="B21" s="37"/>
      <c r="C21" s="106" t="s">
        <v>142</v>
      </c>
      <c r="D21" s="106"/>
      <c r="E21" s="106"/>
      <c r="F21" s="106"/>
      <c r="G21" s="106"/>
      <c r="H21" s="106"/>
    </row>
    <row r="22" spans="1:8" s="38" customFormat="1" ht="13.5" customHeight="1">
      <c r="A22" s="37"/>
      <c r="B22" s="37"/>
      <c r="C22" s="105" t="s">
        <v>143</v>
      </c>
      <c r="D22" s="105"/>
      <c r="E22" s="105"/>
      <c r="F22" s="105"/>
      <c r="G22" s="105"/>
      <c r="H22" s="105"/>
    </row>
    <row r="23" spans="1:8" s="38" customFormat="1" ht="13.5" customHeight="1">
      <c r="A23" s="37"/>
      <c r="B23" s="37"/>
      <c r="C23" s="105" t="s">
        <v>369</v>
      </c>
      <c r="D23" s="105"/>
      <c r="E23" s="105"/>
      <c r="F23" s="105"/>
      <c r="G23" s="105"/>
      <c r="H23" s="105"/>
    </row>
    <row r="24" spans="1:8" s="38" customFormat="1" ht="13.5" customHeight="1">
      <c r="A24" s="37"/>
      <c r="B24" s="37"/>
      <c r="C24" s="105" t="s">
        <v>145</v>
      </c>
      <c r="D24" s="105"/>
      <c r="E24" s="105"/>
      <c r="F24" s="105"/>
      <c r="G24" s="105"/>
      <c r="H24" s="105"/>
    </row>
    <row r="25" spans="1:8" s="38" customFormat="1" ht="13.5" customHeight="1">
      <c r="A25" s="37"/>
      <c r="B25" s="37"/>
      <c r="C25" s="105" t="s">
        <v>146</v>
      </c>
      <c r="D25" s="105"/>
      <c r="E25" s="105"/>
      <c r="F25" s="105"/>
      <c r="G25" s="105"/>
      <c r="H25" s="105"/>
    </row>
    <row r="26" spans="1:8" s="38" customFormat="1" ht="13.5" customHeight="1">
      <c r="A26" s="37"/>
      <c r="B26" s="37"/>
      <c r="C26" s="105" t="s">
        <v>147</v>
      </c>
      <c r="D26" s="105"/>
      <c r="E26" s="105"/>
      <c r="F26" s="105"/>
      <c r="G26" s="105"/>
      <c r="H26" s="105"/>
    </row>
    <row r="27" spans="1:8" s="38" customFormat="1" ht="13.5" customHeight="1">
      <c r="A27" s="37"/>
      <c r="B27" s="37"/>
      <c r="C27" s="105" t="s">
        <v>144</v>
      </c>
      <c r="D27" s="105"/>
      <c r="E27" s="105"/>
      <c r="F27" s="105"/>
      <c r="G27" s="105"/>
      <c r="H27" s="105"/>
    </row>
    <row r="28" spans="1:8" s="38" customFormat="1" ht="13.5" customHeight="1">
      <c r="A28" s="37"/>
      <c r="B28" s="37"/>
      <c r="C28" s="105" t="s">
        <v>150</v>
      </c>
      <c r="D28" s="105"/>
      <c r="E28" s="105"/>
      <c r="F28" s="105"/>
      <c r="G28" s="105"/>
      <c r="H28" s="105"/>
    </row>
    <row r="29" spans="1:8" s="38" customFormat="1" ht="13.5" customHeight="1">
      <c r="A29" s="37"/>
      <c r="B29" s="37"/>
      <c r="C29" s="105" t="s">
        <v>149</v>
      </c>
      <c r="D29" s="105"/>
      <c r="E29" s="105"/>
      <c r="F29" s="105"/>
      <c r="G29" s="105"/>
      <c r="H29" s="105"/>
    </row>
    <row r="30" spans="1:8" s="38" customFormat="1" ht="13.5" customHeight="1">
      <c r="A30" s="37"/>
      <c r="B30" s="37"/>
      <c r="C30" s="105" t="s">
        <v>148</v>
      </c>
      <c r="D30" s="105"/>
      <c r="E30" s="105"/>
      <c r="F30" s="105"/>
      <c r="G30" s="105"/>
      <c r="H30" s="105"/>
    </row>
    <row r="31" spans="1:8" s="14" customFormat="1" ht="28.5" customHeight="1">
      <c r="A31" s="11"/>
      <c r="B31" s="11"/>
      <c r="C31" s="106" t="s">
        <v>370</v>
      </c>
      <c r="D31" s="106"/>
      <c r="E31" s="106"/>
      <c r="F31" s="106"/>
      <c r="G31" s="106"/>
      <c r="H31" s="106"/>
    </row>
    <row r="32" spans="1:8" s="14" customFormat="1" ht="28.5" customHeight="1">
      <c r="A32" s="11"/>
      <c r="B32" s="11"/>
      <c r="C32" s="103" t="s">
        <v>331</v>
      </c>
      <c r="D32" s="103"/>
      <c r="E32" s="103"/>
      <c r="F32" s="103"/>
      <c r="G32" s="103"/>
      <c r="H32" s="103"/>
    </row>
    <row r="33" spans="1:8" s="14" customFormat="1" ht="37.5" customHeight="1">
      <c r="A33" s="11"/>
      <c r="B33" s="11"/>
      <c r="C33" s="103" t="s">
        <v>325</v>
      </c>
      <c r="D33" s="103"/>
      <c r="E33" s="103"/>
      <c r="F33" s="103"/>
      <c r="G33" s="103"/>
      <c r="H33" s="103"/>
    </row>
    <row r="34" spans="1:8" s="14" customFormat="1" ht="39" customHeight="1">
      <c r="A34" s="11"/>
      <c r="B34" s="11"/>
      <c r="C34" s="103" t="s">
        <v>326</v>
      </c>
      <c r="D34" s="103"/>
      <c r="E34" s="103"/>
      <c r="F34" s="103"/>
      <c r="G34" s="103"/>
      <c r="H34" s="103"/>
    </row>
    <row r="35" spans="1:8" s="14" customFormat="1" ht="38.25" customHeight="1">
      <c r="A35" s="11"/>
      <c r="B35" s="11"/>
      <c r="C35" s="103" t="s">
        <v>327</v>
      </c>
      <c r="D35" s="103"/>
      <c r="E35" s="103"/>
      <c r="F35" s="103"/>
      <c r="G35" s="103"/>
      <c r="H35" s="103"/>
    </row>
    <row r="36" spans="1:8" s="14" customFormat="1" ht="40.5" customHeight="1">
      <c r="A36" s="11"/>
      <c r="B36" s="11"/>
      <c r="C36" s="103" t="s">
        <v>435</v>
      </c>
      <c r="D36" s="103"/>
      <c r="E36" s="103"/>
      <c r="F36" s="103"/>
      <c r="G36" s="103"/>
      <c r="H36" s="103"/>
    </row>
    <row r="37" spans="1:8" s="14" customFormat="1" ht="28.5" customHeight="1">
      <c r="A37" s="11"/>
      <c r="B37" s="11"/>
      <c r="C37" s="105" t="s">
        <v>330</v>
      </c>
      <c r="D37" s="105"/>
      <c r="E37" s="105"/>
      <c r="F37" s="105"/>
      <c r="G37" s="105"/>
      <c r="H37" s="105"/>
    </row>
    <row r="38" spans="1:8" s="38" customFormat="1" ht="24.75" customHeight="1">
      <c r="A38" s="37"/>
      <c r="B38" s="37"/>
      <c r="C38" s="103" t="s">
        <v>328</v>
      </c>
      <c r="D38" s="103"/>
      <c r="E38" s="103"/>
      <c r="F38" s="103"/>
      <c r="G38" s="103"/>
      <c r="H38" s="103"/>
    </row>
    <row r="39" spans="1:8" s="38" customFormat="1" ht="26.25" customHeight="1">
      <c r="A39" s="37"/>
      <c r="B39" s="37"/>
      <c r="C39" s="103" t="s">
        <v>329</v>
      </c>
      <c r="D39" s="103"/>
      <c r="E39" s="103"/>
      <c r="F39" s="103"/>
      <c r="G39" s="103"/>
      <c r="H39" s="103"/>
    </row>
    <row r="40" spans="1:8" s="38" customFormat="1" ht="28.5" customHeight="1">
      <c r="A40" s="37"/>
      <c r="B40" s="37"/>
      <c r="C40" s="103" t="s">
        <v>462</v>
      </c>
      <c r="D40" s="103"/>
      <c r="E40" s="103"/>
      <c r="F40" s="103"/>
      <c r="G40" s="103"/>
      <c r="H40" s="103"/>
    </row>
    <row r="41" spans="1:8" s="14" customFormat="1" ht="5.25" customHeight="1">
      <c r="A41" s="11"/>
      <c r="B41" s="11"/>
      <c r="C41" s="103"/>
      <c r="D41" s="103"/>
      <c r="E41" s="103"/>
      <c r="F41" s="103"/>
      <c r="G41" s="103"/>
      <c r="H41" s="103"/>
    </row>
    <row r="42" spans="1:8" s="33" customFormat="1" ht="24.75" customHeight="1">
      <c r="A42" s="30"/>
      <c r="B42" s="30">
        <v>720</v>
      </c>
      <c r="C42" s="31" t="s">
        <v>48</v>
      </c>
      <c r="D42" s="32">
        <v>868267</v>
      </c>
      <c r="E42" s="32">
        <f>E43</f>
        <v>0</v>
      </c>
      <c r="F42" s="32">
        <f>F43</f>
        <v>62738</v>
      </c>
      <c r="G42" s="32">
        <f>G43</f>
        <v>0</v>
      </c>
      <c r="H42" s="32">
        <f>D42+E42-F42</f>
        <v>805529</v>
      </c>
    </row>
    <row r="43" spans="1:8" s="14" customFormat="1" ht="19.5" customHeight="1">
      <c r="A43" s="11"/>
      <c r="B43" s="11">
        <v>72095</v>
      </c>
      <c r="C43" s="34" t="s">
        <v>21</v>
      </c>
      <c r="D43" s="35">
        <v>868267</v>
      </c>
      <c r="E43" s="35">
        <v>0</v>
      </c>
      <c r="F43" s="35">
        <v>62738</v>
      </c>
      <c r="G43" s="35">
        <v>0</v>
      </c>
      <c r="H43" s="35">
        <f>D43+E43-F43</f>
        <v>805529</v>
      </c>
    </row>
    <row r="44" spans="1:8" s="14" customFormat="1" ht="36" customHeight="1">
      <c r="A44" s="11"/>
      <c r="B44" s="11"/>
      <c r="C44" s="103" t="s">
        <v>465</v>
      </c>
      <c r="D44" s="103"/>
      <c r="E44" s="103"/>
      <c r="F44" s="103"/>
      <c r="G44" s="103"/>
      <c r="H44" s="103"/>
    </row>
    <row r="45" spans="1:8" s="29" customFormat="1" ht="5.25" customHeight="1">
      <c r="A45" s="28"/>
      <c r="B45" s="28"/>
      <c r="C45" s="1"/>
      <c r="D45" s="1"/>
      <c r="E45" s="1"/>
      <c r="F45" s="1"/>
      <c r="G45" s="1"/>
      <c r="H45" s="1"/>
    </row>
    <row r="46" spans="1:8" s="33" customFormat="1" ht="23.25" customHeight="1">
      <c r="A46" s="30"/>
      <c r="B46" s="30">
        <v>750</v>
      </c>
      <c r="C46" s="31" t="s">
        <v>69</v>
      </c>
      <c r="D46" s="32">
        <v>3141333</v>
      </c>
      <c r="E46" s="32">
        <f>E52+E47</f>
        <v>137730</v>
      </c>
      <c r="F46" s="32">
        <f>F52+F47</f>
        <v>159716</v>
      </c>
      <c r="G46" s="32">
        <f>G52+G47</f>
        <v>0</v>
      </c>
      <c r="H46" s="32">
        <f>D46+E46-F46</f>
        <v>3119347</v>
      </c>
    </row>
    <row r="47" spans="1:8" s="14" customFormat="1" ht="21.75" customHeight="1">
      <c r="A47" s="11"/>
      <c r="B47" s="11">
        <v>75075</v>
      </c>
      <c r="C47" s="34" t="s">
        <v>70</v>
      </c>
      <c r="D47" s="35">
        <v>1113215</v>
      </c>
      <c r="E47" s="35">
        <v>0</v>
      </c>
      <c r="F47" s="35">
        <v>159716</v>
      </c>
      <c r="G47" s="35">
        <v>0</v>
      </c>
      <c r="H47" s="35">
        <f>D47+E47-F47</f>
        <v>953499</v>
      </c>
    </row>
    <row r="48" spans="1:8" s="14" customFormat="1" ht="24" customHeight="1">
      <c r="A48" s="11"/>
      <c r="B48" s="11"/>
      <c r="C48" s="106" t="s">
        <v>322</v>
      </c>
      <c r="D48" s="106"/>
      <c r="E48" s="106"/>
      <c r="F48" s="106"/>
      <c r="G48" s="106"/>
      <c r="H48" s="106"/>
    </row>
    <row r="49" spans="1:8" s="14" customFormat="1" ht="27.75" customHeight="1">
      <c r="A49" s="11"/>
      <c r="B49" s="36"/>
      <c r="C49" s="105" t="s">
        <v>323</v>
      </c>
      <c r="D49" s="105"/>
      <c r="E49" s="105"/>
      <c r="F49" s="105"/>
      <c r="G49" s="105"/>
      <c r="H49" s="105"/>
    </row>
    <row r="50" spans="1:8" s="14" customFormat="1" ht="15.75" customHeight="1">
      <c r="A50" s="11"/>
      <c r="B50" s="36"/>
      <c r="C50" s="105" t="s">
        <v>324</v>
      </c>
      <c r="D50" s="105"/>
      <c r="E50" s="105"/>
      <c r="F50" s="105"/>
      <c r="G50" s="105"/>
      <c r="H50" s="105"/>
    </row>
    <row r="51" spans="1:8" s="14" customFormat="1" ht="14.25" customHeight="1">
      <c r="A51" s="11"/>
      <c r="B51" s="36"/>
      <c r="C51" s="105" t="s">
        <v>335</v>
      </c>
      <c r="D51" s="105"/>
      <c r="E51" s="105"/>
      <c r="F51" s="105"/>
      <c r="G51" s="105"/>
      <c r="H51" s="105"/>
    </row>
    <row r="52" spans="1:8" s="14" customFormat="1" ht="19.5" customHeight="1">
      <c r="A52" s="11"/>
      <c r="B52" s="11">
        <v>75095</v>
      </c>
      <c r="C52" s="34" t="s">
        <v>21</v>
      </c>
      <c r="D52" s="35">
        <v>1600718</v>
      </c>
      <c r="E52" s="35">
        <v>137730</v>
      </c>
      <c r="F52" s="35">
        <v>0</v>
      </c>
      <c r="G52" s="35">
        <v>0</v>
      </c>
      <c r="H52" s="35">
        <f>D52+E52-F52</f>
        <v>1738448</v>
      </c>
    </row>
    <row r="53" spans="1:8" s="14" customFormat="1" ht="54.75" customHeight="1">
      <c r="A53" s="11"/>
      <c r="B53" s="11"/>
      <c r="C53" s="103" t="s">
        <v>126</v>
      </c>
      <c r="D53" s="103"/>
      <c r="E53" s="103"/>
      <c r="F53" s="103"/>
      <c r="G53" s="103"/>
      <c r="H53" s="103"/>
    </row>
    <row r="54" spans="1:8" s="14" customFormat="1" ht="72" customHeight="1">
      <c r="A54" s="11"/>
      <c r="B54" s="11"/>
      <c r="C54" s="103" t="s">
        <v>371</v>
      </c>
      <c r="D54" s="103"/>
      <c r="E54" s="103"/>
      <c r="F54" s="103"/>
      <c r="G54" s="103"/>
      <c r="H54" s="103"/>
    </row>
    <row r="55" spans="1:8" s="33" customFormat="1" ht="6" customHeight="1">
      <c r="A55" s="37"/>
      <c r="B55" s="37"/>
      <c r="C55" s="1"/>
      <c r="D55" s="1"/>
      <c r="E55" s="1"/>
      <c r="F55" s="1"/>
      <c r="G55" s="1"/>
      <c r="H55" s="1"/>
    </row>
    <row r="56" spans="1:8" s="33" customFormat="1" ht="45" customHeight="1">
      <c r="A56" s="30"/>
      <c r="B56" s="39">
        <v>756</v>
      </c>
      <c r="C56" s="31" t="s">
        <v>472</v>
      </c>
      <c r="D56" s="40">
        <v>328935110</v>
      </c>
      <c r="E56" s="40">
        <f>E57</f>
        <v>5000000</v>
      </c>
      <c r="F56" s="40">
        <f>F57</f>
        <v>0</v>
      </c>
      <c r="G56" s="40">
        <f>G57</f>
        <v>0</v>
      </c>
      <c r="H56" s="40">
        <f>D56+E56-F56</f>
        <v>333935110</v>
      </c>
    </row>
    <row r="57" spans="1:8" s="14" customFormat="1" ht="25.5" customHeight="1">
      <c r="A57" s="11"/>
      <c r="B57" s="41">
        <v>75623</v>
      </c>
      <c r="C57" s="34" t="s">
        <v>473</v>
      </c>
      <c r="D57" s="42">
        <v>327864135</v>
      </c>
      <c r="E57" s="42">
        <v>5000000</v>
      </c>
      <c r="F57" s="42">
        <v>0</v>
      </c>
      <c r="G57" s="42">
        <v>0</v>
      </c>
      <c r="H57" s="42">
        <f>D57+E57-F57</f>
        <v>332864135</v>
      </c>
    </row>
    <row r="58" spans="1:8" s="14" customFormat="1" ht="55.5" customHeight="1">
      <c r="A58" s="11"/>
      <c r="B58" s="41"/>
      <c r="C58" s="103" t="s">
        <v>474</v>
      </c>
      <c r="D58" s="103"/>
      <c r="E58" s="103"/>
      <c r="F58" s="103"/>
      <c r="G58" s="103"/>
      <c r="H58" s="103"/>
    </row>
    <row r="59" spans="1:8" s="29" customFormat="1" ht="5.25" customHeight="1">
      <c r="A59" s="28"/>
      <c r="B59" s="28"/>
      <c r="C59" s="1"/>
      <c r="D59" s="1"/>
      <c r="E59" s="1"/>
      <c r="F59" s="1"/>
      <c r="G59" s="1"/>
      <c r="H59" s="1"/>
    </row>
    <row r="60" spans="1:8" s="33" customFormat="1" ht="23.25" customHeight="1">
      <c r="A60" s="30"/>
      <c r="B60" s="30">
        <v>758</v>
      </c>
      <c r="C60" s="31" t="s">
        <v>47</v>
      </c>
      <c r="D60" s="32">
        <v>586173039</v>
      </c>
      <c r="E60" s="32">
        <f>E63+E121+E61</f>
        <v>25684813</v>
      </c>
      <c r="F60" s="32">
        <f>F63+F121+F61</f>
        <v>79055810</v>
      </c>
      <c r="G60" s="32">
        <f>G63+G121+G61</f>
        <v>1806293</v>
      </c>
      <c r="H60" s="32">
        <f>D60+E60-F60</f>
        <v>532802042</v>
      </c>
    </row>
    <row r="61" spans="1:8" s="14" customFormat="1" ht="21" customHeight="1">
      <c r="A61" s="11"/>
      <c r="B61" s="11">
        <v>75814</v>
      </c>
      <c r="C61" s="34" t="s">
        <v>115</v>
      </c>
      <c r="D61" s="35">
        <v>8124611</v>
      </c>
      <c r="E61" s="35">
        <v>4078783</v>
      </c>
      <c r="F61" s="35">
        <v>0</v>
      </c>
      <c r="G61" s="35">
        <v>0</v>
      </c>
      <c r="H61" s="35">
        <f>D61+E61-F61</f>
        <v>12203394</v>
      </c>
    </row>
    <row r="62" spans="1:8" s="14" customFormat="1" ht="41.25" customHeight="1">
      <c r="A62" s="11"/>
      <c r="B62" s="11"/>
      <c r="C62" s="103" t="s">
        <v>432</v>
      </c>
      <c r="D62" s="103"/>
      <c r="E62" s="103"/>
      <c r="F62" s="103"/>
      <c r="G62" s="103"/>
      <c r="H62" s="103"/>
    </row>
    <row r="63" spans="1:8" s="14" customFormat="1" ht="38.25" customHeight="1">
      <c r="A63" s="11"/>
      <c r="B63" s="41">
        <v>75863</v>
      </c>
      <c r="C63" s="43" t="s">
        <v>61</v>
      </c>
      <c r="D63" s="42">
        <v>250655846</v>
      </c>
      <c r="E63" s="42">
        <v>21009330</v>
      </c>
      <c r="F63" s="42">
        <v>66038647</v>
      </c>
      <c r="G63" s="42">
        <v>1806293</v>
      </c>
      <c r="H63" s="42">
        <f>D63+E63-F63</f>
        <v>205626529</v>
      </c>
    </row>
    <row r="64" spans="1:8" s="14" customFormat="1" ht="27" customHeight="1">
      <c r="A64" s="11"/>
      <c r="B64" s="11"/>
      <c r="C64" s="104" t="s">
        <v>63</v>
      </c>
      <c r="D64" s="104"/>
      <c r="E64" s="104"/>
      <c r="F64" s="104"/>
      <c r="G64" s="104"/>
      <c r="H64" s="104"/>
    </row>
    <row r="65" spans="1:8" s="14" customFormat="1" ht="15" customHeight="1">
      <c r="A65" s="11"/>
      <c r="B65" s="11"/>
      <c r="C65" s="105" t="s">
        <v>299</v>
      </c>
      <c r="D65" s="105"/>
      <c r="E65" s="105"/>
      <c r="F65" s="105"/>
      <c r="G65" s="105"/>
      <c r="H65" s="105"/>
    </row>
    <row r="66" spans="1:8" s="14" customFormat="1" ht="27.75" customHeight="1">
      <c r="A66" s="11"/>
      <c r="B66" s="11"/>
      <c r="C66" s="127" t="s">
        <v>300</v>
      </c>
      <c r="D66" s="127"/>
      <c r="E66" s="127"/>
      <c r="F66" s="127"/>
      <c r="G66" s="45"/>
      <c r="H66" s="46"/>
    </row>
    <row r="67" spans="1:8" s="14" customFormat="1" ht="52.5" customHeight="1">
      <c r="A67" s="11"/>
      <c r="B67" s="11"/>
      <c r="C67" s="127" t="s">
        <v>301</v>
      </c>
      <c r="D67" s="127"/>
      <c r="E67" s="127"/>
      <c r="F67" s="127"/>
      <c r="G67" s="45" t="s">
        <v>288</v>
      </c>
      <c r="H67" s="46">
        <v>32232</v>
      </c>
    </row>
    <row r="68" spans="1:8" s="14" customFormat="1" ht="39.75" customHeight="1">
      <c r="A68" s="11"/>
      <c r="B68" s="11"/>
      <c r="C68" s="127" t="s">
        <v>302</v>
      </c>
      <c r="D68" s="127"/>
      <c r="E68" s="127"/>
      <c r="F68" s="127"/>
      <c r="G68" s="45" t="s">
        <v>288</v>
      </c>
      <c r="H68" s="46">
        <v>16666</v>
      </c>
    </row>
    <row r="69" spans="1:8" s="14" customFormat="1" ht="39.75" customHeight="1">
      <c r="A69" s="11"/>
      <c r="B69" s="11"/>
      <c r="C69" s="127" t="s">
        <v>303</v>
      </c>
      <c r="D69" s="127"/>
      <c r="E69" s="127"/>
      <c r="F69" s="127"/>
      <c r="G69" s="45" t="s">
        <v>288</v>
      </c>
      <c r="H69" s="46">
        <v>15593</v>
      </c>
    </row>
    <row r="70" spans="1:8" s="14" customFormat="1" ht="12" customHeight="1">
      <c r="A70" s="11"/>
      <c r="B70" s="11"/>
      <c r="C70" s="127" t="s">
        <v>304</v>
      </c>
      <c r="D70" s="127"/>
      <c r="E70" s="127"/>
      <c r="F70" s="127"/>
      <c r="G70" s="45"/>
      <c r="H70" s="47"/>
    </row>
    <row r="71" spans="1:8" s="14" customFormat="1" ht="15.75" customHeight="1">
      <c r="A71" s="11"/>
      <c r="B71" s="11"/>
      <c r="C71" s="119" t="s">
        <v>305</v>
      </c>
      <c r="D71" s="119"/>
      <c r="E71" s="119"/>
      <c r="F71" s="119"/>
      <c r="G71" s="48" t="s">
        <v>288</v>
      </c>
      <c r="H71" s="49">
        <v>5199379</v>
      </c>
    </row>
    <row r="72" spans="1:8" s="14" customFormat="1" ht="15.75" customHeight="1">
      <c r="A72" s="11"/>
      <c r="B72" s="11"/>
      <c r="C72" s="119" t="s">
        <v>491</v>
      </c>
      <c r="D72" s="119"/>
      <c r="E72" s="119"/>
      <c r="F72" s="119"/>
      <c r="G72" s="45" t="s">
        <v>288</v>
      </c>
      <c r="H72" s="46">
        <v>16155080</v>
      </c>
    </row>
    <row r="73" spans="1:8" s="14" customFormat="1" ht="15" customHeight="1">
      <c r="A73" s="11"/>
      <c r="B73" s="11"/>
      <c r="C73" s="105" t="s">
        <v>311</v>
      </c>
      <c r="D73" s="105"/>
      <c r="E73" s="105"/>
      <c r="F73" s="105"/>
      <c r="G73" s="105"/>
      <c r="H73" s="105"/>
    </row>
    <row r="74" spans="1:8" s="14" customFormat="1" ht="12.75" customHeight="1">
      <c r="A74" s="11"/>
      <c r="B74" s="11"/>
      <c r="C74" s="105" t="s">
        <v>64</v>
      </c>
      <c r="D74" s="105"/>
      <c r="E74" s="105"/>
      <c r="F74" s="105"/>
      <c r="G74" s="105"/>
      <c r="H74" s="105"/>
    </row>
    <row r="75" spans="1:8" s="14" customFormat="1" ht="25.5" customHeight="1">
      <c r="A75" s="11"/>
      <c r="B75" s="11"/>
      <c r="C75" s="127" t="s">
        <v>306</v>
      </c>
      <c r="D75" s="127"/>
      <c r="E75" s="127"/>
      <c r="F75" s="127"/>
      <c r="G75" s="45" t="s">
        <v>58</v>
      </c>
      <c r="H75" s="46">
        <v>86700</v>
      </c>
    </row>
    <row r="76" spans="1:8" s="14" customFormat="1" ht="24.75" customHeight="1">
      <c r="A76" s="11"/>
      <c r="B76" s="11"/>
      <c r="C76" s="127" t="s">
        <v>307</v>
      </c>
      <c r="D76" s="127"/>
      <c r="E76" s="127"/>
      <c r="F76" s="127"/>
      <c r="G76" s="45" t="s">
        <v>58</v>
      </c>
      <c r="H76" s="46">
        <v>1040</v>
      </c>
    </row>
    <row r="77" spans="1:8" s="14" customFormat="1" ht="26.25" customHeight="1">
      <c r="A77" s="11"/>
      <c r="B77" s="11"/>
      <c r="C77" s="127" t="s">
        <v>308</v>
      </c>
      <c r="D77" s="127"/>
      <c r="E77" s="127"/>
      <c r="F77" s="127"/>
      <c r="G77" s="45" t="s">
        <v>58</v>
      </c>
      <c r="H77" s="46">
        <v>14229</v>
      </c>
    </row>
    <row r="78" spans="1:8" s="14" customFormat="1" ht="14.25" customHeight="1">
      <c r="A78" s="11"/>
      <c r="B78" s="11"/>
      <c r="C78" s="105" t="s">
        <v>66</v>
      </c>
      <c r="D78" s="105"/>
      <c r="E78" s="105"/>
      <c r="F78" s="105"/>
      <c r="G78" s="105"/>
      <c r="H78" s="105"/>
    </row>
    <row r="79" spans="1:8" s="14" customFormat="1" ht="25.5" customHeight="1">
      <c r="A79" s="11"/>
      <c r="B79" s="11"/>
      <c r="C79" s="127" t="s">
        <v>92</v>
      </c>
      <c r="D79" s="127"/>
      <c r="E79" s="127"/>
      <c r="F79" s="127"/>
      <c r="G79" s="45" t="s">
        <v>58</v>
      </c>
      <c r="H79" s="46">
        <v>59500</v>
      </c>
    </row>
    <row r="80" spans="1:8" s="14" customFormat="1" ht="24.75" customHeight="1">
      <c r="A80" s="11"/>
      <c r="B80" s="11"/>
      <c r="C80" s="127" t="s">
        <v>307</v>
      </c>
      <c r="D80" s="127"/>
      <c r="E80" s="127"/>
      <c r="F80" s="127"/>
      <c r="G80" s="45" t="s">
        <v>58</v>
      </c>
      <c r="H80" s="46">
        <v>16362</v>
      </c>
    </row>
    <row r="81" spans="1:8" s="14" customFormat="1" ht="15" customHeight="1">
      <c r="A81" s="11"/>
      <c r="B81" s="11"/>
      <c r="C81" s="105" t="s">
        <v>372</v>
      </c>
      <c r="D81" s="105"/>
      <c r="E81" s="105"/>
      <c r="F81" s="105"/>
      <c r="G81" s="105"/>
      <c r="H81" s="105"/>
    </row>
    <row r="82" spans="1:8" s="14" customFormat="1" ht="15" customHeight="1">
      <c r="A82" s="11"/>
      <c r="B82" s="11"/>
      <c r="C82" s="105" t="s">
        <v>64</v>
      </c>
      <c r="D82" s="105"/>
      <c r="E82" s="105"/>
      <c r="F82" s="105"/>
      <c r="G82" s="105"/>
      <c r="H82" s="105"/>
    </row>
    <row r="83" spans="1:8" s="14" customFormat="1" ht="14.25" customHeight="1">
      <c r="A83" s="11"/>
      <c r="B83" s="11"/>
      <c r="C83" s="127" t="s">
        <v>312</v>
      </c>
      <c r="D83" s="127"/>
      <c r="E83" s="127"/>
      <c r="F83" s="127"/>
      <c r="G83" s="45"/>
      <c r="H83" s="46"/>
    </row>
    <row r="84" spans="1:8" s="14" customFormat="1" ht="27" customHeight="1">
      <c r="A84" s="11"/>
      <c r="B84" s="11"/>
      <c r="C84" s="127" t="s">
        <v>313</v>
      </c>
      <c r="D84" s="127"/>
      <c r="E84" s="127"/>
      <c r="F84" s="127"/>
      <c r="G84" s="45" t="s">
        <v>58</v>
      </c>
      <c r="H84" s="46">
        <v>313653</v>
      </c>
    </row>
    <row r="85" spans="1:8" s="14" customFormat="1" ht="13.5" customHeight="1">
      <c r="A85" s="11"/>
      <c r="B85" s="11"/>
      <c r="C85" s="119" t="s">
        <v>314</v>
      </c>
      <c r="D85" s="119"/>
      <c r="E85" s="119"/>
      <c r="F85" s="119"/>
      <c r="G85" s="48" t="s">
        <v>58</v>
      </c>
      <c r="H85" s="49">
        <v>960070</v>
      </c>
    </row>
    <row r="86" spans="1:8" s="14" customFormat="1" ht="25.5" customHeight="1">
      <c r="A86" s="11"/>
      <c r="B86" s="11"/>
      <c r="C86" s="127" t="s">
        <v>315</v>
      </c>
      <c r="D86" s="127"/>
      <c r="E86" s="127"/>
      <c r="F86" s="127"/>
      <c r="G86" s="45" t="s">
        <v>58</v>
      </c>
      <c r="H86" s="46">
        <v>177505</v>
      </c>
    </row>
    <row r="87" spans="1:8" s="14" customFormat="1" ht="13.5" customHeight="1">
      <c r="A87" s="11"/>
      <c r="B87" s="11"/>
      <c r="C87" s="106" t="s">
        <v>67</v>
      </c>
      <c r="D87" s="106"/>
      <c r="E87" s="106"/>
      <c r="F87" s="106"/>
      <c r="G87" s="106"/>
      <c r="H87" s="106"/>
    </row>
    <row r="88" spans="1:8" s="14" customFormat="1" ht="26.25" customHeight="1">
      <c r="A88" s="11"/>
      <c r="B88" s="11"/>
      <c r="C88" s="127" t="s">
        <v>89</v>
      </c>
      <c r="D88" s="127"/>
      <c r="E88" s="127"/>
      <c r="F88" s="127"/>
      <c r="G88" s="45" t="s">
        <v>58</v>
      </c>
      <c r="H88" s="46">
        <v>24598</v>
      </c>
    </row>
    <row r="89" spans="1:8" s="14" customFormat="1" ht="38.25" customHeight="1">
      <c r="A89" s="11"/>
      <c r="B89" s="11"/>
      <c r="C89" s="127" t="s">
        <v>316</v>
      </c>
      <c r="D89" s="127"/>
      <c r="E89" s="127"/>
      <c r="F89" s="127"/>
      <c r="G89" s="45" t="s">
        <v>58</v>
      </c>
      <c r="H89" s="46">
        <v>41772</v>
      </c>
    </row>
    <row r="90" spans="1:8" s="14" customFormat="1" ht="26.25" customHeight="1">
      <c r="A90" s="11"/>
      <c r="B90" s="11"/>
      <c r="C90" s="127" t="s">
        <v>90</v>
      </c>
      <c r="D90" s="127"/>
      <c r="E90" s="127"/>
      <c r="F90" s="127"/>
      <c r="G90" s="45" t="s">
        <v>58</v>
      </c>
      <c r="H90" s="46">
        <v>4241</v>
      </c>
    </row>
    <row r="91" spans="1:8" s="14" customFormat="1" ht="26.25" customHeight="1">
      <c r="A91" s="11"/>
      <c r="B91" s="11"/>
      <c r="C91" s="127" t="s">
        <v>91</v>
      </c>
      <c r="D91" s="127"/>
      <c r="E91" s="127"/>
      <c r="F91" s="127"/>
      <c r="G91" s="45" t="s">
        <v>58</v>
      </c>
      <c r="H91" s="46">
        <v>7513</v>
      </c>
    </row>
    <row r="92" spans="1:8" s="14" customFormat="1" ht="28.5" customHeight="1">
      <c r="A92" s="11"/>
      <c r="B92" s="11"/>
      <c r="C92" s="107" t="s">
        <v>109</v>
      </c>
      <c r="D92" s="107"/>
      <c r="E92" s="107"/>
      <c r="F92" s="107"/>
      <c r="G92" s="45" t="s">
        <v>58</v>
      </c>
      <c r="H92" s="46">
        <v>96792</v>
      </c>
    </row>
    <row r="93" spans="1:8" s="14" customFormat="1" ht="13.5" customHeight="1">
      <c r="A93" s="11"/>
      <c r="B93" s="11"/>
      <c r="C93" s="127" t="s">
        <v>309</v>
      </c>
      <c r="D93" s="127"/>
      <c r="E93" s="127"/>
      <c r="F93" s="127"/>
      <c r="G93" s="45"/>
      <c r="H93" s="46"/>
    </row>
    <row r="94" spans="1:8" s="14" customFormat="1" ht="25.5" customHeight="1">
      <c r="A94" s="11"/>
      <c r="B94" s="11"/>
      <c r="C94" s="119" t="s">
        <v>436</v>
      </c>
      <c r="D94" s="119"/>
      <c r="E94" s="119"/>
      <c r="F94" s="119"/>
      <c r="G94" s="45" t="s">
        <v>58</v>
      </c>
      <c r="H94" s="46">
        <v>38573</v>
      </c>
    </row>
    <row r="95" spans="1:8" s="14" customFormat="1" ht="39.75" customHeight="1">
      <c r="A95" s="11"/>
      <c r="B95" s="11"/>
      <c r="C95" s="127" t="s">
        <v>310</v>
      </c>
      <c r="D95" s="127"/>
      <c r="E95" s="127"/>
      <c r="F95" s="127"/>
      <c r="G95" s="45" t="s">
        <v>58</v>
      </c>
      <c r="H95" s="46">
        <v>65714</v>
      </c>
    </row>
    <row r="96" spans="1:8" s="14" customFormat="1" ht="15" customHeight="1">
      <c r="A96" s="11"/>
      <c r="B96" s="11"/>
      <c r="C96" s="105" t="s">
        <v>66</v>
      </c>
      <c r="D96" s="105"/>
      <c r="E96" s="105"/>
      <c r="F96" s="105"/>
      <c r="G96" s="105"/>
      <c r="H96" s="105"/>
    </row>
    <row r="97" spans="1:8" s="14" customFormat="1" ht="25.5" customHeight="1">
      <c r="A97" s="11"/>
      <c r="B97" s="11"/>
      <c r="C97" s="127" t="s">
        <v>306</v>
      </c>
      <c r="D97" s="127"/>
      <c r="E97" s="127"/>
      <c r="F97" s="127"/>
      <c r="G97" s="45" t="s">
        <v>58</v>
      </c>
      <c r="H97" s="46">
        <v>7292815</v>
      </c>
    </row>
    <row r="98" spans="1:8" s="14" customFormat="1" ht="25.5" customHeight="1">
      <c r="A98" s="11"/>
      <c r="B98" s="11"/>
      <c r="C98" s="127" t="s">
        <v>315</v>
      </c>
      <c r="D98" s="127"/>
      <c r="E98" s="127"/>
      <c r="F98" s="127"/>
      <c r="G98" s="45" t="s">
        <v>58</v>
      </c>
      <c r="H98" s="46">
        <v>12963497</v>
      </c>
    </row>
    <row r="99" spans="1:8" s="14" customFormat="1" ht="38.25" customHeight="1">
      <c r="A99" s="11"/>
      <c r="B99" s="11"/>
      <c r="C99" s="127" t="s">
        <v>317</v>
      </c>
      <c r="D99" s="127"/>
      <c r="E99" s="127"/>
      <c r="F99" s="127"/>
      <c r="G99" s="45" t="s">
        <v>58</v>
      </c>
      <c r="H99" s="46">
        <v>1526339</v>
      </c>
    </row>
    <row r="100" spans="1:8" s="14" customFormat="1" ht="27.75" customHeight="1">
      <c r="A100" s="11"/>
      <c r="B100" s="11"/>
      <c r="C100" s="127" t="s">
        <v>295</v>
      </c>
      <c r="D100" s="127"/>
      <c r="E100" s="127"/>
      <c r="F100" s="127"/>
      <c r="G100" s="45"/>
      <c r="H100" s="46"/>
    </row>
    <row r="101" spans="1:8" s="14" customFormat="1" ht="52.5" customHeight="1">
      <c r="A101" s="11"/>
      <c r="B101" s="11"/>
      <c r="C101" s="127" t="s">
        <v>296</v>
      </c>
      <c r="D101" s="127"/>
      <c r="E101" s="127"/>
      <c r="F101" s="127"/>
      <c r="G101" s="45" t="s">
        <v>58</v>
      </c>
      <c r="H101" s="46">
        <v>2398369</v>
      </c>
    </row>
    <row r="102" spans="1:8" s="14" customFormat="1" ht="39.75" customHeight="1">
      <c r="A102" s="11"/>
      <c r="B102" s="11"/>
      <c r="C102" s="127" t="s">
        <v>297</v>
      </c>
      <c r="D102" s="127"/>
      <c r="E102" s="127"/>
      <c r="F102" s="127"/>
      <c r="G102" s="45" t="s">
        <v>58</v>
      </c>
      <c r="H102" s="46">
        <v>1332678</v>
      </c>
    </row>
    <row r="103" spans="1:8" s="14" customFormat="1" ht="39.75" customHeight="1">
      <c r="A103" s="11"/>
      <c r="B103" s="11"/>
      <c r="C103" s="127" t="s">
        <v>298</v>
      </c>
      <c r="D103" s="127"/>
      <c r="E103" s="127"/>
      <c r="F103" s="127"/>
      <c r="G103" s="45" t="s">
        <v>58</v>
      </c>
      <c r="H103" s="46">
        <v>1304624</v>
      </c>
    </row>
    <row r="104" spans="1:8" s="14" customFormat="1" ht="24.75" customHeight="1">
      <c r="A104" s="11"/>
      <c r="B104" s="11"/>
      <c r="C104" s="127" t="s">
        <v>318</v>
      </c>
      <c r="D104" s="127"/>
      <c r="E104" s="127"/>
      <c r="F104" s="127"/>
      <c r="G104" s="45" t="s">
        <v>58</v>
      </c>
      <c r="H104" s="46">
        <v>932490</v>
      </c>
    </row>
    <row r="105" spans="1:8" s="14" customFormat="1" ht="13.5" customHeight="1">
      <c r="A105" s="11"/>
      <c r="B105" s="11"/>
      <c r="C105" s="106" t="s">
        <v>67</v>
      </c>
      <c r="D105" s="106"/>
      <c r="E105" s="106"/>
      <c r="F105" s="106"/>
      <c r="G105" s="106"/>
      <c r="H105" s="106"/>
    </row>
    <row r="106" spans="1:8" s="14" customFormat="1" ht="40.5" customHeight="1">
      <c r="A106" s="11"/>
      <c r="B106" s="11"/>
      <c r="C106" s="127" t="s">
        <v>319</v>
      </c>
      <c r="D106" s="127"/>
      <c r="E106" s="127"/>
      <c r="F106" s="127"/>
      <c r="G106" s="45" t="s">
        <v>58</v>
      </c>
      <c r="H106" s="46">
        <v>2502096</v>
      </c>
    </row>
    <row r="107" spans="1:8" s="14" customFormat="1" ht="26.25" customHeight="1">
      <c r="A107" s="11"/>
      <c r="B107" s="11"/>
      <c r="C107" s="127" t="s">
        <v>320</v>
      </c>
      <c r="D107" s="127"/>
      <c r="E107" s="127"/>
      <c r="F107" s="127"/>
      <c r="G107" s="45" t="s">
        <v>58</v>
      </c>
      <c r="H107" s="46">
        <v>10186197</v>
      </c>
    </row>
    <row r="108" spans="1:8" s="14" customFormat="1" ht="26.25" customHeight="1">
      <c r="A108" s="11"/>
      <c r="B108" s="11"/>
      <c r="C108" s="127" t="s">
        <v>91</v>
      </c>
      <c r="D108" s="127"/>
      <c r="E108" s="127"/>
      <c r="F108" s="127"/>
      <c r="G108" s="45" t="s">
        <v>58</v>
      </c>
      <c r="H108" s="46">
        <v>3718563</v>
      </c>
    </row>
    <row r="109" spans="1:8" s="14" customFormat="1" ht="27.75" customHeight="1">
      <c r="A109" s="11"/>
      <c r="B109" s="11"/>
      <c r="C109" s="119" t="s">
        <v>321</v>
      </c>
      <c r="D109" s="119"/>
      <c r="E109" s="119"/>
      <c r="F109" s="119"/>
      <c r="G109" s="45" t="s">
        <v>58</v>
      </c>
      <c r="H109" s="46">
        <v>3537500</v>
      </c>
    </row>
    <row r="110" spans="1:8" s="14" customFormat="1" ht="26.25" customHeight="1">
      <c r="A110" s="11"/>
      <c r="B110" s="11"/>
      <c r="C110" s="127" t="s">
        <v>89</v>
      </c>
      <c r="D110" s="127"/>
      <c r="E110" s="127"/>
      <c r="F110" s="127"/>
      <c r="G110" s="45" t="s">
        <v>58</v>
      </c>
      <c r="H110" s="46">
        <v>2937535</v>
      </c>
    </row>
    <row r="111" spans="1:8" s="14" customFormat="1" ht="38.25" customHeight="1">
      <c r="A111" s="11"/>
      <c r="B111" s="11"/>
      <c r="C111" s="127" t="s">
        <v>316</v>
      </c>
      <c r="D111" s="127"/>
      <c r="E111" s="127"/>
      <c r="F111" s="127"/>
      <c r="G111" s="45" t="s">
        <v>58</v>
      </c>
      <c r="H111" s="46">
        <v>5611384</v>
      </c>
    </row>
    <row r="112" spans="1:8" s="14" customFormat="1" ht="28.5" customHeight="1">
      <c r="A112" s="11"/>
      <c r="B112" s="11"/>
      <c r="C112" s="107" t="s">
        <v>109</v>
      </c>
      <c r="D112" s="107"/>
      <c r="E112" s="107"/>
      <c r="F112" s="107"/>
      <c r="G112" s="45" t="s">
        <v>58</v>
      </c>
      <c r="H112" s="46">
        <v>1583768</v>
      </c>
    </row>
    <row r="113" spans="1:8" s="14" customFormat="1" ht="29.25" customHeight="1">
      <c r="A113" s="11"/>
      <c r="B113" s="11"/>
      <c r="C113" s="119" t="s">
        <v>437</v>
      </c>
      <c r="D113" s="119"/>
      <c r="E113" s="119"/>
      <c r="F113" s="119"/>
      <c r="G113" s="45" t="s">
        <v>58</v>
      </c>
      <c r="H113" s="46">
        <v>2948928</v>
      </c>
    </row>
    <row r="114" spans="1:8" s="14" customFormat="1" ht="27" customHeight="1">
      <c r="A114" s="11"/>
      <c r="B114" s="11"/>
      <c r="C114" s="103" t="s">
        <v>434</v>
      </c>
      <c r="D114" s="103"/>
      <c r="E114" s="103"/>
      <c r="F114" s="103"/>
      <c r="G114" s="103"/>
      <c r="H114" s="103"/>
    </row>
    <row r="115" spans="1:8" s="14" customFormat="1" ht="42.75" customHeight="1">
      <c r="A115" s="11"/>
      <c r="B115" s="41"/>
      <c r="C115" s="104" t="s">
        <v>373</v>
      </c>
      <c r="D115" s="104"/>
      <c r="E115" s="104"/>
      <c r="F115" s="104"/>
      <c r="G115" s="104"/>
      <c r="H115" s="104"/>
    </row>
    <row r="116" spans="1:8" s="14" customFormat="1" ht="15.75" customHeight="1">
      <c r="A116" s="11"/>
      <c r="B116" s="11"/>
      <c r="C116" s="107" t="s">
        <v>123</v>
      </c>
      <c r="D116" s="107"/>
      <c r="E116" s="107"/>
      <c r="F116" s="107"/>
      <c r="G116" s="48" t="s">
        <v>58</v>
      </c>
      <c r="H116" s="49">
        <v>2664166</v>
      </c>
    </row>
    <row r="117" spans="1:8" s="14" customFormat="1" ht="14.25" customHeight="1">
      <c r="A117" s="11"/>
      <c r="B117" s="11"/>
      <c r="C117" s="107" t="s">
        <v>124</v>
      </c>
      <c r="D117" s="107"/>
      <c r="E117" s="107"/>
      <c r="F117" s="107"/>
      <c r="G117" s="48" t="s">
        <v>58</v>
      </c>
      <c r="H117" s="49">
        <v>2673560</v>
      </c>
    </row>
    <row r="118" spans="1:8" s="14" customFormat="1" ht="30.75" customHeight="1">
      <c r="A118" s="11"/>
      <c r="B118" s="11"/>
      <c r="C118" s="103" t="s">
        <v>125</v>
      </c>
      <c r="D118" s="103"/>
      <c r="E118" s="103"/>
      <c r="F118" s="103"/>
      <c r="G118" s="103"/>
      <c r="H118" s="103"/>
    </row>
    <row r="119" spans="1:8" s="14" customFormat="1" ht="55.5" customHeight="1">
      <c r="A119" s="11"/>
      <c r="B119" s="11"/>
      <c r="C119" s="103" t="s">
        <v>374</v>
      </c>
      <c r="D119" s="103"/>
      <c r="E119" s="103"/>
      <c r="F119" s="103"/>
      <c r="G119" s="103"/>
      <c r="H119" s="103"/>
    </row>
    <row r="120" spans="1:8" s="14" customFormat="1" ht="55.5" customHeight="1">
      <c r="A120" s="11"/>
      <c r="B120" s="11"/>
      <c r="C120" s="1"/>
      <c r="D120" s="1"/>
      <c r="E120" s="1"/>
      <c r="F120" s="1"/>
      <c r="G120" s="1"/>
      <c r="H120" s="1"/>
    </row>
    <row r="121" spans="1:8" s="14" customFormat="1" ht="38.25" customHeight="1">
      <c r="A121" s="11"/>
      <c r="B121" s="41">
        <v>75864</v>
      </c>
      <c r="C121" s="43" t="s">
        <v>71</v>
      </c>
      <c r="D121" s="42">
        <v>93730424</v>
      </c>
      <c r="E121" s="42">
        <v>596700</v>
      </c>
      <c r="F121" s="42">
        <v>13017163</v>
      </c>
      <c r="G121" s="42">
        <v>0</v>
      </c>
      <c r="H121" s="42">
        <f>D121+E121-F121</f>
        <v>81309961</v>
      </c>
    </row>
    <row r="122" spans="1:8" s="14" customFormat="1" ht="28.5" customHeight="1">
      <c r="A122" s="11"/>
      <c r="B122" s="11"/>
      <c r="C122" s="104" t="s">
        <v>283</v>
      </c>
      <c r="D122" s="104"/>
      <c r="E122" s="104"/>
      <c r="F122" s="104"/>
      <c r="G122" s="104"/>
      <c r="H122" s="104"/>
    </row>
    <row r="123" spans="1:8" s="14" customFormat="1" ht="15.75" customHeight="1">
      <c r="A123" s="11"/>
      <c r="B123" s="11"/>
      <c r="C123" s="104" t="s">
        <v>284</v>
      </c>
      <c r="D123" s="104"/>
      <c r="E123" s="104"/>
      <c r="F123" s="104"/>
      <c r="G123" s="104"/>
      <c r="H123" s="104"/>
    </row>
    <row r="124" spans="1:8" s="14" customFormat="1" ht="24.75" customHeight="1">
      <c r="A124" s="11"/>
      <c r="B124" s="11"/>
      <c r="C124" s="127" t="s">
        <v>293</v>
      </c>
      <c r="D124" s="127"/>
      <c r="E124" s="127"/>
      <c r="F124" s="127"/>
      <c r="G124" s="45" t="s">
        <v>58</v>
      </c>
      <c r="H124" s="46">
        <v>669358</v>
      </c>
    </row>
    <row r="125" spans="1:8" s="14" customFormat="1" ht="14.25" customHeight="1">
      <c r="A125" s="11"/>
      <c r="B125" s="11"/>
      <c r="C125" s="119" t="s">
        <v>285</v>
      </c>
      <c r="D125" s="119"/>
      <c r="E125" s="119"/>
      <c r="F125" s="119"/>
      <c r="G125" s="48"/>
      <c r="H125" s="49"/>
    </row>
    <row r="126" spans="1:8" s="14" customFormat="1" ht="14.25" customHeight="1">
      <c r="A126" s="11"/>
      <c r="B126" s="11"/>
      <c r="C126" s="119" t="s">
        <v>286</v>
      </c>
      <c r="D126" s="119"/>
      <c r="E126" s="119"/>
      <c r="F126" s="119"/>
      <c r="G126" s="48" t="s">
        <v>58</v>
      </c>
      <c r="H126" s="49">
        <f>82691+239681</f>
        <v>322372</v>
      </c>
    </row>
    <row r="127" spans="1:8" s="14" customFormat="1" ht="14.25" customHeight="1">
      <c r="A127" s="11"/>
      <c r="B127" s="11"/>
      <c r="C127" s="119" t="s">
        <v>438</v>
      </c>
      <c r="D127" s="119"/>
      <c r="E127" s="119"/>
      <c r="F127" s="119"/>
      <c r="G127" s="48" t="s">
        <v>58</v>
      </c>
      <c r="H127" s="49">
        <v>171906</v>
      </c>
    </row>
    <row r="128" spans="1:8" s="14" customFormat="1" ht="27.75" customHeight="1">
      <c r="A128" s="11"/>
      <c r="B128" s="11"/>
      <c r="C128" s="119" t="s">
        <v>289</v>
      </c>
      <c r="D128" s="119"/>
      <c r="E128" s="119"/>
      <c r="F128" s="119"/>
      <c r="G128" s="48"/>
      <c r="H128" s="49"/>
    </row>
    <row r="129" spans="1:8" s="14" customFormat="1" ht="17.25" customHeight="1">
      <c r="A129" s="11"/>
      <c r="B129" s="11"/>
      <c r="C129" s="119" t="s">
        <v>290</v>
      </c>
      <c r="D129" s="119"/>
      <c r="E129" s="119"/>
      <c r="F129" s="119"/>
      <c r="G129" s="48" t="s">
        <v>58</v>
      </c>
      <c r="H129" s="49">
        <v>740860</v>
      </c>
    </row>
    <row r="130" spans="1:8" s="14" customFormat="1" ht="17.25" customHeight="1">
      <c r="A130" s="50"/>
      <c r="B130" s="11"/>
      <c r="C130" s="119" t="s">
        <v>291</v>
      </c>
      <c r="D130" s="119"/>
      <c r="E130" s="119"/>
      <c r="F130" s="119"/>
      <c r="G130" s="48" t="s">
        <v>58</v>
      </c>
      <c r="H130" s="49">
        <v>788189</v>
      </c>
    </row>
    <row r="131" spans="1:8" s="14" customFormat="1" ht="24.75" customHeight="1">
      <c r="A131" s="11"/>
      <c r="B131" s="11"/>
      <c r="C131" s="127" t="s">
        <v>287</v>
      </c>
      <c r="D131" s="127"/>
      <c r="E131" s="127"/>
      <c r="F131" s="127"/>
      <c r="G131" s="45" t="s">
        <v>58</v>
      </c>
      <c r="H131" s="46">
        <f>9452760+7479</f>
        <v>9460239</v>
      </c>
    </row>
    <row r="132" spans="1:8" s="14" customFormat="1" ht="14.25" customHeight="1">
      <c r="A132" s="11"/>
      <c r="B132" s="11"/>
      <c r="C132" s="103" t="s">
        <v>292</v>
      </c>
      <c r="D132" s="103"/>
      <c r="E132" s="103"/>
      <c r="F132" s="103"/>
      <c r="G132" s="103"/>
      <c r="H132" s="103"/>
    </row>
    <row r="133" spans="1:8" s="14" customFormat="1" ht="14.25" customHeight="1">
      <c r="A133" s="11"/>
      <c r="B133" s="11"/>
      <c r="C133" s="119" t="s">
        <v>294</v>
      </c>
      <c r="D133" s="119"/>
      <c r="E133" s="119"/>
      <c r="F133" s="119"/>
      <c r="G133" s="48" t="s">
        <v>58</v>
      </c>
      <c r="H133" s="49">
        <f>9728+28198</f>
        <v>37926</v>
      </c>
    </row>
    <row r="134" spans="1:8" s="14" customFormat="1" ht="27.75" customHeight="1">
      <c r="A134" s="11"/>
      <c r="B134" s="11"/>
      <c r="C134" s="119" t="s">
        <v>289</v>
      </c>
      <c r="D134" s="119"/>
      <c r="E134" s="119"/>
      <c r="F134" s="119"/>
      <c r="G134" s="48"/>
      <c r="H134" s="49"/>
    </row>
    <row r="135" spans="1:8" s="14" customFormat="1" ht="17.25" customHeight="1">
      <c r="A135" s="11"/>
      <c r="B135" s="11"/>
      <c r="C135" s="119" t="s">
        <v>290</v>
      </c>
      <c r="D135" s="119"/>
      <c r="E135" s="119"/>
      <c r="F135" s="119"/>
      <c r="G135" s="48" t="s">
        <v>58</v>
      </c>
      <c r="H135" s="49">
        <v>130740</v>
      </c>
    </row>
    <row r="136" spans="1:8" s="14" customFormat="1" ht="17.25" customHeight="1">
      <c r="A136" s="50"/>
      <c r="B136" s="11"/>
      <c r="C136" s="119" t="s">
        <v>291</v>
      </c>
      <c r="D136" s="119"/>
      <c r="E136" s="119"/>
      <c r="F136" s="119"/>
      <c r="G136" s="48" t="s">
        <v>58</v>
      </c>
      <c r="H136" s="49">
        <v>139092</v>
      </c>
    </row>
    <row r="137" spans="1:8" s="14" customFormat="1" ht="24.75" customHeight="1">
      <c r="A137" s="11"/>
      <c r="B137" s="11"/>
      <c r="C137" s="127" t="s">
        <v>287</v>
      </c>
      <c r="D137" s="127"/>
      <c r="E137" s="127"/>
      <c r="F137" s="127"/>
      <c r="G137" s="45" t="s">
        <v>58</v>
      </c>
      <c r="H137" s="46">
        <f>556041+440</f>
        <v>556481</v>
      </c>
    </row>
    <row r="138" spans="1:8" s="14" customFormat="1" ht="42.75" customHeight="1">
      <c r="A138" s="11"/>
      <c r="B138" s="11"/>
      <c r="C138" s="103" t="s">
        <v>375</v>
      </c>
      <c r="D138" s="103"/>
      <c r="E138" s="103"/>
      <c r="F138" s="103"/>
      <c r="G138" s="103"/>
      <c r="H138" s="103"/>
    </row>
    <row r="139" spans="1:8" s="14" customFormat="1" ht="29.25" customHeight="1">
      <c r="A139" s="11"/>
      <c r="B139" s="11"/>
      <c r="C139" s="103" t="s">
        <v>489</v>
      </c>
      <c r="D139" s="103"/>
      <c r="E139" s="103"/>
      <c r="F139" s="103"/>
      <c r="G139" s="103"/>
      <c r="H139" s="103"/>
    </row>
    <row r="140" spans="1:8" s="14" customFormat="1" ht="5.25" customHeight="1">
      <c r="A140" s="11"/>
      <c r="B140" s="11"/>
      <c r="C140" s="1"/>
      <c r="D140" s="1"/>
      <c r="E140" s="1"/>
      <c r="F140" s="1"/>
      <c r="G140" s="1"/>
      <c r="H140" s="1"/>
    </row>
    <row r="141" spans="1:8" s="54" customFormat="1" ht="26.25" customHeight="1">
      <c r="A141" s="30"/>
      <c r="B141" s="30">
        <v>801</v>
      </c>
      <c r="C141" s="31" t="s">
        <v>22</v>
      </c>
      <c r="D141" s="51">
        <v>1727295.83</v>
      </c>
      <c r="E141" s="52">
        <f>E142+E144</f>
        <v>314309</v>
      </c>
      <c r="F141" s="52">
        <f>F142+F144</f>
        <v>0</v>
      </c>
      <c r="G141" s="52">
        <f>G142+G144</f>
        <v>0</v>
      </c>
      <c r="H141" s="53">
        <f>D141+E141-F141</f>
        <v>2041604.83</v>
      </c>
    </row>
    <row r="142" spans="1:8" s="14" customFormat="1" ht="23.25" customHeight="1">
      <c r="A142" s="11"/>
      <c r="B142" s="11">
        <v>80134</v>
      </c>
      <c r="C142" s="34" t="s">
        <v>162</v>
      </c>
      <c r="D142" s="35">
        <v>1510</v>
      </c>
      <c r="E142" s="35">
        <v>27000</v>
      </c>
      <c r="F142" s="35">
        <v>0</v>
      </c>
      <c r="G142" s="35">
        <v>0</v>
      </c>
      <c r="H142" s="35">
        <f>D142+E142-F142</f>
        <v>28510</v>
      </c>
    </row>
    <row r="143" spans="1:8" s="14" customFormat="1" ht="40.5" customHeight="1">
      <c r="A143" s="11"/>
      <c r="B143" s="11"/>
      <c r="C143" s="103" t="s">
        <v>239</v>
      </c>
      <c r="D143" s="103"/>
      <c r="E143" s="103"/>
      <c r="F143" s="103"/>
      <c r="G143" s="103"/>
      <c r="H143" s="103"/>
    </row>
    <row r="144" spans="1:8" s="14" customFormat="1" ht="21.75" customHeight="1">
      <c r="A144" s="11"/>
      <c r="B144" s="11">
        <v>80195</v>
      </c>
      <c r="C144" s="34" t="s">
        <v>21</v>
      </c>
      <c r="D144" s="35">
        <v>359839</v>
      </c>
      <c r="E144" s="35">
        <v>287309</v>
      </c>
      <c r="F144" s="35">
        <v>0</v>
      </c>
      <c r="G144" s="35">
        <v>0</v>
      </c>
      <c r="H144" s="35">
        <f>D144+E144-F144</f>
        <v>647148</v>
      </c>
    </row>
    <row r="145" spans="1:8" s="14" customFormat="1" ht="17.25" customHeight="1">
      <c r="A145" s="11"/>
      <c r="B145" s="11"/>
      <c r="C145" s="106" t="s">
        <v>250</v>
      </c>
      <c r="D145" s="106"/>
      <c r="E145" s="106"/>
      <c r="F145" s="106"/>
      <c r="G145" s="106"/>
      <c r="H145" s="106"/>
    </row>
    <row r="146" spans="1:8" s="14" customFormat="1" ht="64.5" customHeight="1">
      <c r="A146" s="11"/>
      <c r="B146" s="11"/>
      <c r="C146" s="105" t="s">
        <v>282</v>
      </c>
      <c r="D146" s="105"/>
      <c r="E146" s="105"/>
      <c r="F146" s="105"/>
      <c r="G146" s="105"/>
      <c r="H146" s="105"/>
    </row>
    <row r="147" spans="1:8" s="14" customFormat="1" ht="39.75" customHeight="1">
      <c r="A147" s="11"/>
      <c r="B147" s="11"/>
      <c r="C147" s="103" t="s">
        <v>376</v>
      </c>
      <c r="D147" s="103"/>
      <c r="E147" s="103"/>
      <c r="F147" s="103"/>
      <c r="G147" s="103"/>
      <c r="H147" s="103"/>
    </row>
    <row r="148" spans="1:8" s="14" customFormat="1" ht="9.75" customHeight="1">
      <c r="A148" s="11"/>
      <c r="B148" s="11"/>
      <c r="C148" s="5"/>
      <c r="D148" s="5"/>
      <c r="E148" s="5"/>
      <c r="F148" s="5"/>
      <c r="G148" s="5"/>
      <c r="H148" s="5"/>
    </row>
    <row r="149" spans="1:8" s="33" customFormat="1" ht="24.75" customHeight="1">
      <c r="A149" s="30"/>
      <c r="B149" s="30">
        <v>852</v>
      </c>
      <c r="C149" s="31" t="s">
        <v>78</v>
      </c>
      <c r="D149" s="32">
        <v>7588215</v>
      </c>
      <c r="E149" s="32">
        <f>E150</f>
        <v>0</v>
      </c>
      <c r="F149" s="32">
        <f>F150</f>
        <v>281450</v>
      </c>
      <c r="G149" s="32">
        <f>G150</f>
        <v>0</v>
      </c>
      <c r="H149" s="32">
        <f>D149+E149-F149</f>
        <v>7306765</v>
      </c>
    </row>
    <row r="150" spans="1:8" s="14" customFormat="1" ht="21.75" customHeight="1">
      <c r="A150" s="11"/>
      <c r="B150" s="11">
        <v>85295</v>
      </c>
      <c r="C150" s="34" t="s">
        <v>21</v>
      </c>
      <c r="D150" s="35">
        <v>7385445</v>
      </c>
      <c r="E150" s="35">
        <v>0</v>
      </c>
      <c r="F150" s="35">
        <v>281450</v>
      </c>
      <c r="G150" s="35">
        <v>0</v>
      </c>
      <c r="H150" s="35">
        <f>D150+E150-F150</f>
        <v>7103995</v>
      </c>
    </row>
    <row r="151" spans="1:8" s="14" customFormat="1" ht="29.25" customHeight="1">
      <c r="A151" s="11"/>
      <c r="B151" s="11"/>
      <c r="C151" s="106" t="s">
        <v>171</v>
      </c>
      <c r="D151" s="106"/>
      <c r="E151" s="106"/>
      <c r="F151" s="106"/>
      <c r="G151" s="106"/>
      <c r="H151" s="106"/>
    </row>
    <row r="152" spans="1:8" s="14" customFormat="1" ht="40.5" customHeight="1">
      <c r="A152" s="11"/>
      <c r="B152" s="11"/>
      <c r="C152" s="105" t="s">
        <v>377</v>
      </c>
      <c r="D152" s="105"/>
      <c r="E152" s="105"/>
      <c r="F152" s="105"/>
      <c r="G152" s="105"/>
      <c r="H152" s="105"/>
    </row>
    <row r="153" spans="1:8" s="14" customFormat="1" ht="40.5" customHeight="1">
      <c r="A153" s="11"/>
      <c r="B153" s="11"/>
      <c r="C153" s="105" t="s">
        <v>172</v>
      </c>
      <c r="D153" s="105"/>
      <c r="E153" s="105"/>
      <c r="F153" s="105"/>
      <c r="G153" s="105"/>
      <c r="H153" s="105"/>
    </row>
    <row r="154" spans="1:8" s="14" customFormat="1" ht="14.25" customHeight="1">
      <c r="A154" s="11"/>
      <c r="B154" s="11"/>
      <c r="C154" s="105" t="s">
        <v>173</v>
      </c>
      <c r="D154" s="105"/>
      <c r="E154" s="105"/>
      <c r="F154" s="105"/>
      <c r="G154" s="105"/>
      <c r="H154" s="105"/>
    </row>
    <row r="155" spans="1:8" s="29" customFormat="1" ht="6.75" customHeight="1">
      <c r="A155" s="28"/>
      <c r="B155" s="28"/>
      <c r="C155" s="1"/>
      <c r="D155" s="1"/>
      <c r="E155" s="1"/>
      <c r="F155" s="1"/>
      <c r="G155" s="1"/>
      <c r="H155" s="1"/>
    </row>
    <row r="156" spans="1:8" s="54" customFormat="1" ht="23.25" customHeight="1">
      <c r="A156" s="30"/>
      <c r="B156" s="30">
        <v>853</v>
      </c>
      <c r="C156" s="31" t="s">
        <v>34</v>
      </c>
      <c r="D156" s="32">
        <v>7919273</v>
      </c>
      <c r="E156" s="32">
        <f>E157</f>
        <v>56300</v>
      </c>
      <c r="F156" s="32">
        <f>F157</f>
        <v>0</v>
      </c>
      <c r="G156" s="32">
        <f>G157</f>
        <v>0</v>
      </c>
      <c r="H156" s="32">
        <f>D156+E156-F156</f>
        <v>7975573</v>
      </c>
    </row>
    <row r="157" spans="1:8" s="14" customFormat="1" ht="21" customHeight="1">
      <c r="A157" s="11"/>
      <c r="B157" s="11">
        <v>85325</v>
      </c>
      <c r="C157" s="34" t="s">
        <v>121</v>
      </c>
      <c r="D157" s="35">
        <v>1230000</v>
      </c>
      <c r="E157" s="35">
        <v>56300</v>
      </c>
      <c r="F157" s="35">
        <v>0</v>
      </c>
      <c r="G157" s="35">
        <v>0</v>
      </c>
      <c r="H157" s="35">
        <f>D157+E157-F157</f>
        <v>1286300</v>
      </c>
    </row>
    <row r="158" spans="1:8" s="29" customFormat="1" ht="42" customHeight="1">
      <c r="A158" s="28"/>
      <c r="B158" s="28"/>
      <c r="C158" s="103" t="s">
        <v>281</v>
      </c>
      <c r="D158" s="103"/>
      <c r="E158" s="103"/>
      <c r="F158" s="103"/>
      <c r="G158" s="103"/>
      <c r="H158" s="103"/>
    </row>
    <row r="159" spans="1:8" s="29" customFormat="1" ht="3.75" customHeight="1">
      <c r="A159" s="28"/>
      <c r="B159" s="28"/>
      <c r="C159" s="1"/>
      <c r="D159" s="1"/>
      <c r="E159" s="1"/>
      <c r="F159" s="1"/>
      <c r="G159" s="1"/>
      <c r="H159" s="55"/>
    </row>
    <row r="160" spans="1:8" s="54" customFormat="1" ht="26.25" customHeight="1">
      <c r="A160" s="30"/>
      <c r="B160" s="30">
        <v>921</v>
      </c>
      <c r="C160" s="31" t="s">
        <v>36</v>
      </c>
      <c r="D160" s="32">
        <v>17577541</v>
      </c>
      <c r="E160" s="32">
        <f>E163+E161+E165+E169</f>
        <v>65495</v>
      </c>
      <c r="F160" s="32">
        <f>F163+F161+F165+F169</f>
        <v>7909110</v>
      </c>
      <c r="G160" s="32">
        <f>G163+G161+G165+G169</f>
        <v>0</v>
      </c>
      <c r="H160" s="32">
        <f>D160+E160-F160</f>
        <v>9733926</v>
      </c>
    </row>
    <row r="161" spans="1:8" s="14" customFormat="1" ht="21" customHeight="1">
      <c r="A161" s="11"/>
      <c r="B161" s="11">
        <v>92105</v>
      </c>
      <c r="C161" s="34" t="s">
        <v>151</v>
      </c>
      <c r="D161" s="35">
        <v>1823688</v>
      </c>
      <c r="E161" s="35">
        <v>10000</v>
      </c>
      <c r="F161" s="35">
        <v>0</v>
      </c>
      <c r="G161" s="35">
        <v>0</v>
      </c>
      <c r="H161" s="35">
        <f>D161+E161-F161</f>
        <v>1833688</v>
      </c>
    </row>
    <row r="162" spans="1:8" s="54" customFormat="1" ht="59.25" customHeight="1">
      <c r="A162" s="37"/>
      <c r="B162" s="37"/>
      <c r="C162" s="105" t="s">
        <v>152</v>
      </c>
      <c r="D162" s="105"/>
      <c r="E162" s="105"/>
      <c r="F162" s="105"/>
      <c r="G162" s="105"/>
      <c r="H162" s="105"/>
    </row>
    <row r="163" spans="1:8" s="14" customFormat="1" ht="18.75" customHeight="1">
      <c r="A163" s="11"/>
      <c r="B163" s="11">
        <v>92106</v>
      </c>
      <c r="C163" s="34" t="s">
        <v>56</v>
      </c>
      <c r="D163" s="35">
        <v>697479</v>
      </c>
      <c r="E163" s="35">
        <v>3864</v>
      </c>
      <c r="F163" s="35">
        <v>0</v>
      </c>
      <c r="G163" s="35">
        <v>0</v>
      </c>
      <c r="H163" s="35">
        <f>D163+E163-F163</f>
        <v>701343</v>
      </c>
    </row>
    <row r="164" spans="1:8" s="29" customFormat="1" ht="45.75" customHeight="1">
      <c r="A164" s="28"/>
      <c r="B164" s="28"/>
      <c r="C164" s="103" t="s">
        <v>122</v>
      </c>
      <c r="D164" s="103"/>
      <c r="E164" s="103"/>
      <c r="F164" s="103"/>
      <c r="G164" s="103"/>
      <c r="H164" s="103"/>
    </row>
    <row r="165" spans="1:8" s="14" customFormat="1" ht="17.25" customHeight="1">
      <c r="A165" s="11"/>
      <c r="B165" s="11">
        <v>92116</v>
      </c>
      <c r="C165" s="34" t="s">
        <v>54</v>
      </c>
      <c r="D165" s="35">
        <v>3400000</v>
      </c>
      <c r="E165" s="35">
        <v>51631</v>
      </c>
      <c r="F165" s="35">
        <v>0</v>
      </c>
      <c r="G165" s="35">
        <v>0</v>
      </c>
      <c r="H165" s="35">
        <f>D165+E165-F165</f>
        <v>3451631</v>
      </c>
    </row>
    <row r="166" spans="1:8" s="54" customFormat="1" ht="41.25" customHeight="1">
      <c r="A166" s="37"/>
      <c r="B166" s="28"/>
      <c r="C166" s="103" t="s">
        <v>439</v>
      </c>
      <c r="D166" s="103"/>
      <c r="E166" s="103"/>
      <c r="F166" s="103"/>
      <c r="G166" s="103"/>
      <c r="H166" s="103"/>
    </row>
    <row r="167" spans="1:8" s="54" customFormat="1" ht="27" customHeight="1">
      <c r="A167" s="37"/>
      <c r="B167" s="28"/>
      <c r="C167" s="103" t="s">
        <v>240</v>
      </c>
      <c r="D167" s="103"/>
      <c r="E167" s="103"/>
      <c r="F167" s="103"/>
      <c r="G167" s="103"/>
      <c r="H167" s="103"/>
    </row>
    <row r="168" spans="1:8" s="54" customFormat="1" ht="27" customHeight="1">
      <c r="A168" s="37"/>
      <c r="B168" s="28"/>
      <c r="C168" s="103" t="s">
        <v>241</v>
      </c>
      <c r="D168" s="103"/>
      <c r="E168" s="103"/>
      <c r="F168" s="103"/>
      <c r="G168" s="103"/>
      <c r="H168" s="103"/>
    </row>
    <row r="169" spans="1:8" s="14" customFormat="1" ht="20.25" customHeight="1">
      <c r="A169" s="11"/>
      <c r="B169" s="11">
        <v>92195</v>
      </c>
      <c r="C169" s="34" t="s">
        <v>21</v>
      </c>
      <c r="D169" s="35">
        <v>11588214</v>
      </c>
      <c r="E169" s="35">
        <v>0</v>
      </c>
      <c r="F169" s="35">
        <v>7909110</v>
      </c>
      <c r="G169" s="35">
        <v>0</v>
      </c>
      <c r="H169" s="35">
        <f>D169+E169-F169</f>
        <v>3679104</v>
      </c>
    </row>
    <row r="170" spans="1:8" s="14" customFormat="1" ht="54.75" customHeight="1">
      <c r="A170" s="11"/>
      <c r="B170" s="11"/>
      <c r="C170" s="105" t="s">
        <v>378</v>
      </c>
      <c r="D170" s="105"/>
      <c r="E170" s="105"/>
      <c r="F170" s="105"/>
      <c r="G170" s="105"/>
      <c r="H170" s="105"/>
    </row>
    <row r="171" spans="1:8" s="29" customFormat="1" ht="3" customHeight="1">
      <c r="A171" s="28"/>
      <c r="B171" s="28"/>
      <c r="C171" s="1"/>
      <c r="D171" s="1"/>
      <c r="E171" s="1"/>
      <c r="F171" s="1"/>
      <c r="G171" s="1"/>
      <c r="H171" s="1"/>
    </row>
    <row r="172" spans="1:8" s="54" customFormat="1" ht="29.25" customHeight="1">
      <c r="A172" s="30"/>
      <c r="B172" s="39">
        <v>925</v>
      </c>
      <c r="C172" s="56" t="s">
        <v>52</v>
      </c>
      <c r="D172" s="40">
        <v>4174737</v>
      </c>
      <c r="E172" s="40">
        <f>E173</f>
        <v>52357</v>
      </c>
      <c r="F172" s="40">
        <f>F173</f>
        <v>275924</v>
      </c>
      <c r="G172" s="40">
        <f>G173</f>
        <v>0</v>
      </c>
      <c r="H172" s="40">
        <f>D172+E172-F172</f>
        <v>3951170</v>
      </c>
    </row>
    <row r="173" spans="1:8" s="14" customFormat="1" ht="19.5" customHeight="1">
      <c r="A173" s="11"/>
      <c r="B173" s="11">
        <v>92502</v>
      </c>
      <c r="C173" s="57" t="s">
        <v>55</v>
      </c>
      <c r="D173" s="35">
        <v>4174737</v>
      </c>
      <c r="E173" s="35">
        <v>52357</v>
      </c>
      <c r="F173" s="35">
        <v>275924</v>
      </c>
      <c r="G173" s="35">
        <v>0</v>
      </c>
      <c r="H173" s="35">
        <f>D173+E173-F173</f>
        <v>3951170</v>
      </c>
    </row>
    <row r="174" spans="1:8" s="14" customFormat="1" ht="18.75" customHeight="1">
      <c r="A174" s="11"/>
      <c r="B174" s="11"/>
      <c r="C174" s="104" t="s">
        <v>194</v>
      </c>
      <c r="D174" s="104"/>
      <c r="E174" s="104"/>
      <c r="F174" s="104"/>
      <c r="G174" s="104"/>
      <c r="H174" s="104"/>
    </row>
    <row r="175" spans="1:8" s="14" customFormat="1" ht="41.25" customHeight="1">
      <c r="A175" s="11"/>
      <c r="B175" s="11"/>
      <c r="C175" s="103" t="s">
        <v>196</v>
      </c>
      <c r="D175" s="103"/>
      <c r="E175" s="103"/>
      <c r="F175" s="103"/>
      <c r="G175" s="103"/>
      <c r="H175" s="103"/>
    </row>
    <row r="176" spans="1:8" s="14" customFormat="1" ht="53.25" customHeight="1">
      <c r="A176" s="11"/>
      <c r="B176" s="11"/>
      <c r="C176" s="103" t="s">
        <v>197</v>
      </c>
      <c r="D176" s="103"/>
      <c r="E176" s="103"/>
      <c r="F176" s="103"/>
      <c r="G176" s="103"/>
      <c r="H176" s="103"/>
    </row>
    <row r="177" spans="1:8" s="14" customFormat="1" ht="18.75" customHeight="1">
      <c r="A177" s="11"/>
      <c r="B177" s="11"/>
      <c r="C177" s="104" t="s">
        <v>379</v>
      </c>
      <c r="D177" s="104"/>
      <c r="E177" s="104"/>
      <c r="F177" s="104"/>
      <c r="G177" s="104"/>
      <c r="H177" s="104"/>
    </row>
    <row r="178" spans="1:8" s="14" customFormat="1" ht="16.5" customHeight="1">
      <c r="A178" s="11"/>
      <c r="B178" s="11"/>
      <c r="C178" s="103" t="s">
        <v>236</v>
      </c>
      <c r="D178" s="103"/>
      <c r="E178" s="103"/>
      <c r="F178" s="103"/>
      <c r="G178" s="103"/>
      <c r="H178" s="103"/>
    </row>
    <row r="179" spans="1:8" s="14" customFormat="1" ht="27.75" customHeight="1">
      <c r="A179" s="11"/>
      <c r="B179" s="11"/>
      <c r="C179" s="103" t="s">
        <v>202</v>
      </c>
      <c r="D179" s="103"/>
      <c r="E179" s="103"/>
      <c r="F179" s="103"/>
      <c r="G179" s="103"/>
      <c r="H179" s="103"/>
    </row>
    <row r="180" spans="1:8" s="14" customFormat="1" ht="27.75" customHeight="1">
      <c r="A180" s="11"/>
      <c r="B180" s="11"/>
      <c r="C180" s="103" t="s">
        <v>242</v>
      </c>
      <c r="D180" s="103"/>
      <c r="E180" s="103"/>
      <c r="F180" s="103"/>
      <c r="G180" s="103"/>
      <c r="H180" s="103"/>
    </row>
    <row r="181" spans="1:8" s="29" customFormat="1" ht="27.75" customHeight="1">
      <c r="A181" s="28"/>
      <c r="B181" s="28"/>
      <c r="C181" s="1"/>
      <c r="D181" s="1"/>
      <c r="E181" s="1"/>
      <c r="F181" s="1"/>
      <c r="G181" s="1"/>
      <c r="H181" s="1"/>
    </row>
    <row r="182" spans="1:8" s="61" customFormat="1" ht="18.75" customHeight="1">
      <c r="A182" s="58" t="s">
        <v>10</v>
      </c>
      <c r="B182" s="58"/>
      <c r="C182" s="59" t="s">
        <v>12</v>
      </c>
      <c r="D182" s="60"/>
      <c r="E182" s="60"/>
      <c r="F182" s="60"/>
      <c r="G182" s="60"/>
      <c r="H182" s="60"/>
    </row>
    <row r="183" spans="3:8" ht="3" customHeight="1">
      <c r="C183" s="63"/>
      <c r="D183" s="63"/>
      <c r="E183" s="63"/>
      <c r="F183" s="63"/>
      <c r="G183" s="63"/>
      <c r="H183" s="64"/>
    </row>
    <row r="184" spans="1:8" s="70" customFormat="1" ht="24" customHeight="1">
      <c r="A184" s="66"/>
      <c r="B184" s="66"/>
      <c r="C184" s="67" t="s">
        <v>15</v>
      </c>
      <c r="D184" s="68">
        <v>1126508581.83</v>
      </c>
      <c r="E184" s="69">
        <f>E209+E374+E416+E420+E440+E457+E506+E521+E195+E306+E323+E342+E370+E397+E409+E205+E336+E186+E201+E316</f>
        <v>66389864</v>
      </c>
      <c r="F184" s="69">
        <f>F209+F374+F416+F420+F440+F457+F506+F521+F195+F306+F323+F342+F370+F397+F409+F205+F336+F186+F201+F316</f>
        <v>135180571</v>
      </c>
      <c r="G184" s="69">
        <f>G209+G374+G416+G420+G440+G457+G506+G521+G195+G306+G323+G342+G370+G397+G409+G205+G336+G186+G201+G316</f>
        <v>4450318</v>
      </c>
      <c r="H184" s="68">
        <f>D184+E184-F184</f>
        <v>1057717874.8299999</v>
      </c>
    </row>
    <row r="185" spans="1:8" s="29" customFormat="1" ht="5.25" customHeight="1">
      <c r="A185" s="28"/>
      <c r="B185" s="28"/>
      <c r="C185" s="1"/>
      <c r="D185" s="1"/>
      <c r="E185" s="1"/>
      <c r="F185" s="1"/>
      <c r="G185" s="1"/>
      <c r="H185" s="55"/>
    </row>
    <row r="186" spans="1:8" s="33" customFormat="1" ht="24.75" customHeight="1">
      <c r="A186" s="30"/>
      <c r="B186" s="71" t="s">
        <v>203</v>
      </c>
      <c r="C186" s="31" t="s">
        <v>204</v>
      </c>
      <c r="D186" s="32">
        <v>14185140</v>
      </c>
      <c r="E186" s="32">
        <f>E187+E189</f>
        <v>50000</v>
      </c>
      <c r="F186" s="32">
        <f>F187+F189</f>
        <v>66306</v>
      </c>
      <c r="G186" s="32">
        <f>G187+G189</f>
        <v>0</v>
      </c>
      <c r="H186" s="32">
        <f>D186+E186-F186</f>
        <v>14168834</v>
      </c>
    </row>
    <row r="187" spans="1:8" s="14" customFormat="1" ht="23.25" customHeight="1">
      <c r="A187" s="11"/>
      <c r="B187" s="36" t="s">
        <v>205</v>
      </c>
      <c r="C187" s="34" t="s">
        <v>206</v>
      </c>
      <c r="D187" s="35">
        <v>1300000</v>
      </c>
      <c r="E187" s="35">
        <v>50000</v>
      </c>
      <c r="F187" s="35">
        <v>0</v>
      </c>
      <c r="G187" s="35">
        <v>0</v>
      </c>
      <c r="H187" s="35">
        <f>D187+E187-F187</f>
        <v>1350000</v>
      </c>
    </row>
    <row r="188" spans="1:8" s="29" customFormat="1" ht="36" customHeight="1">
      <c r="A188" s="28"/>
      <c r="B188" s="28"/>
      <c r="C188" s="103" t="s">
        <v>490</v>
      </c>
      <c r="D188" s="103"/>
      <c r="E188" s="103"/>
      <c r="F188" s="103"/>
      <c r="G188" s="103"/>
      <c r="H188" s="103"/>
    </row>
    <row r="189" spans="1:8" s="14" customFormat="1" ht="21" customHeight="1">
      <c r="A189" s="11"/>
      <c r="B189" s="36" t="s">
        <v>264</v>
      </c>
      <c r="C189" s="57" t="s">
        <v>265</v>
      </c>
      <c r="D189" s="35">
        <v>66306</v>
      </c>
      <c r="E189" s="35">
        <v>0</v>
      </c>
      <c r="F189" s="35">
        <v>66306</v>
      </c>
      <c r="G189" s="35">
        <v>0</v>
      </c>
      <c r="H189" s="35">
        <f>D189+E189-F189</f>
        <v>0</v>
      </c>
    </row>
    <row r="190" spans="1:8" s="14" customFormat="1" ht="17.25" customHeight="1">
      <c r="A190" s="11"/>
      <c r="B190" s="36"/>
      <c r="C190" s="104" t="s">
        <v>263</v>
      </c>
      <c r="D190" s="104"/>
      <c r="E190" s="104"/>
      <c r="F190" s="104"/>
      <c r="G190" s="104"/>
      <c r="H190" s="104"/>
    </row>
    <row r="191" spans="1:8" s="14" customFormat="1" ht="16.5" customHeight="1">
      <c r="A191" s="11"/>
      <c r="B191" s="36"/>
      <c r="C191" s="103" t="s">
        <v>380</v>
      </c>
      <c r="D191" s="103"/>
      <c r="E191" s="103"/>
      <c r="F191" s="103"/>
      <c r="G191" s="103"/>
      <c r="H191" s="103"/>
    </row>
    <row r="192" spans="1:8" s="14" customFormat="1" ht="25.5" customHeight="1">
      <c r="A192" s="11"/>
      <c r="B192" s="36"/>
      <c r="C192" s="103" t="s">
        <v>266</v>
      </c>
      <c r="D192" s="103"/>
      <c r="E192" s="103"/>
      <c r="F192" s="103"/>
      <c r="G192" s="103"/>
      <c r="H192" s="103"/>
    </row>
    <row r="193" spans="1:8" s="14" customFormat="1" ht="54.75" customHeight="1">
      <c r="A193" s="11"/>
      <c r="B193" s="36"/>
      <c r="C193" s="103" t="s">
        <v>381</v>
      </c>
      <c r="D193" s="103"/>
      <c r="E193" s="103"/>
      <c r="F193" s="103"/>
      <c r="G193" s="103"/>
      <c r="H193" s="103"/>
    </row>
    <row r="194" spans="1:8" s="29" customFormat="1" ht="5.25" customHeight="1">
      <c r="A194" s="28"/>
      <c r="B194" s="28"/>
      <c r="C194" s="1"/>
      <c r="D194" s="1"/>
      <c r="E194" s="1"/>
      <c r="F194" s="1"/>
      <c r="G194" s="1"/>
      <c r="H194" s="1"/>
    </row>
    <row r="195" spans="1:8" s="33" customFormat="1" ht="24.75" customHeight="1">
      <c r="A195" s="30"/>
      <c r="B195" s="30">
        <v>150</v>
      </c>
      <c r="C195" s="31" t="s">
        <v>72</v>
      </c>
      <c r="D195" s="32">
        <v>16366771</v>
      </c>
      <c r="E195" s="32">
        <f>E198+E196</f>
        <v>0</v>
      </c>
      <c r="F195" s="32">
        <f>F198+F196</f>
        <v>10044044</v>
      </c>
      <c r="G195" s="32">
        <f>G198+G196</f>
        <v>0</v>
      </c>
      <c r="H195" s="32">
        <f>D195+E195-F195</f>
        <v>6322727</v>
      </c>
    </row>
    <row r="196" spans="1:8" s="14" customFormat="1" ht="18.75" customHeight="1">
      <c r="A196" s="11"/>
      <c r="B196" s="11">
        <v>15013</v>
      </c>
      <c r="C196" s="34" t="s">
        <v>179</v>
      </c>
      <c r="D196" s="35">
        <v>12121042</v>
      </c>
      <c r="E196" s="35">
        <v>0</v>
      </c>
      <c r="F196" s="35">
        <v>10016720</v>
      </c>
      <c r="G196" s="72">
        <v>0</v>
      </c>
      <c r="H196" s="35">
        <f>D196+E196-F196</f>
        <v>2104322</v>
      </c>
    </row>
    <row r="197" spans="1:8" s="14" customFormat="1" ht="53.25" customHeight="1">
      <c r="A197" s="11"/>
      <c r="B197" s="11"/>
      <c r="C197" s="105" t="s">
        <v>440</v>
      </c>
      <c r="D197" s="105"/>
      <c r="E197" s="105"/>
      <c r="F197" s="105"/>
      <c r="G197" s="105"/>
      <c r="H197" s="105"/>
    </row>
    <row r="198" spans="1:8" s="14" customFormat="1" ht="18" customHeight="1">
      <c r="A198" s="11"/>
      <c r="B198" s="11">
        <v>15095</v>
      </c>
      <c r="C198" s="34" t="s">
        <v>21</v>
      </c>
      <c r="D198" s="35">
        <v>448374</v>
      </c>
      <c r="E198" s="35">
        <v>0</v>
      </c>
      <c r="F198" s="35">
        <v>27324</v>
      </c>
      <c r="G198" s="35">
        <v>0</v>
      </c>
      <c r="H198" s="35">
        <f>D198+E198-F198</f>
        <v>421050</v>
      </c>
    </row>
    <row r="199" spans="1:8" s="14" customFormat="1" ht="45.75" customHeight="1">
      <c r="A199" s="11"/>
      <c r="B199" s="11"/>
      <c r="C199" s="105" t="s">
        <v>382</v>
      </c>
      <c r="D199" s="105"/>
      <c r="E199" s="105"/>
      <c r="F199" s="105"/>
      <c r="G199" s="105"/>
      <c r="H199" s="105"/>
    </row>
    <row r="200" spans="1:8" s="14" customFormat="1" ht="5.25" customHeight="1">
      <c r="A200" s="11"/>
      <c r="B200" s="11"/>
      <c r="C200" s="5"/>
      <c r="D200" s="5"/>
      <c r="E200" s="5"/>
      <c r="F200" s="5"/>
      <c r="G200" s="5"/>
      <c r="H200" s="5"/>
    </row>
    <row r="201" spans="1:8" s="33" customFormat="1" ht="29.25" customHeight="1">
      <c r="A201" s="30"/>
      <c r="B201" s="39">
        <v>400</v>
      </c>
      <c r="C201" s="56" t="s">
        <v>267</v>
      </c>
      <c r="D201" s="40">
        <v>18293</v>
      </c>
      <c r="E201" s="40">
        <f>E202</f>
        <v>0</v>
      </c>
      <c r="F201" s="40">
        <f>F202</f>
        <v>18293</v>
      </c>
      <c r="G201" s="40">
        <f>G202</f>
        <v>0</v>
      </c>
      <c r="H201" s="40">
        <f>D201+E201-F201</f>
        <v>0</v>
      </c>
    </row>
    <row r="202" spans="1:8" s="14" customFormat="1" ht="18.75" customHeight="1">
      <c r="A202" s="11"/>
      <c r="B202" s="11">
        <v>40002</v>
      </c>
      <c r="C202" s="34" t="s">
        <v>268</v>
      </c>
      <c r="D202" s="35">
        <v>18293</v>
      </c>
      <c r="E202" s="35">
        <v>0</v>
      </c>
      <c r="F202" s="35">
        <v>18293</v>
      </c>
      <c r="G202" s="35">
        <v>0</v>
      </c>
      <c r="H202" s="35">
        <f>D202+E202-F202</f>
        <v>0</v>
      </c>
    </row>
    <row r="203" spans="1:8" s="14" customFormat="1" ht="68.25" customHeight="1">
      <c r="A203" s="11"/>
      <c r="B203" s="36"/>
      <c r="C203" s="103" t="s">
        <v>336</v>
      </c>
      <c r="D203" s="103"/>
      <c r="E203" s="103"/>
      <c r="F203" s="103"/>
      <c r="G203" s="103"/>
      <c r="H203" s="103"/>
    </row>
    <row r="204" spans="1:8" s="14" customFormat="1" ht="4.5" customHeight="1">
      <c r="A204" s="11"/>
      <c r="B204" s="36"/>
      <c r="C204" s="1"/>
      <c r="D204" s="1"/>
      <c r="E204" s="1"/>
      <c r="F204" s="1"/>
      <c r="G204" s="1"/>
      <c r="H204" s="1"/>
    </row>
    <row r="205" spans="1:8" s="33" customFormat="1" ht="23.25" customHeight="1">
      <c r="A205" s="30"/>
      <c r="B205" s="30">
        <v>500</v>
      </c>
      <c r="C205" s="31" t="s">
        <v>113</v>
      </c>
      <c r="D205" s="32">
        <v>363550</v>
      </c>
      <c r="E205" s="32">
        <f>E206</f>
        <v>0</v>
      </c>
      <c r="F205" s="32">
        <f>F206</f>
        <v>0</v>
      </c>
      <c r="G205" s="32">
        <f>G206</f>
        <v>50000</v>
      </c>
      <c r="H205" s="32">
        <f>D205+E205-F205</f>
        <v>363550</v>
      </c>
    </row>
    <row r="206" spans="1:8" s="14" customFormat="1" ht="18.75" customHeight="1">
      <c r="A206" s="11"/>
      <c r="B206" s="11">
        <v>50005</v>
      </c>
      <c r="C206" s="34" t="s">
        <v>114</v>
      </c>
      <c r="D206" s="35">
        <v>363550</v>
      </c>
      <c r="E206" s="35">
        <v>0</v>
      </c>
      <c r="F206" s="35">
        <v>0</v>
      </c>
      <c r="G206" s="35">
        <v>50000</v>
      </c>
      <c r="H206" s="35">
        <f>D206+E206-F206</f>
        <v>363550</v>
      </c>
    </row>
    <row r="207" spans="1:8" s="14" customFormat="1" ht="71.25" customHeight="1">
      <c r="A207" s="11"/>
      <c r="B207" s="11"/>
      <c r="C207" s="103" t="s">
        <v>466</v>
      </c>
      <c r="D207" s="103"/>
      <c r="E207" s="103"/>
      <c r="F207" s="103"/>
      <c r="G207" s="103"/>
      <c r="H207" s="103"/>
    </row>
    <row r="208" spans="1:8" s="33" customFormat="1" ht="5.25" customHeight="1">
      <c r="A208" s="37"/>
      <c r="B208" s="37"/>
      <c r="C208" s="1"/>
      <c r="D208" s="1"/>
      <c r="E208" s="1"/>
      <c r="F208" s="1"/>
      <c r="G208" s="1"/>
      <c r="H208" s="1"/>
    </row>
    <row r="209" spans="1:8" s="33" customFormat="1" ht="24.75" customHeight="1">
      <c r="A209" s="30"/>
      <c r="B209" s="30">
        <v>600</v>
      </c>
      <c r="C209" s="31" t="s">
        <v>33</v>
      </c>
      <c r="D209" s="32">
        <v>437749926</v>
      </c>
      <c r="E209" s="32">
        <f>E214+E210+E296+E212+E291+E294</f>
        <v>20470581</v>
      </c>
      <c r="F209" s="32">
        <f>F214+F210+F296+F212+F291+F294</f>
        <v>52582534</v>
      </c>
      <c r="G209" s="32">
        <f>G214+G210+G296+G212+G291+G294</f>
        <v>3935339</v>
      </c>
      <c r="H209" s="32">
        <f>D209+E209-F209</f>
        <v>405637973</v>
      </c>
    </row>
    <row r="210" spans="1:8" s="14" customFormat="1" ht="19.5" customHeight="1">
      <c r="A210" s="11"/>
      <c r="B210" s="11">
        <v>60002</v>
      </c>
      <c r="C210" s="34" t="s">
        <v>79</v>
      </c>
      <c r="D210" s="35">
        <v>433468</v>
      </c>
      <c r="E210" s="35">
        <v>0</v>
      </c>
      <c r="F210" s="35">
        <v>200000</v>
      </c>
      <c r="G210" s="35">
        <v>0</v>
      </c>
      <c r="H210" s="35">
        <f>D210+E210-F210</f>
        <v>233468</v>
      </c>
    </row>
    <row r="211" spans="1:8" s="33" customFormat="1" ht="83.25" customHeight="1">
      <c r="A211" s="37"/>
      <c r="B211" s="11"/>
      <c r="C211" s="103" t="s">
        <v>383</v>
      </c>
      <c r="D211" s="103"/>
      <c r="E211" s="103"/>
      <c r="F211" s="103"/>
      <c r="G211" s="103"/>
      <c r="H211" s="103"/>
    </row>
    <row r="212" spans="1:8" s="14" customFormat="1" ht="21" customHeight="1">
      <c r="A212" s="11"/>
      <c r="B212" s="11">
        <v>60004</v>
      </c>
      <c r="C212" s="34" t="s">
        <v>211</v>
      </c>
      <c r="D212" s="35">
        <v>0</v>
      </c>
      <c r="E212" s="35">
        <v>66379</v>
      </c>
      <c r="F212" s="35">
        <v>0</v>
      </c>
      <c r="G212" s="35">
        <v>0</v>
      </c>
      <c r="H212" s="35">
        <f>D212+E212-F212</f>
        <v>66379</v>
      </c>
    </row>
    <row r="213" spans="1:8" s="29" customFormat="1" ht="81" customHeight="1">
      <c r="A213" s="28"/>
      <c r="B213" s="28"/>
      <c r="C213" s="103" t="s">
        <v>467</v>
      </c>
      <c r="D213" s="103"/>
      <c r="E213" s="103"/>
      <c r="F213" s="103"/>
      <c r="G213" s="103"/>
      <c r="H213" s="103"/>
    </row>
    <row r="214" spans="1:8" s="14" customFormat="1" ht="18" customHeight="1">
      <c r="A214" s="11"/>
      <c r="B214" s="11">
        <v>60013</v>
      </c>
      <c r="C214" s="34" t="s">
        <v>59</v>
      </c>
      <c r="D214" s="35">
        <v>285655317</v>
      </c>
      <c r="E214" s="35">
        <v>19581960</v>
      </c>
      <c r="F214" s="35">
        <v>52146591</v>
      </c>
      <c r="G214" s="35">
        <v>3935339</v>
      </c>
      <c r="H214" s="35">
        <f>D214+E214-F214</f>
        <v>253090686</v>
      </c>
    </row>
    <row r="215" spans="1:8" s="14" customFormat="1" ht="33" customHeight="1">
      <c r="A215" s="11"/>
      <c r="B215" s="11"/>
      <c r="C215" s="104" t="s">
        <v>384</v>
      </c>
      <c r="D215" s="104"/>
      <c r="E215" s="104"/>
      <c r="F215" s="104"/>
      <c r="G215" s="104"/>
      <c r="H215" s="104"/>
    </row>
    <row r="216" spans="1:8" s="14" customFormat="1" ht="30.75" customHeight="1">
      <c r="A216" s="11"/>
      <c r="B216" s="11"/>
      <c r="C216" s="103" t="s">
        <v>178</v>
      </c>
      <c r="D216" s="103"/>
      <c r="E216" s="103"/>
      <c r="F216" s="103"/>
      <c r="G216" s="103"/>
      <c r="H216" s="103"/>
    </row>
    <row r="217" spans="1:8" s="14" customFormat="1" ht="68.25" customHeight="1">
      <c r="A217" s="11"/>
      <c r="B217" s="11"/>
      <c r="C217" s="103" t="s">
        <v>385</v>
      </c>
      <c r="D217" s="103"/>
      <c r="E217" s="103"/>
      <c r="F217" s="103"/>
      <c r="G217" s="103"/>
      <c r="H217" s="103"/>
    </row>
    <row r="218" spans="1:8" s="14" customFormat="1" ht="42" customHeight="1">
      <c r="A218" s="11"/>
      <c r="B218" s="11"/>
      <c r="C218" s="103" t="s">
        <v>227</v>
      </c>
      <c r="D218" s="103"/>
      <c r="E218" s="103"/>
      <c r="F218" s="103"/>
      <c r="G218" s="103"/>
      <c r="H218" s="103"/>
    </row>
    <row r="219" spans="1:8" s="14" customFormat="1" ht="15.75" customHeight="1">
      <c r="A219" s="11"/>
      <c r="B219" s="11"/>
      <c r="C219" s="103" t="s">
        <v>139</v>
      </c>
      <c r="D219" s="103"/>
      <c r="E219" s="103"/>
      <c r="F219" s="103"/>
      <c r="G219" s="103"/>
      <c r="H219" s="103"/>
    </row>
    <row r="220" spans="1:8" s="14" customFormat="1" ht="15.75" customHeight="1">
      <c r="A220" s="11"/>
      <c r="B220" s="11"/>
      <c r="C220" s="103" t="s">
        <v>214</v>
      </c>
      <c r="D220" s="103"/>
      <c r="E220" s="103"/>
      <c r="F220" s="103"/>
      <c r="G220" s="103"/>
      <c r="H220" s="103"/>
    </row>
    <row r="221" spans="1:8" s="14" customFormat="1" ht="41.25" customHeight="1">
      <c r="A221" s="11"/>
      <c r="B221" s="11"/>
      <c r="C221" s="105" t="s">
        <v>441</v>
      </c>
      <c r="D221" s="105"/>
      <c r="E221" s="105"/>
      <c r="F221" s="105"/>
      <c r="G221" s="105"/>
      <c r="H221" s="105"/>
    </row>
    <row r="222" spans="1:8" s="14" customFormat="1" ht="17.25" customHeight="1">
      <c r="A222" s="11"/>
      <c r="B222" s="11"/>
      <c r="C222" s="105" t="s">
        <v>386</v>
      </c>
      <c r="D222" s="105"/>
      <c r="E222" s="105"/>
      <c r="F222" s="105"/>
      <c r="G222" s="105"/>
      <c r="H222" s="105"/>
    </row>
    <row r="223" spans="1:8" s="14" customFormat="1" ht="24.75" customHeight="1">
      <c r="A223" s="11"/>
      <c r="B223" s="11"/>
      <c r="C223" s="105" t="s">
        <v>387</v>
      </c>
      <c r="D223" s="105"/>
      <c r="E223" s="105"/>
      <c r="F223" s="105"/>
      <c r="G223" s="105"/>
      <c r="H223" s="105"/>
    </row>
    <row r="224" spans="1:8" s="14" customFormat="1" ht="27.75" customHeight="1">
      <c r="A224" s="11"/>
      <c r="B224" s="11"/>
      <c r="C224" s="105" t="s">
        <v>388</v>
      </c>
      <c r="D224" s="105"/>
      <c r="E224" s="105"/>
      <c r="F224" s="105"/>
      <c r="G224" s="105"/>
      <c r="H224" s="105"/>
    </row>
    <row r="225" spans="1:8" s="14" customFormat="1" ht="24.75" customHeight="1">
      <c r="A225" s="11"/>
      <c r="B225" s="11"/>
      <c r="C225" s="105" t="s">
        <v>217</v>
      </c>
      <c r="D225" s="105"/>
      <c r="E225" s="105"/>
      <c r="F225" s="105"/>
      <c r="G225" s="105"/>
      <c r="H225" s="105"/>
    </row>
    <row r="226" spans="1:8" s="14" customFormat="1" ht="55.5" customHeight="1">
      <c r="A226" s="11"/>
      <c r="B226" s="11"/>
      <c r="C226" s="105" t="s">
        <v>389</v>
      </c>
      <c r="D226" s="105"/>
      <c r="E226" s="105"/>
      <c r="F226" s="105"/>
      <c r="G226" s="105"/>
      <c r="H226" s="105"/>
    </row>
    <row r="227" spans="1:8" s="14" customFormat="1" ht="38.25" customHeight="1">
      <c r="A227" s="11"/>
      <c r="B227" s="11"/>
      <c r="C227" s="105" t="s">
        <v>442</v>
      </c>
      <c r="D227" s="105"/>
      <c r="E227" s="105"/>
      <c r="F227" s="105"/>
      <c r="G227" s="105"/>
      <c r="H227" s="105"/>
    </row>
    <row r="228" spans="1:8" s="14" customFormat="1" ht="19.5" customHeight="1">
      <c r="A228" s="11"/>
      <c r="B228" s="11"/>
      <c r="C228" s="105" t="s">
        <v>218</v>
      </c>
      <c r="D228" s="105"/>
      <c r="E228" s="105"/>
      <c r="F228" s="105"/>
      <c r="G228" s="105"/>
      <c r="H228" s="105"/>
    </row>
    <row r="229" spans="1:8" s="14" customFormat="1" ht="16.5" customHeight="1">
      <c r="A229" s="11"/>
      <c r="B229" s="11"/>
      <c r="C229" s="105" t="s">
        <v>219</v>
      </c>
      <c r="D229" s="105"/>
      <c r="E229" s="105"/>
      <c r="F229" s="105"/>
      <c r="G229" s="105"/>
      <c r="H229" s="105"/>
    </row>
    <row r="230" spans="1:8" s="14" customFormat="1" ht="27" customHeight="1">
      <c r="A230" s="11"/>
      <c r="B230" s="11"/>
      <c r="C230" s="105" t="s">
        <v>225</v>
      </c>
      <c r="D230" s="105"/>
      <c r="E230" s="105"/>
      <c r="F230" s="105"/>
      <c r="G230" s="105"/>
      <c r="H230" s="105"/>
    </row>
    <row r="231" spans="1:8" s="14" customFormat="1" ht="15" customHeight="1">
      <c r="A231" s="11"/>
      <c r="B231" s="11"/>
      <c r="C231" s="105" t="s">
        <v>443</v>
      </c>
      <c r="D231" s="105"/>
      <c r="E231" s="105"/>
      <c r="F231" s="105"/>
      <c r="G231" s="105"/>
      <c r="H231" s="105"/>
    </row>
    <row r="232" spans="1:8" s="14" customFormat="1" ht="29.25" customHeight="1">
      <c r="A232" s="11"/>
      <c r="B232" s="11"/>
      <c r="C232" s="105" t="s">
        <v>390</v>
      </c>
      <c r="D232" s="105"/>
      <c r="E232" s="105"/>
      <c r="F232" s="105"/>
      <c r="G232" s="105"/>
      <c r="H232" s="105"/>
    </row>
    <row r="233" spans="1:8" s="14" customFormat="1" ht="16.5" customHeight="1">
      <c r="A233" s="11"/>
      <c r="B233" s="11"/>
      <c r="C233" s="105" t="s">
        <v>226</v>
      </c>
      <c r="D233" s="105"/>
      <c r="E233" s="105"/>
      <c r="F233" s="105"/>
      <c r="G233" s="105"/>
      <c r="H233" s="105"/>
    </row>
    <row r="234" spans="1:8" s="14" customFormat="1" ht="24.75" customHeight="1">
      <c r="A234" s="11"/>
      <c r="B234" s="11"/>
      <c r="C234" s="105" t="s">
        <v>221</v>
      </c>
      <c r="D234" s="105"/>
      <c r="E234" s="105"/>
      <c r="F234" s="105"/>
      <c r="G234" s="105"/>
      <c r="H234" s="105"/>
    </row>
    <row r="235" spans="1:8" s="14" customFormat="1" ht="27" customHeight="1">
      <c r="A235" s="11"/>
      <c r="B235" s="11"/>
      <c r="C235" s="105" t="s">
        <v>337</v>
      </c>
      <c r="D235" s="105"/>
      <c r="E235" s="105"/>
      <c r="F235" s="105"/>
      <c r="G235" s="105"/>
      <c r="H235" s="105"/>
    </row>
    <row r="236" spans="1:8" s="14" customFormat="1" ht="27" customHeight="1">
      <c r="A236" s="11"/>
      <c r="B236" s="11"/>
      <c r="C236" s="105" t="s">
        <v>222</v>
      </c>
      <c r="D236" s="105"/>
      <c r="E236" s="105"/>
      <c r="F236" s="105"/>
      <c r="G236" s="105"/>
      <c r="H236" s="105"/>
    </row>
    <row r="237" spans="1:8" s="14" customFormat="1" ht="42.75" customHeight="1">
      <c r="A237" s="11"/>
      <c r="B237" s="11"/>
      <c r="C237" s="5"/>
      <c r="D237" s="5"/>
      <c r="E237" s="5"/>
      <c r="F237" s="5"/>
      <c r="G237" s="5"/>
      <c r="H237" s="5"/>
    </row>
    <row r="238" spans="1:8" s="14" customFormat="1" ht="15" customHeight="1">
      <c r="A238" s="11"/>
      <c r="B238" s="11"/>
      <c r="C238" s="105" t="s">
        <v>480</v>
      </c>
      <c r="D238" s="105"/>
      <c r="E238" s="105"/>
      <c r="F238" s="105"/>
      <c r="G238" s="105"/>
      <c r="H238" s="105"/>
    </row>
    <row r="239" spans="1:8" s="14" customFormat="1" ht="16.5" customHeight="1">
      <c r="A239" s="11"/>
      <c r="B239" s="11"/>
      <c r="C239" s="105" t="s">
        <v>219</v>
      </c>
      <c r="D239" s="105"/>
      <c r="E239" s="105"/>
      <c r="F239" s="105"/>
      <c r="G239" s="105"/>
      <c r="H239" s="105"/>
    </row>
    <row r="240" spans="1:8" s="14" customFormat="1" ht="24.75" customHeight="1">
      <c r="A240" s="11"/>
      <c r="B240" s="11"/>
      <c r="C240" s="105" t="s">
        <v>481</v>
      </c>
      <c r="D240" s="105"/>
      <c r="E240" s="105"/>
      <c r="F240" s="105"/>
      <c r="G240" s="105"/>
      <c r="H240" s="105"/>
    </row>
    <row r="241" spans="1:8" s="14" customFormat="1" ht="27" customHeight="1">
      <c r="A241" s="11"/>
      <c r="B241" s="11"/>
      <c r="C241" s="105" t="s">
        <v>479</v>
      </c>
      <c r="D241" s="105"/>
      <c r="E241" s="105"/>
      <c r="F241" s="105"/>
      <c r="G241" s="105"/>
      <c r="H241" s="105"/>
    </row>
    <row r="242" spans="1:8" s="14" customFormat="1" ht="13.5" customHeight="1">
      <c r="A242" s="11"/>
      <c r="B242" s="11"/>
      <c r="C242" s="105" t="s">
        <v>483</v>
      </c>
      <c r="D242" s="105"/>
      <c r="E242" s="105"/>
      <c r="F242" s="105"/>
      <c r="G242" s="105"/>
      <c r="H242" s="105"/>
    </row>
    <row r="243" spans="1:8" s="14" customFormat="1" ht="40.5" customHeight="1">
      <c r="A243" s="11"/>
      <c r="B243" s="11"/>
      <c r="C243" s="105" t="s">
        <v>482</v>
      </c>
      <c r="D243" s="105"/>
      <c r="E243" s="105"/>
      <c r="F243" s="105"/>
      <c r="G243" s="105"/>
      <c r="H243" s="105"/>
    </row>
    <row r="244" spans="1:8" s="14" customFormat="1" ht="15" customHeight="1">
      <c r="A244" s="11"/>
      <c r="B244" s="11"/>
      <c r="C244" s="105" t="s">
        <v>488</v>
      </c>
      <c r="D244" s="105"/>
      <c r="E244" s="105"/>
      <c r="F244" s="105"/>
      <c r="G244" s="105"/>
      <c r="H244" s="105"/>
    </row>
    <row r="245" spans="1:8" s="14" customFormat="1" ht="27.75" customHeight="1">
      <c r="A245" s="11"/>
      <c r="B245" s="11"/>
      <c r="C245" s="105" t="s">
        <v>444</v>
      </c>
      <c r="D245" s="105"/>
      <c r="E245" s="105"/>
      <c r="F245" s="105"/>
      <c r="G245" s="105"/>
      <c r="H245" s="105"/>
    </row>
    <row r="246" spans="1:8" s="14" customFormat="1" ht="13.5" customHeight="1">
      <c r="A246" s="11"/>
      <c r="B246" s="11"/>
      <c r="C246" s="105" t="s">
        <v>445</v>
      </c>
      <c r="D246" s="105"/>
      <c r="E246" s="105"/>
      <c r="F246" s="105"/>
      <c r="G246" s="105"/>
      <c r="H246" s="105"/>
    </row>
    <row r="247" spans="1:8" s="14" customFormat="1" ht="13.5" customHeight="1">
      <c r="A247" s="11"/>
      <c r="B247" s="11"/>
      <c r="C247" s="105" t="s">
        <v>220</v>
      </c>
      <c r="D247" s="105"/>
      <c r="E247" s="105"/>
      <c r="F247" s="105"/>
      <c r="G247" s="105"/>
      <c r="H247" s="105"/>
    </row>
    <row r="248" spans="1:8" s="14" customFormat="1" ht="26.25" customHeight="1">
      <c r="A248" s="11"/>
      <c r="B248" s="11"/>
      <c r="C248" s="105" t="s">
        <v>391</v>
      </c>
      <c r="D248" s="105"/>
      <c r="E248" s="105"/>
      <c r="F248" s="105"/>
      <c r="G248" s="105"/>
      <c r="H248" s="105"/>
    </row>
    <row r="249" spans="1:8" s="14" customFormat="1" ht="24.75" customHeight="1">
      <c r="A249" s="11"/>
      <c r="B249" s="11"/>
      <c r="C249" s="105" t="s">
        <v>392</v>
      </c>
      <c r="D249" s="105"/>
      <c r="E249" s="105"/>
      <c r="F249" s="105"/>
      <c r="G249" s="105"/>
      <c r="H249" s="105"/>
    </row>
    <row r="250" spans="1:8" s="14" customFormat="1" ht="51" customHeight="1">
      <c r="A250" s="11"/>
      <c r="B250" s="11"/>
      <c r="C250" s="105" t="s">
        <v>393</v>
      </c>
      <c r="D250" s="105"/>
      <c r="E250" s="105"/>
      <c r="F250" s="105"/>
      <c r="G250" s="105"/>
      <c r="H250" s="105"/>
    </row>
    <row r="251" spans="1:8" s="14" customFormat="1" ht="38.25" customHeight="1">
      <c r="A251" s="11"/>
      <c r="B251" s="11"/>
      <c r="C251" s="105" t="s">
        <v>394</v>
      </c>
      <c r="D251" s="105"/>
      <c r="E251" s="105"/>
      <c r="F251" s="105"/>
      <c r="G251" s="105"/>
      <c r="H251" s="105"/>
    </row>
    <row r="252" spans="1:8" s="14" customFormat="1" ht="27.75" customHeight="1">
      <c r="A252" s="11"/>
      <c r="B252" s="11"/>
      <c r="C252" s="105" t="s">
        <v>224</v>
      </c>
      <c r="D252" s="105"/>
      <c r="E252" s="105"/>
      <c r="F252" s="105"/>
      <c r="G252" s="105"/>
      <c r="H252" s="105"/>
    </row>
    <row r="253" spans="1:8" s="14" customFormat="1" ht="15" customHeight="1">
      <c r="A253" s="11"/>
      <c r="B253" s="11"/>
      <c r="C253" s="105" t="s">
        <v>223</v>
      </c>
      <c r="D253" s="105"/>
      <c r="E253" s="105"/>
      <c r="F253" s="105"/>
      <c r="G253" s="105"/>
      <c r="H253" s="105"/>
    </row>
    <row r="254" spans="1:8" s="14" customFormat="1" ht="40.5" customHeight="1">
      <c r="A254" s="11"/>
      <c r="B254" s="11"/>
      <c r="C254" s="105" t="s">
        <v>446</v>
      </c>
      <c r="D254" s="105"/>
      <c r="E254" s="105"/>
      <c r="F254" s="105"/>
      <c r="G254" s="105"/>
      <c r="H254" s="105"/>
    </row>
    <row r="255" spans="1:8" s="14" customFormat="1" ht="27" customHeight="1">
      <c r="A255" s="11"/>
      <c r="B255" s="11"/>
      <c r="C255" s="105" t="s">
        <v>447</v>
      </c>
      <c r="D255" s="105"/>
      <c r="E255" s="105"/>
      <c r="F255" s="105"/>
      <c r="G255" s="105"/>
      <c r="H255" s="105"/>
    </row>
    <row r="256" spans="1:8" s="14" customFormat="1" ht="13.5" customHeight="1">
      <c r="A256" s="11"/>
      <c r="B256" s="11"/>
      <c r="C256" s="105" t="s">
        <v>448</v>
      </c>
      <c r="D256" s="105"/>
      <c r="E256" s="105"/>
      <c r="F256" s="105"/>
      <c r="G256" s="105"/>
      <c r="H256" s="105"/>
    </row>
    <row r="257" spans="1:8" s="14" customFormat="1" ht="27" customHeight="1">
      <c r="A257" s="11"/>
      <c r="B257" s="11"/>
      <c r="C257" s="105" t="s">
        <v>338</v>
      </c>
      <c r="D257" s="105"/>
      <c r="E257" s="105"/>
      <c r="F257" s="105"/>
      <c r="G257" s="105"/>
      <c r="H257" s="105"/>
    </row>
    <row r="258" spans="1:8" s="14" customFormat="1" ht="65.25" customHeight="1">
      <c r="A258" s="11"/>
      <c r="B258" s="11"/>
      <c r="C258" s="105" t="s">
        <v>395</v>
      </c>
      <c r="D258" s="105"/>
      <c r="E258" s="105"/>
      <c r="F258" s="105"/>
      <c r="G258" s="105"/>
      <c r="H258" s="105"/>
    </row>
    <row r="259" spans="1:8" s="14" customFormat="1" ht="15" customHeight="1">
      <c r="A259" s="11"/>
      <c r="B259" s="11"/>
      <c r="C259" s="105" t="s">
        <v>396</v>
      </c>
      <c r="D259" s="105"/>
      <c r="E259" s="105"/>
      <c r="F259" s="105"/>
      <c r="G259" s="105"/>
      <c r="H259" s="105"/>
    </row>
    <row r="260" spans="1:8" s="14" customFormat="1" ht="15.75" customHeight="1">
      <c r="A260" s="11"/>
      <c r="B260" s="11"/>
      <c r="C260" s="103" t="s">
        <v>215</v>
      </c>
      <c r="D260" s="103"/>
      <c r="E260" s="103"/>
      <c r="F260" s="103"/>
      <c r="G260" s="103"/>
      <c r="H260" s="103"/>
    </row>
    <row r="261" spans="1:8" s="14" customFormat="1" ht="78.75" customHeight="1">
      <c r="A261" s="11"/>
      <c r="B261" s="11"/>
      <c r="C261" s="103" t="s">
        <v>449</v>
      </c>
      <c r="D261" s="103"/>
      <c r="E261" s="103"/>
      <c r="F261" s="103"/>
      <c r="G261" s="103"/>
      <c r="H261" s="103"/>
    </row>
    <row r="262" spans="1:8" s="14" customFormat="1" ht="15.75" customHeight="1">
      <c r="A262" s="11"/>
      <c r="B262" s="11"/>
      <c r="C262" s="103" t="s">
        <v>216</v>
      </c>
      <c r="D262" s="103"/>
      <c r="E262" s="103"/>
      <c r="F262" s="103"/>
      <c r="G262" s="103"/>
      <c r="H262" s="103"/>
    </row>
    <row r="263" spans="1:8" s="14" customFormat="1" ht="53.25" customHeight="1">
      <c r="A263" s="11"/>
      <c r="B263" s="11"/>
      <c r="C263" s="105" t="s">
        <v>333</v>
      </c>
      <c r="D263" s="105"/>
      <c r="E263" s="105"/>
      <c r="F263" s="105"/>
      <c r="G263" s="105"/>
      <c r="H263" s="105"/>
    </row>
    <row r="264" spans="1:8" s="14" customFormat="1" ht="43.5" customHeight="1">
      <c r="A264" s="11"/>
      <c r="B264" s="11"/>
      <c r="C264" s="105" t="s">
        <v>487</v>
      </c>
      <c r="D264" s="105"/>
      <c r="E264" s="105"/>
      <c r="F264" s="105"/>
      <c r="G264" s="105"/>
      <c r="H264" s="105"/>
    </row>
    <row r="265" spans="1:8" s="14" customFormat="1" ht="14.25" customHeight="1">
      <c r="A265" s="11"/>
      <c r="B265" s="11"/>
      <c r="C265" s="105" t="s">
        <v>332</v>
      </c>
      <c r="D265" s="105"/>
      <c r="E265" s="105"/>
      <c r="F265" s="105"/>
      <c r="G265" s="105"/>
      <c r="H265" s="105"/>
    </row>
    <row r="266" spans="1:8" s="14" customFormat="1" ht="14.25" customHeight="1">
      <c r="A266" s="11"/>
      <c r="B266" s="11"/>
      <c r="C266" s="105" t="s">
        <v>272</v>
      </c>
      <c r="D266" s="105"/>
      <c r="E266" s="105"/>
      <c r="F266" s="105"/>
      <c r="G266" s="105"/>
      <c r="H266" s="105"/>
    </row>
    <row r="267" spans="1:8" s="14" customFormat="1" ht="14.25" customHeight="1">
      <c r="A267" s="11"/>
      <c r="B267" s="11"/>
      <c r="C267" s="105" t="s">
        <v>273</v>
      </c>
      <c r="D267" s="105"/>
      <c r="E267" s="105"/>
      <c r="F267" s="105"/>
      <c r="G267" s="105"/>
      <c r="H267" s="105"/>
    </row>
    <row r="268" spans="1:8" s="14" customFormat="1" ht="42.75" customHeight="1">
      <c r="A268" s="11"/>
      <c r="B268" s="11"/>
      <c r="C268" s="105" t="s">
        <v>339</v>
      </c>
      <c r="D268" s="105"/>
      <c r="E268" s="105"/>
      <c r="F268" s="105"/>
      <c r="G268" s="105"/>
      <c r="H268" s="105"/>
    </row>
    <row r="269" spans="1:8" s="14" customFormat="1" ht="42" customHeight="1">
      <c r="A269" s="11"/>
      <c r="B269" s="11"/>
      <c r="C269" s="105" t="s">
        <v>276</v>
      </c>
      <c r="D269" s="105"/>
      <c r="E269" s="105"/>
      <c r="F269" s="105"/>
      <c r="G269" s="105"/>
      <c r="H269" s="105"/>
    </row>
    <row r="270" spans="1:8" s="14" customFormat="1" ht="14.25" customHeight="1">
      <c r="A270" s="11"/>
      <c r="B270" s="11"/>
      <c r="C270" s="105" t="s">
        <v>340</v>
      </c>
      <c r="D270" s="105"/>
      <c r="E270" s="105"/>
      <c r="F270" s="105"/>
      <c r="G270" s="105"/>
      <c r="H270" s="105"/>
    </row>
    <row r="271" spans="1:8" s="14" customFormat="1" ht="14.25" customHeight="1">
      <c r="A271" s="11"/>
      <c r="B271" s="11"/>
      <c r="C271" s="105" t="s">
        <v>274</v>
      </c>
      <c r="D271" s="105"/>
      <c r="E271" s="105"/>
      <c r="F271" s="105"/>
      <c r="G271" s="105"/>
      <c r="H271" s="105"/>
    </row>
    <row r="272" spans="1:8" s="14" customFormat="1" ht="14.25" customHeight="1">
      <c r="A272" s="11"/>
      <c r="B272" s="11"/>
      <c r="C272" s="105" t="s">
        <v>275</v>
      </c>
      <c r="D272" s="105"/>
      <c r="E272" s="105"/>
      <c r="F272" s="105"/>
      <c r="G272" s="105"/>
      <c r="H272" s="105"/>
    </row>
    <row r="273" spans="1:8" s="14" customFormat="1" ht="28.5" customHeight="1">
      <c r="A273" s="11"/>
      <c r="B273" s="11"/>
      <c r="C273" s="105" t="s">
        <v>341</v>
      </c>
      <c r="D273" s="105"/>
      <c r="E273" s="105"/>
      <c r="F273" s="105"/>
      <c r="G273" s="105"/>
      <c r="H273" s="105"/>
    </row>
    <row r="274" spans="1:8" s="14" customFormat="1" ht="40.5" customHeight="1">
      <c r="A274" s="11"/>
      <c r="B274" s="11"/>
      <c r="C274" s="105" t="s">
        <v>277</v>
      </c>
      <c r="D274" s="105"/>
      <c r="E274" s="105"/>
      <c r="F274" s="105"/>
      <c r="G274" s="105"/>
      <c r="H274" s="105"/>
    </row>
    <row r="275" spans="1:8" s="14" customFormat="1" ht="14.25" customHeight="1">
      <c r="A275" s="11"/>
      <c r="B275" s="11"/>
      <c r="C275" s="105" t="s">
        <v>342</v>
      </c>
      <c r="D275" s="105"/>
      <c r="E275" s="105"/>
      <c r="F275" s="105"/>
      <c r="G275" s="105"/>
      <c r="H275" s="105"/>
    </row>
    <row r="276" spans="1:8" s="14" customFormat="1" ht="14.25" customHeight="1">
      <c r="A276" s="11"/>
      <c r="B276" s="11"/>
      <c r="C276" s="105" t="s">
        <v>278</v>
      </c>
      <c r="D276" s="105"/>
      <c r="E276" s="105"/>
      <c r="F276" s="105"/>
      <c r="G276" s="105"/>
      <c r="H276" s="105"/>
    </row>
    <row r="277" spans="1:8" s="14" customFormat="1" ht="14.25" customHeight="1">
      <c r="A277" s="11"/>
      <c r="B277" s="11"/>
      <c r="C277" s="105" t="s">
        <v>279</v>
      </c>
      <c r="D277" s="105"/>
      <c r="E277" s="105"/>
      <c r="F277" s="105"/>
      <c r="G277" s="105"/>
      <c r="H277" s="105"/>
    </row>
    <row r="278" spans="1:8" s="14" customFormat="1" ht="26.25" customHeight="1">
      <c r="A278" s="11"/>
      <c r="B278" s="11"/>
      <c r="C278" s="105" t="s">
        <v>343</v>
      </c>
      <c r="D278" s="105"/>
      <c r="E278" s="105"/>
      <c r="F278" s="105"/>
      <c r="G278" s="105"/>
      <c r="H278" s="105"/>
    </row>
    <row r="279" spans="1:8" s="14" customFormat="1" ht="15.75" customHeight="1">
      <c r="A279" s="11"/>
      <c r="B279" s="11"/>
      <c r="C279" s="106" t="s">
        <v>228</v>
      </c>
      <c r="D279" s="106"/>
      <c r="E279" s="106"/>
      <c r="F279" s="106"/>
      <c r="G279" s="106"/>
      <c r="H279" s="106"/>
    </row>
    <row r="280" spans="1:8" s="14" customFormat="1" ht="39" customHeight="1">
      <c r="A280" s="11"/>
      <c r="B280" s="11"/>
      <c r="C280" s="106" t="s">
        <v>235</v>
      </c>
      <c r="D280" s="106"/>
      <c r="E280" s="106"/>
      <c r="F280" s="106"/>
      <c r="G280" s="106"/>
      <c r="H280" s="106"/>
    </row>
    <row r="281" spans="1:8" s="14" customFormat="1" ht="55.5" customHeight="1">
      <c r="A281" s="11"/>
      <c r="B281" s="11"/>
      <c r="C281" s="103" t="s">
        <v>484</v>
      </c>
      <c r="D281" s="103"/>
      <c r="E281" s="103"/>
      <c r="F281" s="103"/>
      <c r="G281" s="103"/>
      <c r="H281" s="103"/>
    </row>
    <row r="282" spans="1:8" s="14" customFormat="1" ht="39" customHeight="1">
      <c r="A282" s="11"/>
      <c r="B282" s="11"/>
      <c r="C282" s="105" t="s">
        <v>397</v>
      </c>
      <c r="D282" s="105"/>
      <c r="E282" s="105"/>
      <c r="F282" s="105"/>
      <c r="G282" s="105"/>
      <c r="H282" s="105"/>
    </row>
    <row r="283" spans="1:8" s="14" customFormat="1" ht="29.25" customHeight="1">
      <c r="A283" s="11"/>
      <c r="B283" s="11"/>
      <c r="C283" s="103" t="s">
        <v>234</v>
      </c>
      <c r="D283" s="103"/>
      <c r="E283" s="103"/>
      <c r="F283" s="103"/>
      <c r="G283" s="103"/>
      <c r="H283" s="103"/>
    </row>
    <row r="284" spans="1:8" s="14" customFormat="1" ht="42.75" customHeight="1">
      <c r="A284" s="11"/>
      <c r="B284" s="36"/>
      <c r="C284" s="103" t="s">
        <v>233</v>
      </c>
      <c r="D284" s="103"/>
      <c r="E284" s="103"/>
      <c r="F284" s="103"/>
      <c r="G284" s="103"/>
      <c r="H284" s="103"/>
    </row>
    <row r="285" spans="1:8" s="14" customFormat="1" ht="28.5" customHeight="1">
      <c r="A285" s="11"/>
      <c r="B285" s="73"/>
      <c r="C285" s="104" t="s">
        <v>229</v>
      </c>
      <c r="D285" s="104"/>
      <c r="E285" s="104"/>
      <c r="F285" s="104"/>
      <c r="G285" s="104"/>
      <c r="H285" s="104"/>
    </row>
    <row r="286" spans="1:8" s="14" customFormat="1" ht="13.5" customHeight="1">
      <c r="A286" s="11"/>
      <c r="B286" s="73"/>
      <c r="C286" s="103" t="s">
        <v>230</v>
      </c>
      <c r="D286" s="103"/>
      <c r="E286" s="103"/>
      <c r="F286" s="103"/>
      <c r="G286" s="103"/>
      <c r="H286" s="103"/>
    </row>
    <row r="287" spans="1:8" s="14" customFormat="1" ht="13.5" customHeight="1">
      <c r="A287" s="11"/>
      <c r="B287" s="73"/>
      <c r="C287" s="103" t="s">
        <v>231</v>
      </c>
      <c r="D287" s="103"/>
      <c r="E287" s="103"/>
      <c r="F287" s="103"/>
      <c r="G287" s="103"/>
      <c r="H287" s="103"/>
    </row>
    <row r="288" spans="1:8" s="14" customFormat="1" ht="45.75" customHeight="1">
      <c r="A288" s="11"/>
      <c r="B288" s="36"/>
      <c r="C288" s="106" t="s">
        <v>476</v>
      </c>
      <c r="D288" s="106"/>
      <c r="E288" s="106"/>
      <c r="F288" s="106"/>
      <c r="G288" s="106"/>
      <c r="H288" s="106"/>
    </row>
    <row r="289" spans="1:8" s="14" customFormat="1" ht="27" customHeight="1">
      <c r="A289" s="11"/>
      <c r="B289" s="36"/>
      <c r="C289" s="105" t="s">
        <v>478</v>
      </c>
      <c r="D289" s="105"/>
      <c r="E289" s="105"/>
      <c r="F289" s="105"/>
      <c r="G289" s="105"/>
      <c r="H289" s="105"/>
    </row>
    <row r="290" spans="1:8" s="14" customFormat="1" ht="52.5" customHeight="1">
      <c r="A290" s="11"/>
      <c r="B290" s="36"/>
      <c r="C290" s="105" t="s">
        <v>477</v>
      </c>
      <c r="D290" s="105"/>
      <c r="E290" s="105"/>
      <c r="F290" s="105"/>
      <c r="G290" s="105"/>
      <c r="H290" s="105"/>
    </row>
    <row r="291" spans="1:8" s="14" customFormat="1" ht="21" customHeight="1">
      <c r="A291" s="11"/>
      <c r="B291" s="11">
        <v>60014</v>
      </c>
      <c r="C291" s="34" t="s">
        <v>212</v>
      </c>
      <c r="D291" s="35">
        <v>4800000</v>
      </c>
      <c r="E291" s="35">
        <v>800000</v>
      </c>
      <c r="F291" s="35">
        <v>0</v>
      </c>
      <c r="G291" s="35">
        <v>0</v>
      </c>
      <c r="H291" s="35">
        <f>D291+E291-F291</f>
        <v>5600000</v>
      </c>
    </row>
    <row r="292" spans="1:8" s="29" customFormat="1" ht="56.25" customHeight="1">
      <c r="A292" s="28"/>
      <c r="B292" s="28"/>
      <c r="C292" s="103" t="s">
        <v>450</v>
      </c>
      <c r="D292" s="103"/>
      <c r="E292" s="103"/>
      <c r="F292" s="103"/>
      <c r="G292" s="103"/>
      <c r="H292" s="103"/>
    </row>
    <row r="293" spans="1:8" s="29" customFormat="1" ht="17.25" customHeight="1">
      <c r="A293" s="28"/>
      <c r="B293" s="28"/>
      <c r="C293" s="1"/>
      <c r="D293" s="1"/>
      <c r="E293" s="1"/>
      <c r="F293" s="1"/>
      <c r="G293" s="1"/>
      <c r="H293" s="1"/>
    </row>
    <row r="294" spans="1:8" s="14" customFormat="1" ht="21" customHeight="1">
      <c r="A294" s="11"/>
      <c r="B294" s="11">
        <v>60016</v>
      </c>
      <c r="C294" s="34" t="s">
        <v>138</v>
      </c>
      <c r="D294" s="35">
        <v>150000</v>
      </c>
      <c r="E294" s="35">
        <v>0</v>
      </c>
      <c r="F294" s="35">
        <v>150000</v>
      </c>
      <c r="G294" s="35">
        <v>0</v>
      </c>
      <c r="H294" s="35">
        <f>D294+E294-F294</f>
        <v>0</v>
      </c>
    </row>
    <row r="295" spans="1:8" s="29" customFormat="1" ht="56.25" customHeight="1">
      <c r="A295" s="28"/>
      <c r="B295" s="28"/>
      <c r="C295" s="103" t="s">
        <v>431</v>
      </c>
      <c r="D295" s="103"/>
      <c r="E295" s="103"/>
      <c r="F295" s="103"/>
      <c r="G295" s="103"/>
      <c r="H295" s="103"/>
    </row>
    <row r="296" spans="1:8" s="14" customFormat="1" ht="18" customHeight="1">
      <c r="A296" s="11"/>
      <c r="B296" s="11">
        <v>60095</v>
      </c>
      <c r="C296" s="34" t="s">
        <v>21</v>
      </c>
      <c r="D296" s="35">
        <v>1432473</v>
      </c>
      <c r="E296" s="35">
        <v>22242</v>
      </c>
      <c r="F296" s="35">
        <v>85943</v>
      </c>
      <c r="G296" s="35">
        <v>0</v>
      </c>
      <c r="H296" s="35">
        <f>D296+E296-F296</f>
        <v>1368772</v>
      </c>
    </row>
    <row r="297" spans="1:8" s="14" customFormat="1" ht="16.5" customHeight="1">
      <c r="A297" s="11"/>
      <c r="B297" s="11"/>
      <c r="C297" s="106" t="s">
        <v>127</v>
      </c>
      <c r="D297" s="106"/>
      <c r="E297" s="106"/>
      <c r="F297" s="106"/>
      <c r="G297" s="106"/>
      <c r="H297" s="106"/>
    </row>
    <row r="298" spans="1:8" s="14" customFormat="1" ht="13.5" customHeight="1">
      <c r="A298" s="11"/>
      <c r="B298" s="11"/>
      <c r="C298" s="105" t="s">
        <v>128</v>
      </c>
      <c r="D298" s="105"/>
      <c r="E298" s="105"/>
      <c r="F298" s="105"/>
      <c r="G298" s="105"/>
      <c r="H298" s="105"/>
    </row>
    <row r="299" spans="1:8" s="14" customFormat="1" ht="27" customHeight="1">
      <c r="A299" s="11"/>
      <c r="B299" s="11"/>
      <c r="C299" s="105" t="s">
        <v>344</v>
      </c>
      <c r="D299" s="105"/>
      <c r="E299" s="105"/>
      <c r="F299" s="105"/>
      <c r="G299" s="105"/>
      <c r="H299" s="105"/>
    </row>
    <row r="300" spans="1:8" s="14" customFormat="1" ht="27" customHeight="1">
      <c r="A300" s="11"/>
      <c r="B300" s="11"/>
      <c r="C300" s="105" t="s">
        <v>398</v>
      </c>
      <c r="D300" s="105"/>
      <c r="E300" s="105"/>
      <c r="F300" s="105"/>
      <c r="G300" s="105"/>
      <c r="H300" s="105"/>
    </row>
    <row r="301" spans="1:8" s="14" customFormat="1" ht="13.5" customHeight="1">
      <c r="A301" s="11"/>
      <c r="B301" s="11"/>
      <c r="C301" s="105" t="s">
        <v>129</v>
      </c>
      <c r="D301" s="105"/>
      <c r="E301" s="105"/>
      <c r="F301" s="105"/>
      <c r="G301" s="105"/>
      <c r="H301" s="105"/>
    </row>
    <row r="302" spans="1:8" s="14" customFormat="1" ht="26.25" customHeight="1">
      <c r="A302" s="11"/>
      <c r="B302" s="11"/>
      <c r="C302" s="105" t="s">
        <v>345</v>
      </c>
      <c r="D302" s="105"/>
      <c r="E302" s="105"/>
      <c r="F302" s="105"/>
      <c r="G302" s="105"/>
      <c r="H302" s="105"/>
    </row>
    <row r="303" spans="1:8" s="14" customFormat="1" ht="29.25" customHeight="1">
      <c r="A303" s="11"/>
      <c r="B303" s="11"/>
      <c r="C303" s="105" t="s">
        <v>399</v>
      </c>
      <c r="D303" s="105"/>
      <c r="E303" s="105"/>
      <c r="F303" s="105"/>
      <c r="G303" s="105"/>
      <c r="H303" s="105"/>
    </row>
    <row r="304" spans="1:8" s="14" customFormat="1" ht="14.25" customHeight="1">
      <c r="A304" s="11"/>
      <c r="B304" s="11"/>
      <c r="C304" s="105" t="s">
        <v>112</v>
      </c>
      <c r="D304" s="105"/>
      <c r="E304" s="105"/>
      <c r="F304" s="105"/>
      <c r="G304" s="105"/>
      <c r="H304" s="105"/>
    </row>
    <row r="305" spans="1:8" s="29" customFormat="1" ht="3.75" customHeight="1">
      <c r="A305" s="28"/>
      <c r="B305" s="28"/>
      <c r="C305" s="1"/>
      <c r="D305" s="1"/>
      <c r="E305" s="1"/>
      <c r="F305" s="1"/>
      <c r="G305" s="1"/>
      <c r="H305" s="55"/>
    </row>
    <row r="306" spans="1:8" s="33" customFormat="1" ht="23.25" customHeight="1">
      <c r="A306" s="30"/>
      <c r="B306" s="30">
        <v>630</v>
      </c>
      <c r="C306" s="74" t="s">
        <v>80</v>
      </c>
      <c r="D306" s="32">
        <v>1900069</v>
      </c>
      <c r="E306" s="32">
        <f>E307</f>
        <v>2313</v>
      </c>
      <c r="F306" s="32">
        <f>F307</f>
        <v>127077</v>
      </c>
      <c r="G306" s="32">
        <f>G307</f>
        <v>0</v>
      </c>
      <c r="H306" s="32">
        <f>D306+E306-F306</f>
        <v>1775305</v>
      </c>
    </row>
    <row r="307" spans="1:8" s="14" customFormat="1" ht="20.25" customHeight="1">
      <c r="A307" s="11"/>
      <c r="B307" s="11">
        <v>63095</v>
      </c>
      <c r="C307" s="75" t="s">
        <v>21</v>
      </c>
      <c r="D307" s="35">
        <v>1212997</v>
      </c>
      <c r="E307" s="35">
        <v>2313</v>
      </c>
      <c r="F307" s="35">
        <v>127077</v>
      </c>
      <c r="G307" s="35">
        <v>0</v>
      </c>
      <c r="H307" s="35">
        <f>D307+E307-F307</f>
        <v>1088233</v>
      </c>
    </row>
    <row r="308" spans="1:8" s="14" customFormat="1" ht="16.5" customHeight="1">
      <c r="A308" s="11"/>
      <c r="B308" s="11"/>
      <c r="C308" s="106" t="s">
        <v>153</v>
      </c>
      <c r="D308" s="106"/>
      <c r="E308" s="106"/>
      <c r="F308" s="106"/>
      <c r="G308" s="106"/>
      <c r="H308" s="106"/>
    </row>
    <row r="309" spans="1:8" s="14" customFormat="1" ht="42.75" customHeight="1">
      <c r="A309" s="11"/>
      <c r="B309" s="11"/>
      <c r="C309" s="105" t="s">
        <v>155</v>
      </c>
      <c r="D309" s="105"/>
      <c r="E309" s="105"/>
      <c r="F309" s="105"/>
      <c r="G309" s="105"/>
      <c r="H309" s="105"/>
    </row>
    <row r="310" spans="1:8" s="14" customFormat="1" ht="13.5" customHeight="1">
      <c r="A310" s="11"/>
      <c r="B310" s="11"/>
      <c r="C310" s="105" t="s">
        <v>154</v>
      </c>
      <c r="D310" s="105"/>
      <c r="E310" s="105"/>
      <c r="F310" s="105"/>
      <c r="G310" s="105"/>
      <c r="H310" s="105"/>
    </row>
    <row r="311" spans="1:8" s="14" customFormat="1" ht="26.25" customHeight="1">
      <c r="A311" s="11"/>
      <c r="B311" s="11"/>
      <c r="C311" s="105" t="s">
        <v>346</v>
      </c>
      <c r="D311" s="105"/>
      <c r="E311" s="105"/>
      <c r="F311" s="105"/>
      <c r="G311" s="105"/>
      <c r="H311" s="105"/>
    </row>
    <row r="312" spans="1:8" s="14" customFormat="1" ht="29.25" customHeight="1">
      <c r="A312" s="11"/>
      <c r="B312" s="11"/>
      <c r="C312" s="105" t="s">
        <v>347</v>
      </c>
      <c r="D312" s="105"/>
      <c r="E312" s="105"/>
      <c r="F312" s="105"/>
      <c r="G312" s="105"/>
      <c r="H312" s="105"/>
    </row>
    <row r="313" spans="1:8" s="14" customFormat="1" ht="14.25" customHeight="1">
      <c r="A313" s="11"/>
      <c r="B313" s="11"/>
      <c r="C313" s="105" t="s">
        <v>112</v>
      </c>
      <c r="D313" s="105"/>
      <c r="E313" s="105"/>
      <c r="F313" s="105"/>
      <c r="G313" s="105"/>
      <c r="H313" s="105"/>
    </row>
    <row r="314" spans="3:8" s="14" customFormat="1" ht="4.5" customHeight="1">
      <c r="C314" s="5"/>
      <c r="D314" s="5"/>
      <c r="E314" s="5"/>
      <c r="F314" s="5"/>
      <c r="G314" s="5"/>
      <c r="H314" s="5"/>
    </row>
    <row r="315" spans="3:8" s="14" customFormat="1" ht="7.5" customHeight="1">
      <c r="C315" s="5"/>
      <c r="D315" s="5"/>
      <c r="E315" s="5"/>
      <c r="F315" s="5"/>
      <c r="G315" s="5"/>
      <c r="H315" s="5"/>
    </row>
    <row r="316" spans="1:8" s="33" customFormat="1" ht="24" customHeight="1">
      <c r="A316" s="30"/>
      <c r="B316" s="30">
        <v>710</v>
      </c>
      <c r="C316" s="31" t="s">
        <v>207</v>
      </c>
      <c r="D316" s="32">
        <v>4994054</v>
      </c>
      <c r="E316" s="32">
        <f>E317</f>
        <v>500000</v>
      </c>
      <c r="F316" s="32">
        <f>F317</f>
        <v>0</v>
      </c>
      <c r="G316" s="32">
        <f>G317</f>
        <v>0</v>
      </c>
      <c r="H316" s="32">
        <f>D316+E316-F316</f>
        <v>5494054</v>
      </c>
    </row>
    <row r="317" spans="1:8" s="14" customFormat="1" ht="21.75" customHeight="1">
      <c r="A317" s="11"/>
      <c r="B317" s="11">
        <v>71095</v>
      </c>
      <c r="C317" s="34" t="s">
        <v>21</v>
      </c>
      <c r="D317" s="35">
        <v>0</v>
      </c>
      <c r="E317" s="35">
        <v>500000</v>
      </c>
      <c r="F317" s="35">
        <v>0</v>
      </c>
      <c r="G317" s="35">
        <v>0</v>
      </c>
      <c r="H317" s="35">
        <f>D317+E317-F317</f>
        <v>500000</v>
      </c>
    </row>
    <row r="318" spans="1:8" s="33" customFormat="1" ht="27" customHeight="1">
      <c r="A318" s="37"/>
      <c r="B318" s="11"/>
      <c r="C318" s="104" t="s">
        <v>348</v>
      </c>
      <c r="D318" s="104"/>
      <c r="E318" s="104"/>
      <c r="F318" s="104"/>
      <c r="G318" s="104"/>
      <c r="H318" s="104"/>
    </row>
    <row r="319" spans="1:8" s="33" customFormat="1" ht="26.25" customHeight="1">
      <c r="A319" s="37"/>
      <c r="B319" s="11"/>
      <c r="C319" s="103" t="s">
        <v>208</v>
      </c>
      <c r="D319" s="103"/>
      <c r="E319" s="103"/>
      <c r="F319" s="103"/>
      <c r="G319" s="103"/>
      <c r="H319" s="103"/>
    </row>
    <row r="320" spans="1:8" s="33" customFormat="1" ht="15.75" customHeight="1">
      <c r="A320" s="37"/>
      <c r="B320" s="11"/>
      <c r="C320" s="103" t="s">
        <v>209</v>
      </c>
      <c r="D320" s="103"/>
      <c r="E320" s="103"/>
      <c r="F320" s="103"/>
      <c r="G320" s="103"/>
      <c r="H320" s="103"/>
    </row>
    <row r="321" spans="1:8" s="33" customFormat="1" ht="14.25" customHeight="1">
      <c r="A321" s="37"/>
      <c r="B321" s="11"/>
      <c r="C321" s="103" t="s">
        <v>280</v>
      </c>
      <c r="D321" s="103"/>
      <c r="E321" s="103"/>
      <c r="F321" s="103"/>
      <c r="G321" s="103"/>
      <c r="H321" s="103"/>
    </row>
    <row r="322" spans="1:8" s="14" customFormat="1" ht="3.75" customHeight="1">
      <c r="A322" s="11"/>
      <c r="B322" s="11"/>
      <c r="C322" s="1"/>
      <c r="D322" s="1"/>
      <c r="E322" s="1"/>
      <c r="F322" s="1"/>
      <c r="G322" s="1"/>
      <c r="H322" s="1"/>
    </row>
    <row r="323" spans="1:8" s="33" customFormat="1" ht="24" customHeight="1">
      <c r="A323" s="30"/>
      <c r="B323" s="30">
        <v>720</v>
      </c>
      <c r="C323" s="31" t="s">
        <v>48</v>
      </c>
      <c r="D323" s="32">
        <v>87014036</v>
      </c>
      <c r="E323" s="32">
        <f>E324</f>
        <v>826046</v>
      </c>
      <c r="F323" s="32">
        <f>F324</f>
        <v>22012265</v>
      </c>
      <c r="G323" s="32">
        <f>G324</f>
        <v>70000</v>
      </c>
      <c r="H323" s="32">
        <f>D323+E323-F323</f>
        <v>65827817</v>
      </c>
    </row>
    <row r="324" spans="1:8" s="14" customFormat="1" ht="19.5" customHeight="1">
      <c r="A324" s="11"/>
      <c r="B324" s="11">
        <v>72095</v>
      </c>
      <c r="C324" s="34" t="s">
        <v>21</v>
      </c>
      <c r="D324" s="35">
        <v>87014036</v>
      </c>
      <c r="E324" s="35">
        <v>826046</v>
      </c>
      <c r="F324" s="35">
        <v>22012265</v>
      </c>
      <c r="G324" s="35">
        <v>70000</v>
      </c>
      <c r="H324" s="35">
        <f>D324+E324-F324</f>
        <v>65827817</v>
      </c>
    </row>
    <row r="325" spans="1:8" s="14" customFormat="1" ht="16.5" customHeight="1">
      <c r="A325" s="11"/>
      <c r="B325" s="73"/>
      <c r="C325" s="104" t="s">
        <v>139</v>
      </c>
      <c r="D325" s="104"/>
      <c r="E325" s="104"/>
      <c r="F325" s="104"/>
      <c r="G325" s="104"/>
      <c r="H325" s="104"/>
    </row>
    <row r="326" spans="1:8" s="14" customFormat="1" ht="16.5" customHeight="1">
      <c r="A326" s="11"/>
      <c r="B326" s="73"/>
      <c r="C326" s="103" t="s">
        <v>140</v>
      </c>
      <c r="D326" s="103"/>
      <c r="E326" s="103"/>
      <c r="F326" s="103"/>
      <c r="G326" s="103"/>
      <c r="H326" s="103"/>
    </row>
    <row r="327" spans="1:8" s="14" customFormat="1" ht="16.5" customHeight="1">
      <c r="A327" s="11"/>
      <c r="B327" s="73"/>
      <c r="C327" s="103" t="s">
        <v>141</v>
      </c>
      <c r="D327" s="103"/>
      <c r="E327" s="103"/>
      <c r="F327" s="103"/>
      <c r="G327" s="103"/>
      <c r="H327" s="103"/>
    </row>
    <row r="328" spans="1:8" s="14" customFormat="1" ht="39.75" customHeight="1">
      <c r="A328" s="11"/>
      <c r="B328" s="11"/>
      <c r="C328" s="105" t="s">
        <v>349</v>
      </c>
      <c r="D328" s="105"/>
      <c r="E328" s="105"/>
      <c r="F328" s="105"/>
      <c r="G328" s="105"/>
      <c r="H328" s="105"/>
    </row>
    <row r="329" spans="1:8" s="14" customFormat="1" ht="27.75" customHeight="1">
      <c r="A329" s="11"/>
      <c r="B329" s="11"/>
      <c r="C329" s="105" t="s">
        <v>350</v>
      </c>
      <c r="D329" s="105"/>
      <c r="E329" s="105"/>
      <c r="F329" s="105"/>
      <c r="G329" s="105"/>
      <c r="H329" s="105"/>
    </row>
    <row r="330" spans="1:8" s="14" customFormat="1" ht="18.75" customHeight="1">
      <c r="A330" s="11"/>
      <c r="B330" s="11"/>
      <c r="C330" s="105" t="s">
        <v>158</v>
      </c>
      <c r="D330" s="105"/>
      <c r="E330" s="105"/>
      <c r="F330" s="105"/>
      <c r="G330" s="105"/>
      <c r="H330" s="105"/>
    </row>
    <row r="331" spans="1:8" s="14" customFormat="1" ht="56.25" customHeight="1">
      <c r="A331" s="11"/>
      <c r="B331" s="73"/>
      <c r="C331" s="103" t="s">
        <v>351</v>
      </c>
      <c r="D331" s="103"/>
      <c r="E331" s="103"/>
      <c r="F331" s="103"/>
      <c r="G331" s="103"/>
      <c r="H331" s="103"/>
    </row>
    <row r="332" spans="1:8" s="14" customFormat="1" ht="64.5" customHeight="1">
      <c r="A332" s="11"/>
      <c r="B332" s="73"/>
      <c r="C332" s="103" t="s">
        <v>469</v>
      </c>
      <c r="D332" s="103"/>
      <c r="E332" s="103"/>
      <c r="F332" s="103"/>
      <c r="G332" s="103"/>
      <c r="H332" s="103"/>
    </row>
    <row r="333" spans="1:8" s="14" customFormat="1" ht="60" customHeight="1">
      <c r="A333" s="11"/>
      <c r="B333" s="11"/>
      <c r="C333" s="103" t="s">
        <v>468</v>
      </c>
      <c r="D333" s="103"/>
      <c r="E333" s="103"/>
      <c r="F333" s="103"/>
      <c r="G333" s="103"/>
      <c r="H333" s="103"/>
    </row>
    <row r="334" spans="1:8" s="14" customFormat="1" ht="54" customHeight="1">
      <c r="A334" s="11"/>
      <c r="B334" s="36"/>
      <c r="C334" s="105" t="s">
        <v>213</v>
      </c>
      <c r="D334" s="105"/>
      <c r="E334" s="105"/>
      <c r="F334" s="105"/>
      <c r="G334" s="105"/>
      <c r="H334" s="105"/>
    </row>
    <row r="335" spans="1:8" s="14" customFormat="1" ht="3" customHeight="1">
      <c r="A335" s="11"/>
      <c r="B335" s="11"/>
      <c r="C335" s="1"/>
      <c r="D335" s="1"/>
      <c r="E335" s="1"/>
      <c r="F335" s="1"/>
      <c r="G335" s="1"/>
      <c r="H335" s="1"/>
    </row>
    <row r="336" spans="1:8" s="4" customFormat="1" ht="24" customHeight="1">
      <c r="A336" s="76"/>
      <c r="B336" s="76">
        <v>730</v>
      </c>
      <c r="C336" s="77" t="s">
        <v>111</v>
      </c>
      <c r="D336" s="52">
        <v>2175000</v>
      </c>
      <c r="E336" s="52">
        <f>E337+E339</f>
        <v>0</v>
      </c>
      <c r="F336" s="52">
        <f>F337+F339</f>
        <v>1944230</v>
      </c>
      <c r="G336" s="52">
        <f>G337+G339</f>
        <v>0</v>
      </c>
      <c r="H336" s="52">
        <f>D336+E336-F336</f>
        <v>230770</v>
      </c>
    </row>
    <row r="337" spans="1:8" s="14" customFormat="1" ht="19.5" customHeight="1">
      <c r="A337" s="11"/>
      <c r="B337" s="11">
        <v>73014</v>
      </c>
      <c r="C337" s="57" t="s">
        <v>118</v>
      </c>
      <c r="D337" s="35">
        <v>75000</v>
      </c>
      <c r="E337" s="35">
        <v>0</v>
      </c>
      <c r="F337" s="35">
        <v>75000</v>
      </c>
      <c r="G337" s="35">
        <v>0</v>
      </c>
      <c r="H337" s="35">
        <f>D337+E337-F337</f>
        <v>0</v>
      </c>
    </row>
    <row r="338" spans="1:8" s="14" customFormat="1" ht="51" customHeight="1">
      <c r="A338" s="11"/>
      <c r="B338" s="11"/>
      <c r="C338" s="103" t="s">
        <v>161</v>
      </c>
      <c r="D338" s="103"/>
      <c r="E338" s="103"/>
      <c r="F338" s="103"/>
      <c r="G338" s="103"/>
      <c r="H338" s="103"/>
    </row>
    <row r="339" spans="1:8" s="14" customFormat="1" ht="19.5" customHeight="1">
      <c r="A339" s="11"/>
      <c r="B339" s="11">
        <v>73095</v>
      </c>
      <c r="C339" s="57" t="s">
        <v>21</v>
      </c>
      <c r="D339" s="35">
        <v>2100000</v>
      </c>
      <c r="E339" s="35">
        <v>0</v>
      </c>
      <c r="F339" s="35">
        <v>1869230</v>
      </c>
      <c r="G339" s="35">
        <v>0</v>
      </c>
      <c r="H339" s="35">
        <f>D339+E339-F339</f>
        <v>230770</v>
      </c>
    </row>
    <row r="340" spans="1:8" s="14" customFormat="1" ht="105.75" customHeight="1">
      <c r="A340" s="11"/>
      <c r="B340" s="11"/>
      <c r="C340" s="103" t="s">
        <v>400</v>
      </c>
      <c r="D340" s="103"/>
      <c r="E340" s="103"/>
      <c r="F340" s="103"/>
      <c r="G340" s="103"/>
      <c r="H340" s="103"/>
    </row>
    <row r="341" spans="1:8" s="14" customFormat="1" ht="8.25" customHeight="1">
      <c r="A341" s="11"/>
      <c r="B341" s="11"/>
      <c r="C341" s="1"/>
      <c r="D341" s="1"/>
      <c r="E341" s="1"/>
      <c r="F341" s="1"/>
      <c r="G341" s="1"/>
      <c r="H341" s="1"/>
    </row>
    <row r="342" spans="1:8" s="4" customFormat="1" ht="24" customHeight="1">
      <c r="A342" s="76"/>
      <c r="B342" s="76">
        <v>750</v>
      </c>
      <c r="C342" s="77" t="s">
        <v>69</v>
      </c>
      <c r="D342" s="52">
        <v>118118371</v>
      </c>
      <c r="E342" s="52">
        <f>E355+E363+E343</f>
        <v>6726523</v>
      </c>
      <c r="F342" s="52">
        <f>F355+F363+F343</f>
        <v>2038644</v>
      </c>
      <c r="G342" s="52">
        <f>G355+G363+G343</f>
        <v>194921</v>
      </c>
      <c r="H342" s="52">
        <f>D342+E342-F342</f>
        <v>122806250</v>
      </c>
    </row>
    <row r="343" spans="1:8" s="14" customFormat="1" ht="18.75" customHeight="1">
      <c r="A343" s="11"/>
      <c r="B343" s="11">
        <v>75018</v>
      </c>
      <c r="C343" s="34" t="s">
        <v>81</v>
      </c>
      <c r="D343" s="35">
        <v>80057318</v>
      </c>
      <c r="E343" s="35">
        <v>1871623</v>
      </c>
      <c r="F343" s="35">
        <v>516400</v>
      </c>
      <c r="G343" s="35">
        <v>15300</v>
      </c>
      <c r="H343" s="35">
        <f>D343+E343-F343</f>
        <v>81412541</v>
      </c>
    </row>
    <row r="344" spans="1:8" s="14" customFormat="1" ht="60" customHeight="1">
      <c r="A344" s="11"/>
      <c r="B344" s="11"/>
      <c r="C344" s="103" t="s">
        <v>451</v>
      </c>
      <c r="D344" s="103"/>
      <c r="E344" s="103"/>
      <c r="F344" s="103"/>
      <c r="G344" s="103"/>
      <c r="H344" s="103"/>
    </row>
    <row r="345" spans="1:8" s="14" customFormat="1" ht="27" customHeight="1">
      <c r="A345" s="11"/>
      <c r="B345" s="11"/>
      <c r="C345" s="108" t="s">
        <v>182</v>
      </c>
      <c r="D345" s="108"/>
      <c r="E345" s="108"/>
      <c r="F345" s="108"/>
      <c r="G345" s="108"/>
      <c r="H345" s="108"/>
    </row>
    <row r="346" spans="1:8" s="14" customFormat="1" ht="16.5" customHeight="1">
      <c r="A346" s="11"/>
      <c r="B346" s="11"/>
      <c r="C346" s="103" t="s">
        <v>183</v>
      </c>
      <c r="D346" s="103"/>
      <c r="E346" s="103"/>
      <c r="F346" s="103"/>
      <c r="G346" s="103"/>
      <c r="H346" s="103"/>
    </row>
    <row r="347" spans="1:8" s="14" customFormat="1" ht="16.5" customHeight="1">
      <c r="A347" s="11"/>
      <c r="B347" s="11"/>
      <c r="C347" s="103" t="s">
        <v>184</v>
      </c>
      <c r="D347" s="103"/>
      <c r="E347" s="103"/>
      <c r="F347" s="103"/>
      <c r="G347" s="103"/>
      <c r="H347" s="103"/>
    </row>
    <row r="348" spans="1:8" s="14" customFormat="1" ht="26.25" customHeight="1">
      <c r="A348" s="11"/>
      <c r="B348" s="11"/>
      <c r="C348" s="103" t="s">
        <v>185</v>
      </c>
      <c r="D348" s="103"/>
      <c r="E348" s="103"/>
      <c r="F348" s="103"/>
      <c r="G348" s="103"/>
      <c r="H348" s="103"/>
    </row>
    <row r="349" spans="1:8" s="14" customFormat="1" ht="13.5" customHeight="1">
      <c r="A349" s="11"/>
      <c r="B349" s="11"/>
      <c r="C349" s="103" t="s">
        <v>186</v>
      </c>
      <c r="D349" s="103"/>
      <c r="E349" s="103"/>
      <c r="F349" s="103"/>
      <c r="G349" s="103"/>
      <c r="H349" s="103"/>
    </row>
    <row r="350" spans="1:8" s="14" customFormat="1" ht="13.5" customHeight="1">
      <c r="A350" s="11"/>
      <c r="B350" s="11"/>
      <c r="C350" s="103" t="s">
        <v>187</v>
      </c>
      <c r="D350" s="103"/>
      <c r="E350" s="103"/>
      <c r="F350" s="103"/>
      <c r="G350" s="103"/>
      <c r="H350" s="103"/>
    </row>
    <row r="351" spans="1:8" s="14" customFormat="1" ht="13.5" customHeight="1">
      <c r="A351" s="11"/>
      <c r="B351" s="11"/>
      <c r="C351" s="103" t="s">
        <v>188</v>
      </c>
      <c r="D351" s="103"/>
      <c r="E351" s="103"/>
      <c r="F351" s="103"/>
      <c r="G351" s="103"/>
      <c r="H351" s="103"/>
    </row>
    <row r="352" spans="1:8" s="14" customFormat="1" ht="40.5" customHeight="1">
      <c r="A352" s="11"/>
      <c r="B352" s="11"/>
      <c r="C352" s="103" t="s">
        <v>238</v>
      </c>
      <c r="D352" s="103"/>
      <c r="E352" s="103"/>
      <c r="F352" s="103"/>
      <c r="G352" s="103"/>
      <c r="H352" s="103"/>
    </row>
    <row r="353" spans="1:8" s="14" customFormat="1" ht="30" customHeight="1">
      <c r="A353" s="11"/>
      <c r="B353" s="11"/>
      <c r="C353" s="103" t="s">
        <v>430</v>
      </c>
      <c r="D353" s="103"/>
      <c r="E353" s="103"/>
      <c r="F353" s="103"/>
      <c r="G353" s="103"/>
      <c r="H353" s="103"/>
    </row>
    <row r="354" spans="1:8" s="14" customFormat="1" ht="36.75" customHeight="1">
      <c r="A354" s="11"/>
      <c r="B354" s="11"/>
      <c r="C354" s="1"/>
      <c r="D354" s="1"/>
      <c r="E354" s="1"/>
      <c r="F354" s="1"/>
      <c r="G354" s="1"/>
      <c r="H354" s="1"/>
    </row>
    <row r="355" spans="1:8" s="14" customFormat="1" ht="18.75" customHeight="1">
      <c r="A355" s="11"/>
      <c r="B355" s="11">
        <v>75075</v>
      </c>
      <c r="C355" s="34" t="s">
        <v>70</v>
      </c>
      <c r="D355" s="35">
        <v>31823105</v>
      </c>
      <c r="E355" s="35">
        <v>4275000</v>
      </c>
      <c r="F355" s="35">
        <v>1522244</v>
      </c>
      <c r="G355" s="35">
        <v>179621</v>
      </c>
      <c r="H355" s="35">
        <f>D355+E355-F355</f>
        <v>34575861</v>
      </c>
    </row>
    <row r="356" spans="1:8" s="14" customFormat="1" ht="16.5" customHeight="1">
      <c r="A356" s="11"/>
      <c r="B356" s="11"/>
      <c r="C356" s="106" t="s">
        <v>73</v>
      </c>
      <c r="D356" s="106"/>
      <c r="E356" s="106"/>
      <c r="F356" s="106"/>
      <c r="G356" s="106"/>
      <c r="H356" s="106"/>
    </row>
    <row r="357" spans="1:8" s="14" customFormat="1" ht="28.5" customHeight="1">
      <c r="A357" s="11"/>
      <c r="B357" s="11"/>
      <c r="C357" s="105" t="s">
        <v>261</v>
      </c>
      <c r="D357" s="105"/>
      <c r="E357" s="105"/>
      <c r="F357" s="105"/>
      <c r="G357" s="105"/>
      <c r="H357" s="105"/>
    </row>
    <row r="358" spans="1:8" s="14" customFormat="1" ht="41.25" customHeight="1">
      <c r="A358" s="11"/>
      <c r="B358" s="11"/>
      <c r="C358" s="103" t="s">
        <v>401</v>
      </c>
      <c r="D358" s="103"/>
      <c r="E358" s="103"/>
      <c r="F358" s="103"/>
      <c r="G358" s="103"/>
      <c r="H358" s="103"/>
    </row>
    <row r="359" spans="1:8" s="14" customFormat="1" ht="18.75" customHeight="1">
      <c r="A359" s="11"/>
      <c r="B359" s="11"/>
      <c r="C359" s="104" t="s">
        <v>269</v>
      </c>
      <c r="D359" s="104"/>
      <c r="E359" s="104"/>
      <c r="F359" s="104"/>
      <c r="G359" s="104"/>
      <c r="H359" s="104"/>
    </row>
    <row r="360" spans="1:8" s="14" customFormat="1" ht="40.5" customHeight="1">
      <c r="A360" s="11"/>
      <c r="B360" s="11"/>
      <c r="C360" s="103" t="s">
        <v>270</v>
      </c>
      <c r="D360" s="103"/>
      <c r="E360" s="103"/>
      <c r="F360" s="103"/>
      <c r="G360" s="103"/>
      <c r="H360" s="103"/>
    </row>
    <row r="361" spans="1:8" s="14" customFormat="1" ht="42" customHeight="1">
      <c r="A361" s="11"/>
      <c r="B361" s="11"/>
      <c r="C361" s="103" t="s">
        <v>402</v>
      </c>
      <c r="D361" s="103"/>
      <c r="E361" s="103"/>
      <c r="F361" s="103"/>
      <c r="G361" s="103"/>
      <c r="H361" s="103"/>
    </row>
    <row r="362" spans="1:8" s="14" customFormat="1" ht="55.5" customHeight="1">
      <c r="A362" s="11"/>
      <c r="B362" s="11"/>
      <c r="C362" s="103" t="s">
        <v>403</v>
      </c>
      <c r="D362" s="103"/>
      <c r="E362" s="103"/>
      <c r="F362" s="103"/>
      <c r="G362" s="103"/>
      <c r="H362" s="103"/>
    </row>
    <row r="363" spans="1:8" s="14" customFormat="1" ht="18.75" customHeight="1">
      <c r="A363" s="11"/>
      <c r="B363" s="11">
        <v>75095</v>
      </c>
      <c r="C363" s="34" t="s">
        <v>21</v>
      </c>
      <c r="D363" s="35">
        <v>4098768</v>
      </c>
      <c r="E363" s="35">
        <v>579900</v>
      </c>
      <c r="F363" s="35">
        <v>0</v>
      </c>
      <c r="G363" s="35">
        <v>0</v>
      </c>
      <c r="H363" s="35">
        <f>D363+E363-F363</f>
        <v>4678668</v>
      </c>
    </row>
    <row r="364" spans="1:8" s="14" customFormat="1" ht="15.75" customHeight="1">
      <c r="A364" s="11"/>
      <c r="B364" s="11"/>
      <c r="C364" s="104" t="s">
        <v>73</v>
      </c>
      <c r="D364" s="104"/>
      <c r="E364" s="104"/>
      <c r="F364" s="104"/>
      <c r="G364" s="104"/>
      <c r="H364" s="104"/>
    </row>
    <row r="365" spans="1:8" s="14" customFormat="1" ht="55.5" customHeight="1">
      <c r="A365" s="11"/>
      <c r="B365" s="11"/>
      <c r="C365" s="103" t="s">
        <v>452</v>
      </c>
      <c r="D365" s="103"/>
      <c r="E365" s="103"/>
      <c r="F365" s="103"/>
      <c r="G365" s="103"/>
      <c r="H365" s="103"/>
    </row>
    <row r="366" spans="1:8" s="14" customFormat="1" ht="39" customHeight="1">
      <c r="A366" s="11"/>
      <c r="B366" s="11"/>
      <c r="C366" s="105" t="s">
        <v>247</v>
      </c>
      <c r="D366" s="105"/>
      <c r="E366" s="105"/>
      <c r="F366" s="105"/>
      <c r="G366" s="105"/>
      <c r="H366" s="105"/>
    </row>
    <row r="367" spans="1:8" s="14" customFormat="1" ht="16.5" customHeight="1">
      <c r="A367" s="11"/>
      <c r="B367" s="11"/>
      <c r="C367" s="103" t="s">
        <v>210</v>
      </c>
      <c r="D367" s="103"/>
      <c r="E367" s="103"/>
      <c r="F367" s="103"/>
      <c r="G367" s="103"/>
      <c r="H367" s="103"/>
    </row>
    <row r="368" spans="1:8" s="14" customFormat="1" ht="105" customHeight="1">
      <c r="A368" s="11"/>
      <c r="B368" s="11"/>
      <c r="C368" s="103" t="s">
        <v>404</v>
      </c>
      <c r="D368" s="103"/>
      <c r="E368" s="103"/>
      <c r="F368" s="103"/>
      <c r="G368" s="103"/>
      <c r="H368" s="103"/>
    </row>
    <row r="369" spans="1:8" s="29" customFormat="1" ht="3.75" customHeight="1">
      <c r="A369" s="28"/>
      <c r="B369" s="28"/>
      <c r="C369" s="44"/>
      <c r="D369" s="44"/>
      <c r="E369" s="44"/>
      <c r="F369" s="44"/>
      <c r="G369" s="44"/>
      <c r="H369" s="44"/>
    </row>
    <row r="370" spans="1:8" s="33" customFormat="1" ht="24.75" customHeight="1">
      <c r="A370" s="30"/>
      <c r="B370" s="30">
        <v>757</v>
      </c>
      <c r="C370" s="31" t="s">
        <v>85</v>
      </c>
      <c r="D370" s="32">
        <v>32380893</v>
      </c>
      <c r="E370" s="32">
        <f>E371</f>
        <v>0</v>
      </c>
      <c r="F370" s="32">
        <f>F371</f>
        <v>12300000</v>
      </c>
      <c r="G370" s="32">
        <f>G371</f>
        <v>0</v>
      </c>
      <c r="H370" s="32">
        <f>D370+E370-F370</f>
        <v>20080893</v>
      </c>
    </row>
    <row r="371" spans="1:8" s="14" customFormat="1" ht="40.5" customHeight="1">
      <c r="A371" s="11"/>
      <c r="B371" s="41">
        <v>75704</v>
      </c>
      <c r="C371" s="34" t="s">
        <v>86</v>
      </c>
      <c r="D371" s="42">
        <v>24942517</v>
      </c>
      <c r="E371" s="42">
        <v>0</v>
      </c>
      <c r="F371" s="42">
        <v>12300000</v>
      </c>
      <c r="G371" s="42">
        <v>0</v>
      </c>
      <c r="H371" s="42">
        <f>D371+E371-F371</f>
        <v>12642517</v>
      </c>
    </row>
    <row r="372" spans="1:8" s="14" customFormat="1" ht="41.25" customHeight="1">
      <c r="A372" s="11"/>
      <c r="B372" s="11"/>
      <c r="C372" s="103" t="s">
        <v>134</v>
      </c>
      <c r="D372" s="103"/>
      <c r="E372" s="103"/>
      <c r="F372" s="103"/>
      <c r="G372" s="103"/>
      <c r="H372" s="103"/>
    </row>
    <row r="373" spans="1:8" s="14" customFormat="1" ht="3" customHeight="1">
      <c r="A373" s="11"/>
      <c r="B373" s="11"/>
      <c r="C373" s="103"/>
      <c r="D373" s="103"/>
      <c r="E373" s="103"/>
      <c r="F373" s="103"/>
      <c r="G373" s="103"/>
      <c r="H373" s="103"/>
    </row>
    <row r="374" spans="1:8" s="4" customFormat="1" ht="24" customHeight="1">
      <c r="A374" s="76"/>
      <c r="B374" s="76">
        <v>801</v>
      </c>
      <c r="C374" s="77" t="s">
        <v>22</v>
      </c>
      <c r="D374" s="51">
        <v>71744161.83</v>
      </c>
      <c r="E374" s="52">
        <f>E375+E377+E380+E382+E384+E386</f>
        <v>639698</v>
      </c>
      <c r="F374" s="52">
        <f>F375+F377+F380+F382+F384+F386</f>
        <v>1372737</v>
      </c>
      <c r="G374" s="52">
        <f>G375+G377+G380+G382+G384+G386</f>
        <v>2580</v>
      </c>
      <c r="H374" s="51">
        <f>D374+E374-F374</f>
        <v>71011122.83</v>
      </c>
    </row>
    <row r="375" spans="1:8" s="14" customFormat="1" ht="21.75" customHeight="1">
      <c r="A375" s="11"/>
      <c r="B375" s="11">
        <v>80102</v>
      </c>
      <c r="C375" s="34" t="s">
        <v>163</v>
      </c>
      <c r="D375" s="35">
        <v>16943017</v>
      </c>
      <c r="E375" s="35">
        <v>3500</v>
      </c>
      <c r="F375" s="35">
        <v>0</v>
      </c>
      <c r="G375" s="35">
        <v>0</v>
      </c>
      <c r="H375" s="35">
        <f>D375+E375-F375</f>
        <v>16946517</v>
      </c>
    </row>
    <row r="376" spans="1:8" s="14" customFormat="1" ht="30" customHeight="1">
      <c r="A376" s="11"/>
      <c r="B376" s="11"/>
      <c r="C376" s="103" t="s">
        <v>405</v>
      </c>
      <c r="D376" s="103"/>
      <c r="E376" s="103"/>
      <c r="F376" s="103"/>
      <c r="G376" s="103"/>
      <c r="H376" s="103"/>
    </row>
    <row r="377" spans="1:8" s="14" customFormat="1" ht="19.5" customHeight="1">
      <c r="A377" s="11"/>
      <c r="B377" s="11">
        <v>80105</v>
      </c>
      <c r="C377" s="34" t="s">
        <v>198</v>
      </c>
      <c r="D377" s="35">
        <v>1071781</v>
      </c>
      <c r="E377" s="35">
        <v>0</v>
      </c>
      <c r="F377" s="35">
        <v>787480</v>
      </c>
      <c r="G377" s="35">
        <v>0</v>
      </c>
      <c r="H377" s="35">
        <f>D377+E377-F377</f>
        <v>284301</v>
      </c>
    </row>
    <row r="378" spans="1:8" s="14" customFormat="1" ht="68.25" customHeight="1">
      <c r="A378" s="11"/>
      <c r="B378" s="11"/>
      <c r="C378" s="105" t="s">
        <v>453</v>
      </c>
      <c r="D378" s="105"/>
      <c r="E378" s="105"/>
      <c r="F378" s="105"/>
      <c r="G378" s="105"/>
      <c r="H378" s="105"/>
    </row>
    <row r="379" spans="1:8" s="14" customFormat="1" ht="11.25" customHeight="1">
      <c r="A379" s="11"/>
      <c r="B379" s="11"/>
      <c r="C379" s="5"/>
      <c r="D379" s="5"/>
      <c r="E379" s="5"/>
      <c r="F379" s="5"/>
      <c r="G379" s="5"/>
      <c r="H379" s="5"/>
    </row>
    <row r="380" spans="1:8" s="14" customFormat="1" ht="18" customHeight="1">
      <c r="A380" s="11"/>
      <c r="B380" s="11">
        <v>80116</v>
      </c>
      <c r="C380" s="34" t="s">
        <v>243</v>
      </c>
      <c r="D380" s="35">
        <v>5919639</v>
      </c>
      <c r="E380" s="35">
        <v>0</v>
      </c>
      <c r="F380" s="35">
        <v>16433</v>
      </c>
      <c r="G380" s="35">
        <v>0</v>
      </c>
      <c r="H380" s="35">
        <f>D380+E380-F380</f>
        <v>5903206</v>
      </c>
    </row>
    <row r="381" spans="1:8" s="14" customFormat="1" ht="56.25" customHeight="1">
      <c r="A381" s="11"/>
      <c r="B381" s="11"/>
      <c r="C381" s="103" t="s">
        <v>245</v>
      </c>
      <c r="D381" s="103"/>
      <c r="E381" s="103"/>
      <c r="F381" s="103"/>
      <c r="G381" s="103"/>
      <c r="H381" s="103"/>
    </row>
    <row r="382" spans="1:8" s="14" customFormat="1" ht="21.75" customHeight="1">
      <c r="A382" s="11"/>
      <c r="B382" s="11">
        <v>80134</v>
      </c>
      <c r="C382" s="34" t="s">
        <v>162</v>
      </c>
      <c r="D382" s="35">
        <v>12639546</v>
      </c>
      <c r="E382" s="35">
        <v>3500</v>
      </c>
      <c r="F382" s="35">
        <v>0</v>
      </c>
      <c r="G382" s="35">
        <v>0</v>
      </c>
      <c r="H382" s="35">
        <f>D382+E382-F382</f>
        <v>12643046</v>
      </c>
    </row>
    <row r="383" spans="1:8" s="14" customFormat="1" ht="30" customHeight="1">
      <c r="A383" s="11"/>
      <c r="B383" s="11"/>
      <c r="C383" s="103" t="s">
        <v>405</v>
      </c>
      <c r="D383" s="103"/>
      <c r="E383" s="103"/>
      <c r="F383" s="103"/>
      <c r="G383" s="103"/>
      <c r="H383" s="103"/>
    </row>
    <row r="384" spans="1:8" s="14" customFormat="1" ht="39" customHeight="1">
      <c r="A384" s="11"/>
      <c r="B384" s="41">
        <v>80140</v>
      </c>
      <c r="C384" s="43" t="s">
        <v>244</v>
      </c>
      <c r="D384" s="42">
        <v>3162666</v>
      </c>
      <c r="E384" s="42">
        <v>0</v>
      </c>
      <c r="F384" s="42">
        <v>38315</v>
      </c>
      <c r="G384" s="42">
        <v>0</v>
      </c>
      <c r="H384" s="42">
        <f>D384+E384-F384</f>
        <v>3124351</v>
      </c>
    </row>
    <row r="385" spans="1:8" s="14" customFormat="1" ht="66" customHeight="1">
      <c r="A385" s="11"/>
      <c r="B385" s="11"/>
      <c r="C385" s="103" t="s">
        <v>246</v>
      </c>
      <c r="D385" s="103"/>
      <c r="E385" s="103"/>
      <c r="F385" s="103"/>
      <c r="G385" s="103"/>
      <c r="H385" s="103"/>
    </row>
    <row r="386" spans="1:8" s="14" customFormat="1" ht="18.75" customHeight="1">
      <c r="A386" s="11"/>
      <c r="B386" s="11">
        <v>80195</v>
      </c>
      <c r="C386" s="34" t="s">
        <v>21</v>
      </c>
      <c r="D386" s="35">
        <v>11316875</v>
      </c>
      <c r="E386" s="35">
        <v>632698</v>
      </c>
      <c r="F386" s="35">
        <v>530509</v>
      </c>
      <c r="G386" s="35">
        <v>2580</v>
      </c>
      <c r="H386" s="35">
        <f>D386+E386-F386</f>
        <v>11419064</v>
      </c>
    </row>
    <row r="387" spans="1:8" s="14" customFormat="1" ht="39.75" customHeight="1">
      <c r="A387" s="11"/>
      <c r="B387" s="11"/>
      <c r="C387" s="103" t="s">
        <v>406</v>
      </c>
      <c r="D387" s="103"/>
      <c r="E387" s="103"/>
      <c r="F387" s="103"/>
      <c r="G387" s="103"/>
      <c r="H387" s="103"/>
    </row>
    <row r="388" spans="1:8" s="14" customFormat="1" ht="15" customHeight="1">
      <c r="A388" s="11"/>
      <c r="B388" s="11"/>
      <c r="C388" s="103" t="s">
        <v>136</v>
      </c>
      <c r="D388" s="103"/>
      <c r="E388" s="103"/>
      <c r="F388" s="103"/>
      <c r="G388" s="103"/>
      <c r="H388" s="103"/>
    </row>
    <row r="389" spans="1:8" s="14" customFormat="1" ht="15" customHeight="1">
      <c r="A389" s="11"/>
      <c r="B389" s="11"/>
      <c r="C389" s="103" t="s">
        <v>137</v>
      </c>
      <c r="D389" s="103"/>
      <c r="E389" s="103"/>
      <c r="F389" s="103"/>
      <c r="G389" s="103"/>
      <c r="H389" s="103"/>
    </row>
    <row r="390" spans="1:8" s="14" customFormat="1" ht="12.75" customHeight="1">
      <c r="A390" s="11"/>
      <c r="B390" s="11"/>
      <c r="C390" s="106" t="s">
        <v>180</v>
      </c>
      <c r="D390" s="106"/>
      <c r="E390" s="106"/>
      <c r="F390" s="106"/>
      <c r="G390" s="106"/>
      <c r="H390" s="106"/>
    </row>
    <row r="391" spans="1:8" s="14" customFormat="1" ht="65.25" customHeight="1">
      <c r="A391" s="11"/>
      <c r="B391" s="11"/>
      <c r="C391" s="105" t="s">
        <v>407</v>
      </c>
      <c r="D391" s="105"/>
      <c r="E391" s="105"/>
      <c r="F391" s="105"/>
      <c r="G391" s="105"/>
      <c r="H391" s="105"/>
    </row>
    <row r="392" spans="1:8" s="14" customFormat="1" ht="29.25" customHeight="1">
      <c r="A392" s="11"/>
      <c r="B392" s="11"/>
      <c r="C392" s="105" t="s">
        <v>181</v>
      </c>
      <c r="D392" s="105"/>
      <c r="E392" s="105"/>
      <c r="F392" s="105"/>
      <c r="G392" s="105"/>
      <c r="H392" s="105"/>
    </row>
    <row r="393" spans="1:8" s="14" customFormat="1" ht="15.75" customHeight="1">
      <c r="A393" s="11"/>
      <c r="B393" s="11"/>
      <c r="C393" s="104" t="s">
        <v>248</v>
      </c>
      <c r="D393" s="104"/>
      <c r="E393" s="104"/>
      <c r="F393" s="104"/>
      <c r="G393" s="104"/>
      <c r="H393" s="104"/>
    </row>
    <row r="394" spans="1:8" s="14" customFormat="1" ht="56.25" customHeight="1">
      <c r="A394" s="11"/>
      <c r="B394" s="11"/>
      <c r="C394" s="103" t="s">
        <v>249</v>
      </c>
      <c r="D394" s="103"/>
      <c r="E394" s="103"/>
      <c r="F394" s="103"/>
      <c r="G394" s="103"/>
      <c r="H394" s="103"/>
    </row>
    <row r="395" spans="1:8" s="14" customFormat="1" ht="104.25" customHeight="1">
      <c r="A395" s="11"/>
      <c r="B395" s="11"/>
      <c r="C395" s="103" t="s">
        <v>408</v>
      </c>
      <c r="D395" s="103"/>
      <c r="E395" s="103"/>
      <c r="F395" s="103"/>
      <c r="G395" s="103"/>
      <c r="H395" s="103"/>
    </row>
    <row r="396" spans="1:8" s="33" customFormat="1" ht="5.25" customHeight="1">
      <c r="A396" s="37"/>
      <c r="B396" s="37"/>
      <c r="C396" s="44"/>
      <c r="D396" s="44"/>
      <c r="E396" s="44"/>
      <c r="F396" s="44"/>
      <c r="G396" s="44"/>
      <c r="H396" s="78"/>
    </row>
    <row r="397" spans="1:8" s="4" customFormat="1" ht="24.75" customHeight="1">
      <c r="A397" s="76"/>
      <c r="B397" s="76">
        <v>851</v>
      </c>
      <c r="C397" s="77" t="s">
        <v>68</v>
      </c>
      <c r="D397" s="52">
        <v>53359791</v>
      </c>
      <c r="E397" s="52">
        <f>E398+E404+E406+E402</f>
        <v>13682714</v>
      </c>
      <c r="F397" s="52">
        <f>F398+F404+F406+F402</f>
        <v>3564166</v>
      </c>
      <c r="G397" s="52">
        <f>G398+G404+G406+G402</f>
        <v>0</v>
      </c>
      <c r="H397" s="52">
        <f>D397+E397-F397</f>
        <v>63478339</v>
      </c>
    </row>
    <row r="398" spans="1:8" s="14" customFormat="1" ht="18.75" customHeight="1">
      <c r="A398" s="11"/>
      <c r="B398" s="11">
        <v>85111</v>
      </c>
      <c r="C398" s="57" t="s">
        <v>84</v>
      </c>
      <c r="D398" s="35">
        <v>8965697</v>
      </c>
      <c r="E398" s="35">
        <v>712714</v>
      </c>
      <c r="F398" s="35">
        <v>3564166</v>
      </c>
      <c r="G398" s="35">
        <v>0</v>
      </c>
      <c r="H398" s="35">
        <f>D398+E398-F398</f>
        <v>6114245</v>
      </c>
    </row>
    <row r="399" spans="1:8" s="14" customFormat="1" ht="39.75" customHeight="1">
      <c r="A399" s="11"/>
      <c r="B399" s="11"/>
      <c r="C399" s="105" t="s">
        <v>232</v>
      </c>
      <c r="D399" s="105"/>
      <c r="E399" s="105"/>
      <c r="F399" s="105"/>
      <c r="G399" s="105"/>
      <c r="H399" s="105"/>
    </row>
    <row r="400" spans="1:8" s="14" customFormat="1" ht="66.75" customHeight="1">
      <c r="A400" s="11"/>
      <c r="B400" s="11"/>
      <c r="C400" s="103" t="s">
        <v>454</v>
      </c>
      <c r="D400" s="103"/>
      <c r="E400" s="103"/>
      <c r="F400" s="103"/>
      <c r="G400" s="103"/>
      <c r="H400" s="103"/>
    </row>
    <row r="401" spans="1:8" s="14" customFormat="1" ht="81.75" customHeight="1">
      <c r="A401" s="11"/>
      <c r="B401" s="11"/>
      <c r="C401" s="103" t="s">
        <v>352</v>
      </c>
      <c r="D401" s="103"/>
      <c r="E401" s="103"/>
      <c r="F401" s="103"/>
      <c r="G401" s="103"/>
      <c r="H401" s="103"/>
    </row>
    <row r="402" spans="1:8" s="14" customFormat="1" ht="18.75" customHeight="1">
      <c r="A402" s="11"/>
      <c r="B402" s="11">
        <v>85120</v>
      </c>
      <c r="C402" s="57" t="s">
        <v>271</v>
      </c>
      <c r="D402" s="35">
        <v>0</v>
      </c>
      <c r="E402" s="35">
        <v>620000</v>
      </c>
      <c r="F402" s="35">
        <v>0</v>
      </c>
      <c r="G402" s="35">
        <v>0</v>
      </c>
      <c r="H402" s="35">
        <f>D402+E402-F402</f>
        <v>620000</v>
      </c>
    </row>
    <row r="403" spans="1:8" s="14" customFormat="1" ht="66.75" customHeight="1">
      <c r="A403" s="11"/>
      <c r="B403" s="11"/>
      <c r="C403" s="103" t="s">
        <v>353</v>
      </c>
      <c r="D403" s="103"/>
      <c r="E403" s="103"/>
      <c r="F403" s="103"/>
      <c r="G403" s="103"/>
      <c r="H403" s="103"/>
    </row>
    <row r="404" spans="1:8" s="14" customFormat="1" ht="18.75" customHeight="1">
      <c r="A404" s="11"/>
      <c r="B404" s="11">
        <v>85148</v>
      </c>
      <c r="C404" s="57" t="s">
        <v>108</v>
      </c>
      <c r="D404" s="35">
        <v>3616637</v>
      </c>
      <c r="E404" s="35">
        <v>50000</v>
      </c>
      <c r="F404" s="35">
        <v>0</v>
      </c>
      <c r="G404" s="35">
        <v>0</v>
      </c>
      <c r="H404" s="35">
        <f>D404+E404-F404</f>
        <v>3666637</v>
      </c>
    </row>
    <row r="405" spans="1:8" s="14" customFormat="1" ht="67.5" customHeight="1">
      <c r="A405" s="11"/>
      <c r="B405" s="11"/>
      <c r="C405" s="103" t="s">
        <v>354</v>
      </c>
      <c r="D405" s="103"/>
      <c r="E405" s="103"/>
      <c r="F405" s="103"/>
      <c r="G405" s="103"/>
      <c r="H405" s="103"/>
    </row>
    <row r="406" spans="1:8" s="14" customFormat="1" ht="18.75" customHeight="1">
      <c r="A406" s="11"/>
      <c r="B406" s="11">
        <v>85195</v>
      </c>
      <c r="C406" s="57" t="s">
        <v>21</v>
      </c>
      <c r="D406" s="35">
        <v>33801970</v>
      </c>
      <c r="E406" s="35">
        <v>12300000</v>
      </c>
      <c r="F406" s="35">
        <v>0</v>
      </c>
      <c r="G406" s="35">
        <v>0</v>
      </c>
      <c r="H406" s="35">
        <f>D406+E406-F406</f>
        <v>46101970</v>
      </c>
    </row>
    <row r="407" spans="1:8" s="29" customFormat="1" ht="27.75" customHeight="1">
      <c r="A407" s="28"/>
      <c r="B407" s="28"/>
      <c r="C407" s="103" t="s">
        <v>133</v>
      </c>
      <c r="D407" s="103"/>
      <c r="E407" s="103"/>
      <c r="F407" s="103"/>
      <c r="G407" s="103"/>
      <c r="H407" s="103"/>
    </row>
    <row r="408" spans="1:8" s="14" customFormat="1" ht="3.75" customHeight="1">
      <c r="A408" s="11"/>
      <c r="B408" s="11"/>
      <c r="C408" s="1"/>
      <c r="D408" s="1"/>
      <c r="E408" s="1"/>
      <c r="F408" s="1"/>
      <c r="G408" s="1"/>
      <c r="H408" s="1"/>
    </row>
    <row r="409" spans="1:8" s="33" customFormat="1" ht="23.25" customHeight="1">
      <c r="A409" s="30"/>
      <c r="B409" s="30">
        <v>852</v>
      </c>
      <c r="C409" s="31" t="s">
        <v>78</v>
      </c>
      <c r="D409" s="32">
        <v>29275912</v>
      </c>
      <c r="E409" s="32">
        <f>E410</f>
        <v>372862</v>
      </c>
      <c r="F409" s="32">
        <f>F410</f>
        <v>654312</v>
      </c>
      <c r="G409" s="32">
        <f>G410</f>
        <v>0</v>
      </c>
      <c r="H409" s="32">
        <f>D409+E409-F409</f>
        <v>28994462</v>
      </c>
    </row>
    <row r="410" spans="1:8" s="14" customFormat="1" ht="21" customHeight="1">
      <c r="A410" s="11"/>
      <c r="B410" s="11">
        <v>85295</v>
      </c>
      <c r="C410" s="34" t="s">
        <v>21</v>
      </c>
      <c r="D410" s="35">
        <v>23818665</v>
      </c>
      <c r="E410" s="35">
        <v>372862</v>
      </c>
      <c r="F410" s="35">
        <v>654312</v>
      </c>
      <c r="G410" s="35">
        <v>0</v>
      </c>
      <c r="H410" s="35">
        <f>D410+E410-F410</f>
        <v>23537215</v>
      </c>
    </row>
    <row r="411" spans="1:8" s="14" customFormat="1" ht="36.75" customHeight="1">
      <c r="A411" s="11"/>
      <c r="B411" s="11"/>
      <c r="C411" s="106" t="s">
        <v>170</v>
      </c>
      <c r="D411" s="106"/>
      <c r="E411" s="106"/>
      <c r="F411" s="106"/>
      <c r="G411" s="106"/>
      <c r="H411" s="106"/>
    </row>
    <row r="412" spans="1:8" s="14" customFormat="1" ht="15.75" customHeight="1">
      <c r="A412" s="11"/>
      <c r="B412" s="11"/>
      <c r="C412" s="105" t="s">
        <v>169</v>
      </c>
      <c r="D412" s="105"/>
      <c r="E412" s="105"/>
      <c r="F412" s="105"/>
      <c r="G412" s="105"/>
      <c r="H412" s="105"/>
    </row>
    <row r="413" spans="1:8" s="14" customFormat="1" ht="24.75" customHeight="1">
      <c r="A413" s="11"/>
      <c r="B413" s="11"/>
      <c r="C413" s="105" t="s">
        <v>409</v>
      </c>
      <c r="D413" s="105"/>
      <c r="E413" s="105"/>
      <c r="F413" s="105"/>
      <c r="G413" s="105"/>
      <c r="H413" s="105"/>
    </row>
    <row r="414" spans="1:8" s="14" customFormat="1" ht="54.75" customHeight="1">
      <c r="A414" s="11"/>
      <c r="B414" s="11"/>
      <c r="C414" s="105" t="s">
        <v>471</v>
      </c>
      <c r="D414" s="105"/>
      <c r="E414" s="105"/>
      <c r="F414" s="105"/>
      <c r="G414" s="105"/>
      <c r="H414" s="105"/>
    </row>
    <row r="415" spans="1:8" s="14" customFormat="1" ht="4.5" customHeight="1">
      <c r="A415" s="11"/>
      <c r="B415" s="11"/>
      <c r="C415" s="1"/>
      <c r="D415" s="1"/>
      <c r="E415" s="1"/>
      <c r="F415" s="1"/>
      <c r="G415" s="1"/>
      <c r="H415" s="1"/>
    </row>
    <row r="416" spans="1:8" s="54" customFormat="1" ht="24" customHeight="1">
      <c r="A416" s="30"/>
      <c r="B416" s="30">
        <v>853</v>
      </c>
      <c r="C416" s="31" t="s">
        <v>34</v>
      </c>
      <c r="D416" s="32">
        <v>22384075</v>
      </c>
      <c r="E416" s="32">
        <f>E417</f>
        <v>56300</v>
      </c>
      <c r="F416" s="32">
        <f>F417</f>
        <v>0</v>
      </c>
      <c r="G416" s="32">
        <f>G417</f>
        <v>0</v>
      </c>
      <c r="H416" s="32">
        <f>D416+E416-F416</f>
        <v>22440375</v>
      </c>
    </row>
    <row r="417" spans="1:8" s="14" customFormat="1" ht="21" customHeight="1">
      <c r="A417" s="11"/>
      <c r="B417" s="11">
        <v>85325</v>
      </c>
      <c r="C417" s="34" t="s">
        <v>121</v>
      </c>
      <c r="D417" s="35">
        <v>1230000</v>
      </c>
      <c r="E417" s="35">
        <v>56300</v>
      </c>
      <c r="F417" s="35">
        <v>0</v>
      </c>
      <c r="G417" s="35">
        <v>0</v>
      </c>
      <c r="H417" s="35">
        <f>D417+E417-F417</f>
        <v>1286300</v>
      </c>
    </row>
    <row r="418" spans="1:8" s="29" customFormat="1" ht="66.75" customHeight="1">
      <c r="A418" s="28"/>
      <c r="B418" s="28"/>
      <c r="C418" s="103" t="s">
        <v>410</v>
      </c>
      <c r="D418" s="103"/>
      <c r="E418" s="103"/>
      <c r="F418" s="103"/>
      <c r="G418" s="103"/>
      <c r="H418" s="103"/>
    </row>
    <row r="419" spans="1:8" s="14" customFormat="1" ht="3.75" customHeight="1">
      <c r="A419" s="11"/>
      <c r="B419" s="11"/>
      <c r="C419" s="1"/>
      <c r="D419" s="1"/>
      <c r="E419" s="1"/>
      <c r="F419" s="1"/>
      <c r="G419" s="1"/>
      <c r="H419" s="55"/>
    </row>
    <row r="420" spans="1:8" s="33" customFormat="1" ht="25.5" customHeight="1">
      <c r="A420" s="30"/>
      <c r="B420" s="30">
        <v>854</v>
      </c>
      <c r="C420" s="31" t="s">
        <v>35</v>
      </c>
      <c r="D420" s="32">
        <v>50583021</v>
      </c>
      <c r="E420" s="32">
        <f>E421+E435</f>
        <v>27866</v>
      </c>
      <c r="F420" s="32">
        <f>F421+F435</f>
        <v>13934773</v>
      </c>
      <c r="G420" s="32">
        <f>G421+G435</f>
        <v>43</v>
      </c>
      <c r="H420" s="32">
        <f>D420+E420-F420</f>
        <v>36676114</v>
      </c>
    </row>
    <row r="421" spans="1:8" s="14" customFormat="1" ht="21.75" customHeight="1">
      <c r="A421" s="11"/>
      <c r="B421" s="11">
        <v>85403</v>
      </c>
      <c r="C421" s="34" t="s">
        <v>62</v>
      </c>
      <c r="D421" s="35">
        <v>36905498</v>
      </c>
      <c r="E421" s="35">
        <v>27866</v>
      </c>
      <c r="F421" s="35">
        <v>12135892</v>
      </c>
      <c r="G421" s="35">
        <v>43</v>
      </c>
      <c r="H421" s="35">
        <f>D421+E421-F421</f>
        <v>24797472</v>
      </c>
    </row>
    <row r="422" spans="1:8" s="14" customFormat="1" ht="29.25" customHeight="1">
      <c r="A422" s="11"/>
      <c r="B422" s="11"/>
      <c r="C422" s="103" t="s">
        <v>164</v>
      </c>
      <c r="D422" s="103"/>
      <c r="E422" s="103"/>
      <c r="F422" s="103"/>
      <c r="G422" s="103"/>
      <c r="H422" s="103"/>
    </row>
    <row r="423" spans="1:8" s="14" customFormat="1" ht="15.75" customHeight="1">
      <c r="A423" s="11"/>
      <c r="B423" s="73"/>
      <c r="C423" s="104" t="s">
        <v>199</v>
      </c>
      <c r="D423" s="104"/>
      <c r="E423" s="104"/>
      <c r="F423" s="104"/>
      <c r="G423" s="104"/>
      <c r="H423" s="104"/>
    </row>
    <row r="424" spans="1:8" s="14" customFormat="1" ht="51.75" customHeight="1">
      <c r="A424" s="11"/>
      <c r="B424" s="11"/>
      <c r="C424" s="103" t="s">
        <v>201</v>
      </c>
      <c r="D424" s="103"/>
      <c r="E424" s="103"/>
      <c r="F424" s="103"/>
      <c r="G424" s="103"/>
      <c r="H424" s="103"/>
    </row>
    <row r="425" spans="1:8" s="14" customFormat="1" ht="15.75" customHeight="1">
      <c r="A425" s="11"/>
      <c r="B425" s="73"/>
      <c r="C425" s="103" t="s">
        <v>200</v>
      </c>
      <c r="D425" s="103"/>
      <c r="E425" s="103"/>
      <c r="F425" s="103"/>
      <c r="G425" s="103"/>
      <c r="H425" s="103"/>
    </row>
    <row r="426" spans="1:8" s="14" customFormat="1" ht="40.5" customHeight="1">
      <c r="A426" s="11"/>
      <c r="B426" s="11"/>
      <c r="C426" s="105" t="s">
        <v>355</v>
      </c>
      <c r="D426" s="105"/>
      <c r="E426" s="105"/>
      <c r="F426" s="105"/>
      <c r="G426" s="105"/>
      <c r="H426" s="105"/>
    </row>
    <row r="427" spans="1:8" s="14" customFormat="1" ht="51.75" customHeight="1">
      <c r="A427" s="11"/>
      <c r="B427" s="73"/>
      <c r="C427" s="103" t="s">
        <v>455</v>
      </c>
      <c r="D427" s="103"/>
      <c r="E427" s="103"/>
      <c r="F427" s="103"/>
      <c r="G427" s="103"/>
      <c r="H427" s="103"/>
    </row>
    <row r="428" spans="1:8" s="14" customFormat="1" ht="28.5" customHeight="1">
      <c r="A428" s="11"/>
      <c r="B428" s="73"/>
      <c r="C428" s="103" t="s">
        <v>229</v>
      </c>
      <c r="D428" s="103"/>
      <c r="E428" s="103"/>
      <c r="F428" s="103"/>
      <c r="G428" s="103"/>
      <c r="H428" s="103"/>
    </row>
    <row r="429" spans="1:8" s="14" customFormat="1" ht="15" customHeight="1">
      <c r="A429" s="11"/>
      <c r="B429" s="73"/>
      <c r="C429" s="103" t="s">
        <v>411</v>
      </c>
      <c r="D429" s="103"/>
      <c r="E429" s="103"/>
      <c r="F429" s="103"/>
      <c r="G429" s="103"/>
      <c r="H429" s="103"/>
    </row>
    <row r="430" spans="1:8" s="14" customFormat="1" ht="26.25" customHeight="1">
      <c r="A430" s="11"/>
      <c r="B430" s="73"/>
      <c r="C430" s="103" t="s">
        <v>456</v>
      </c>
      <c r="D430" s="103"/>
      <c r="E430" s="103"/>
      <c r="F430" s="103"/>
      <c r="G430" s="103"/>
      <c r="H430" s="103"/>
    </row>
    <row r="431" spans="1:8" s="14" customFormat="1" ht="80.25" customHeight="1">
      <c r="A431" s="11"/>
      <c r="B431" s="11"/>
      <c r="C431" s="103" t="s">
        <v>412</v>
      </c>
      <c r="D431" s="103"/>
      <c r="E431" s="103"/>
      <c r="F431" s="103"/>
      <c r="G431" s="103"/>
      <c r="H431" s="103"/>
    </row>
    <row r="432" spans="1:8" s="14" customFormat="1" ht="14.25" customHeight="1">
      <c r="A432" s="11"/>
      <c r="B432" s="73"/>
      <c r="C432" s="104" t="s">
        <v>159</v>
      </c>
      <c r="D432" s="104"/>
      <c r="E432" s="104"/>
      <c r="F432" s="104"/>
      <c r="G432" s="104"/>
      <c r="H432" s="104"/>
    </row>
    <row r="433" spans="1:8" s="14" customFormat="1" ht="65.25" customHeight="1">
      <c r="A433" s="11"/>
      <c r="B433" s="73"/>
      <c r="C433" s="103" t="s">
        <v>457</v>
      </c>
      <c r="D433" s="103"/>
      <c r="E433" s="103"/>
      <c r="F433" s="103"/>
      <c r="G433" s="103"/>
      <c r="H433" s="103"/>
    </row>
    <row r="434" spans="1:8" s="14" customFormat="1" ht="72" customHeight="1">
      <c r="A434" s="11"/>
      <c r="B434" s="73"/>
      <c r="C434" s="103" t="s">
        <v>470</v>
      </c>
      <c r="D434" s="103"/>
      <c r="E434" s="103"/>
      <c r="F434" s="103"/>
      <c r="G434" s="103"/>
      <c r="H434" s="103"/>
    </row>
    <row r="435" spans="1:8" s="14" customFormat="1" ht="24.75" customHeight="1">
      <c r="A435" s="11"/>
      <c r="B435" s="41">
        <v>85416</v>
      </c>
      <c r="C435" s="43" t="s">
        <v>130</v>
      </c>
      <c r="D435" s="42">
        <v>5842100</v>
      </c>
      <c r="E435" s="42">
        <v>0</v>
      </c>
      <c r="F435" s="42">
        <v>1798881</v>
      </c>
      <c r="G435" s="42">
        <v>0</v>
      </c>
      <c r="H435" s="42">
        <f>D435+E435-F435</f>
        <v>4043219</v>
      </c>
    </row>
    <row r="436" spans="1:8" s="14" customFormat="1" ht="15.75" customHeight="1">
      <c r="A436" s="11"/>
      <c r="B436" s="41"/>
      <c r="C436" s="103" t="s">
        <v>356</v>
      </c>
      <c r="D436" s="103"/>
      <c r="E436" s="103"/>
      <c r="F436" s="103"/>
      <c r="G436" s="103"/>
      <c r="H436" s="103"/>
    </row>
    <row r="437" spans="1:8" s="14" customFormat="1" ht="39.75" customHeight="1">
      <c r="A437" s="11"/>
      <c r="B437" s="73"/>
      <c r="C437" s="103" t="s">
        <v>135</v>
      </c>
      <c r="D437" s="103"/>
      <c r="E437" s="103"/>
      <c r="F437" s="103"/>
      <c r="G437" s="103"/>
      <c r="H437" s="103"/>
    </row>
    <row r="438" spans="1:8" s="14" customFormat="1" ht="39.75" customHeight="1">
      <c r="A438" s="11"/>
      <c r="B438" s="73"/>
      <c r="C438" s="103" t="s">
        <v>458</v>
      </c>
      <c r="D438" s="103"/>
      <c r="E438" s="103"/>
      <c r="F438" s="103"/>
      <c r="G438" s="103"/>
      <c r="H438" s="103"/>
    </row>
    <row r="439" spans="1:8" s="14" customFormat="1" ht="4.5" customHeight="1">
      <c r="A439" s="79"/>
      <c r="B439" s="79"/>
      <c r="C439" s="1"/>
      <c r="D439" s="1"/>
      <c r="E439" s="1"/>
      <c r="F439" s="1"/>
      <c r="G439" s="1"/>
      <c r="H439" s="1"/>
    </row>
    <row r="440" spans="1:8" s="54" customFormat="1" ht="23.25" customHeight="1">
      <c r="A440" s="30"/>
      <c r="B440" s="30">
        <v>900</v>
      </c>
      <c r="C440" s="31" t="s">
        <v>57</v>
      </c>
      <c r="D440" s="32">
        <v>15502532</v>
      </c>
      <c r="E440" s="32">
        <f>E452+E441+E445+E450</f>
        <v>20115</v>
      </c>
      <c r="F440" s="32">
        <f>F452+F441+F445+F450</f>
        <v>2752255</v>
      </c>
      <c r="G440" s="32">
        <f>G452+G441+G445+G450</f>
        <v>0</v>
      </c>
      <c r="H440" s="32">
        <f>D440+E440-F440</f>
        <v>12770392</v>
      </c>
    </row>
    <row r="441" spans="1:8" s="14" customFormat="1" ht="18" customHeight="1">
      <c r="A441" s="11"/>
      <c r="B441" s="36" t="s">
        <v>255</v>
      </c>
      <c r="C441" s="34" t="s">
        <v>256</v>
      </c>
      <c r="D441" s="35">
        <v>45710</v>
      </c>
      <c r="E441" s="35">
        <v>0</v>
      </c>
      <c r="F441" s="35">
        <v>23310</v>
      </c>
      <c r="G441" s="35">
        <v>0</v>
      </c>
      <c r="H441" s="35">
        <f>D441+E441-F441</f>
        <v>22400</v>
      </c>
    </row>
    <row r="442" spans="1:8" s="14" customFormat="1" ht="30" customHeight="1">
      <c r="A442" s="11"/>
      <c r="B442" s="36"/>
      <c r="C442" s="104" t="s">
        <v>413</v>
      </c>
      <c r="D442" s="104"/>
      <c r="E442" s="104"/>
      <c r="F442" s="104"/>
      <c r="G442" s="104"/>
      <c r="H442" s="104"/>
    </row>
    <row r="443" spans="1:8" s="14" customFormat="1" ht="41.25" customHeight="1">
      <c r="A443" s="11"/>
      <c r="B443" s="36"/>
      <c r="C443" s="103" t="s">
        <v>357</v>
      </c>
      <c r="D443" s="103"/>
      <c r="E443" s="103"/>
      <c r="F443" s="103"/>
      <c r="G443" s="103"/>
      <c r="H443" s="103"/>
    </row>
    <row r="444" spans="1:8" s="14" customFormat="1" ht="53.25" customHeight="1">
      <c r="A444" s="11"/>
      <c r="B444" s="36"/>
      <c r="C444" s="103" t="s">
        <v>262</v>
      </c>
      <c r="D444" s="103"/>
      <c r="E444" s="103"/>
      <c r="F444" s="103"/>
      <c r="G444" s="103"/>
      <c r="H444" s="103"/>
    </row>
    <row r="445" spans="1:8" s="14" customFormat="1" ht="17.25" customHeight="1">
      <c r="A445" s="11"/>
      <c r="B445" s="11">
        <v>90005</v>
      </c>
      <c r="C445" s="57" t="s">
        <v>257</v>
      </c>
      <c r="D445" s="35">
        <v>137000</v>
      </c>
      <c r="E445" s="35">
        <v>20114</v>
      </c>
      <c r="F445" s="35">
        <v>0</v>
      </c>
      <c r="G445" s="35">
        <v>0</v>
      </c>
      <c r="H445" s="35">
        <f>D445+E445-F445</f>
        <v>157114</v>
      </c>
    </row>
    <row r="446" spans="1:8" s="14" customFormat="1" ht="52.5" customHeight="1">
      <c r="A446" s="11"/>
      <c r="B446" s="36"/>
      <c r="C446" s="103" t="s">
        <v>260</v>
      </c>
      <c r="D446" s="103"/>
      <c r="E446" s="103"/>
      <c r="F446" s="103"/>
      <c r="G446" s="103"/>
      <c r="H446" s="103"/>
    </row>
    <row r="447" spans="1:8" s="14" customFormat="1" ht="39" customHeight="1">
      <c r="A447" s="11"/>
      <c r="B447" s="36"/>
      <c r="C447" s="103" t="s">
        <v>358</v>
      </c>
      <c r="D447" s="103"/>
      <c r="E447" s="103"/>
      <c r="F447" s="103"/>
      <c r="G447" s="103"/>
      <c r="H447" s="103"/>
    </row>
    <row r="448" spans="1:8" s="14" customFormat="1" ht="28.5" customHeight="1">
      <c r="A448" s="11"/>
      <c r="B448" s="36"/>
      <c r="C448" s="103" t="s">
        <v>359</v>
      </c>
      <c r="D448" s="103"/>
      <c r="E448" s="103"/>
      <c r="F448" s="103"/>
      <c r="G448" s="103"/>
      <c r="H448" s="103"/>
    </row>
    <row r="449" spans="1:8" s="14" customFormat="1" ht="28.5" customHeight="1">
      <c r="A449" s="11"/>
      <c r="B449" s="36"/>
      <c r="C449" s="103" t="s">
        <v>254</v>
      </c>
      <c r="D449" s="103"/>
      <c r="E449" s="103"/>
      <c r="F449" s="103"/>
      <c r="G449" s="103"/>
      <c r="H449" s="103"/>
    </row>
    <row r="450" spans="1:8" s="14" customFormat="1" ht="18" customHeight="1">
      <c r="A450" s="11"/>
      <c r="B450" s="36" t="s">
        <v>258</v>
      </c>
      <c r="C450" s="34" t="s">
        <v>259</v>
      </c>
      <c r="D450" s="35">
        <v>15909</v>
      </c>
      <c r="E450" s="35">
        <v>1</v>
      </c>
      <c r="F450" s="35">
        <v>0</v>
      </c>
      <c r="G450" s="35">
        <v>0</v>
      </c>
      <c r="H450" s="35">
        <f>D450+E450-F450</f>
        <v>15910</v>
      </c>
    </row>
    <row r="451" spans="1:8" s="14" customFormat="1" ht="45" customHeight="1">
      <c r="A451" s="11"/>
      <c r="B451" s="36"/>
      <c r="C451" s="103" t="s">
        <v>360</v>
      </c>
      <c r="D451" s="103"/>
      <c r="E451" s="103"/>
      <c r="F451" s="103"/>
      <c r="G451" s="103"/>
      <c r="H451" s="103"/>
    </row>
    <row r="452" spans="1:8" s="14" customFormat="1" ht="18" customHeight="1">
      <c r="A452" s="11"/>
      <c r="B452" s="36" t="s">
        <v>74</v>
      </c>
      <c r="C452" s="34" t="s">
        <v>21</v>
      </c>
      <c r="D452" s="35">
        <v>8825382</v>
      </c>
      <c r="E452" s="35">
        <v>0</v>
      </c>
      <c r="F452" s="35">
        <v>2728945</v>
      </c>
      <c r="G452" s="35">
        <v>0</v>
      </c>
      <c r="H452" s="35">
        <f>D452+E452-F452</f>
        <v>6096437</v>
      </c>
    </row>
    <row r="453" spans="1:8" s="14" customFormat="1" ht="18" customHeight="1">
      <c r="A453" s="11"/>
      <c r="B453" s="36"/>
      <c r="C453" s="106" t="s">
        <v>159</v>
      </c>
      <c r="D453" s="106"/>
      <c r="E453" s="106"/>
      <c r="F453" s="106"/>
      <c r="G453" s="106"/>
      <c r="H453" s="106"/>
    </row>
    <row r="454" spans="1:8" s="14" customFormat="1" ht="39.75" customHeight="1">
      <c r="A454" s="11"/>
      <c r="B454" s="11"/>
      <c r="C454" s="105" t="s">
        <v>160</v>
      </c>
      <c r="D454" s="105"/>
      <c r="E454" s="105"/>
      <c r="F454" s="105"/>
      <c r="G454" s="105"/>
      <c r="H454" s="105"/>
    </row>
    <row r="455" spans="1:8" s="14" customFormat="1" ht="29.25" customHeight="1">
      <c r="A455" s="11"/>
      <c r="B455" s="11"/>
      <c r="C455" s="105" t="s">
        <v>414</v>
      </c>
      <c r="D455" s="105"/>
      <c r="E455" s="105"/>
      <c r="F455" s="105"/>
      <c r="G455" s="105"/>
      <c r="H455" s="105"/>
    </row>
    <row r="456" spans="1:8" s="14" customFormat="1" ht="4.5" customHeight="1">
      <c r="A456" s="11"/>
      <c r="B456" s="11"/>
      <c r="C456" s="1"/>
      <c r="D456" s="1"/>
      <c r="E456" s="1"/>
      <c r="F456" s="1"/>
      <c r="G456" s="1"/>
      <c r="H456" s="1"/>
    </row>
    <row r="457" spans="1:8" s="54" customFormat="1" ht="22.5" customHeight="1">
      <c r="A457" s="80"/>
      <c r="B457" s="80">
        <v>921</v>
      </c>
      <c r="C457" s="81" t="s">
        <v>36</v>
      </c>
      <c r="D457" s="82">
        <v>124925207</v>
      </c>
      <c r="E457" s="82">
        <f>E474+E476+E496+E460+E466+E485+E458+E493</f>
        <v>22861173</v>
      </c>
      <c r="F457" s="82">
        <f>F474+F476+F496+F460+F466+F485+F458+F493</f>
        <v>8406501</v>
      </c>
      <c r="G457" s="82">
        <f>G474+G476+G496+G460+G466+G485+G458+G493</f>
        <v>144505</v>
      </c>
      <c r="H457" s="82">
        <f>D457+E457-F457</f>
        <v>139379879</v>
      </c>
    </row>
    <row r="458" spans="1:8" s="14" customFormat="1" ht="21" customHeight="1">
      <c r="A458" s="11"/>
      <c r="B458" s="11">
        <v>92105</v>
      </c>
      <c r="C458" s="34" t="s">
        <v>151</v>
      </c>
      <c r="D458" s="35">
        <v>1823688</v>
      </c>
      <c r="E458" s="35">
        <v>10000</v>
      </c>
      <c r="F458" s="35">
        <v>0</v>
      </c>
      <c r="G458" s="35">
        <v>0</v>
      </c>
      <c r="H458" s="35">
        <f>D458+E458-F458</f>
        <v>1833688</v>
      </c>
    </row>
    <row r="459" spans="1:8" s="14" customFormat="1" ht="44.25" customHeight="1">
      <c r="A459" s="11"/>
      <c r="B459" s="11"/>
      <c r="C459" s="105" t="s">
        <v>415</v>
      </c>
      <c r="D459" s="105"/>
      <c r="E459" s="105"/>
      <c r="F459" s="105"/>
      <c r="G459" s="105"/>
      <c r="H459" s="105"/>
    </row>
    <row r="460" spans="1:8" s="14" customFormat="1" ht="20.25" customHeight="1">
      <c r="A460" s="11"/>
      <c r="B460" s="11">
        <v>92106</v>
      </c>
      <c r="C460" s="34" t="s">
        <v>56</v>
      </c>
      <c r="D460" s="35">
        <v>33045637</v>
      </c>
      <c r="E460" s="35">
        <v>443858</v>
      </c>
      <c r="F460" s="35">
        <v>0</v>
      </c>
      <c r="G460" s="35">
        <v>140000</v>
      </c>
      <c r="H460" s="35">
        <f>D460+E460-F460</f>
        <v>33489495</v>
      </c>
    </row>
    <row r="461" spans="1:8" s="14" customFormat="1" ht="54.75" customHeight="1">
      <c r="A461" s="11"/>
      <c r="B461" s="11"/>
      <c r="C461" s="109" t="s">
        <v>416</v>
      </c>
      <c r="D461" s="109"/>
      <c r="E461" s="109"/>
      <c r="F461" s="109"/>
      <c r="G461" s="109"/>
      <c r="H461" s="109"/>
    </row>
    <row r="462" spans="1:8" s="14" customFormat="1" ht="78.75" customHeight="1">
      <c r="A462" s="11"/>
      <c r="B462" s="11"/>
      <c r="C462" s="109" t="s">
        <v>361</v>
      </c>
      <c r="D462" s="109"/>
      <c r="E462" s="109"/>
      <c r="F462" s="109"/>
      <c r="G462" s="109"/>
      <c r="H462" s="109"/>
    </row>
    <row r="463" spans="1:8" s="29" customFormat="1" ht="14.25" customHeight="1">
      <c r="A463" s="28"/>
      <c r="B463" s="28"/>
      <c r="C463" s="104" t="s">
        <v>87</v>
      </c>
      <c r="D463" s="104"/>
      <c r="E463" s="104"/>
      <c r="F463" s="104"/>
      <c r="G463" s="104"/>
      <c r="H463" s="104"/>
    </row>
    <row r="464" spans="1:8" s="29" customFormat="1" ht="42.75" customHeight="1">
      <c r="A464" s="28"/>
      <c r="B464" s="28"/>
      <c r="C464" s="103" t="s">
        <v>417</v>
      </c>
      <c r="D464" s="103"/>
      <c r="E464" s="103"/>
      <c r="F464" s="103"/>
      <c r="G464" s="103"/>
      <c r="H464" s="103"/>
    </row>
    <row r="465" spans="1:8" s="29" customFormat="1" ht="26.25" customHeight="1">
      <c r="A465" s="28"/>
      <c r="B465" s="28"/>
      <c r="C465" s="103" t="s">
        <v>418</v>
      </c>
      <c r="D465" s="103"/>
      <c r="E465" s="103"/>
      <c r="F465" s="103"/>
      <c r="G465" s="103"/>
      <c r="H465" s="103"/>
    </row>
    <row r="466" spans="1:8" s="14" customFormat="1" ht="22.5" customHeight="1">
      <c r="A466" s="11"/>
      <c r="B466" s="11">
        <v>92109</v>
      </c>
      <c r="C466" s="34" t="s">
        <v>83</v>
      </c>
      <c r="D466" s="35">
        <v>7164372</v>
      </c>
      <c r="E466" s="35">
        <v>94818</v>
      </c>
      <c r="F466" s="35">
        <v>0</v>
      </c>
      <c r="G466" s="35">
        <v>0</v>
      </c>
      <c r="H466" s="35">
        <f>D466+E466-F466</f>
        <v>7259190</v>
      </c>
    </row>
    <row r="467" spans="1:8" s="14" customFormat="1" ht="17.25" customHeight="1">
      <c r="A467" s="11"/>
      <c r="B467" s="11"/>
      <c r="C467" s="104" t="s">
        <v>166</v>
      </c>
      <c r="D467" s="104"/>
      <c r="E467" s="104"/>
      <c r="F467" s="104"/>
      <c r="G467" s="104"/>
      <c r="H467" s="104"/>
    </row>
    <row r="468" spans="1:8" s="14" customFormat="1" ht="17.25" customHeight="1">
      <c r="A468" s="11"/>
      <c r="B468" s="11"/>
      <c r="C468" s="104" t="s">
        <v>253</v>
      </c>
      <c r="D468" s="104"/>
      <c r="E468" s="104"/>
      <c r="F468" s="104"/>
      <c r="G468" s="104"/>
      <c r="H468" s="104"/>
    </row>
    <row r="469" spans="1:8" s="14" customFormat="1" ht="40.5" customHeight="1">
      <c r="A469" s="11"/>
      <c r="B469" s="11"/>
      <c r="C469" s="103" t="s">
        <v>362</v>
      </c>
      <c r="D469" s="103"/>
      <c r="E469" s="103"/>
      <c r="F469" s="103"/>
      <c r="G469" s="103"/>
      <c r="H469" s="103"/>
    </row>
    <row r="470" spans="1:8" s="14" customFormat="1" ht="40.5" customHeight="1">
      <c r="A470" s="11"/>
      <c r="B470" s="11"/>
      <c r="C470" s="103" t="s">
        <v>363</v>
      </c>
      <c r="D470" s="103"/>
      <c r="E470" s="103"/>
      <c r="F470" s="103"/>
      <c r="G470" s="103"/>
      <c r="H470" s="103"/>
    </row>
    <row r="471" spans="1:8" s="83" customFormat="1" ht="65.25" customHeight="1">
      <c r="A471" s="41"/>
      <c r="B471" s="41"/>
      <c r="C471" s="103" t="s">
        <v>463</v>
      </c>
      <c r="D471" s="103"/>
      <c r="E471" s="103"/>
      <c r="F471" s="103"/>
      <c r="G471" s="103"/>
      <c r="H471" s="103"/>
    </row>
    <row r="472" spans="1:8" s="14" customFormat="1" ht="67.5" customHeight="1">
      <c r="A472" s="11"/>
      <c r="B472" s="36"/>
      <c r="C472" s="103" t="s">
        <v>464</v>
      </c>
      <c r="D472" s="103"/>
      <c r="E472" s="103"/>
      <c r="F472" s="103"/>
      <c r="G472" s="103"/>
      <c r="H472" s="103"/>
    </row>
    <row r="473" spans="1:8" s="14" customFormat="1" ht="28.5" customHeight="1">
      <c r="A473" s="11"/>
      <c r="B473" s="36"/>
      <c r="C473" s="103" t="s">
        <v>254</v>
      </c>
      <c r="D473" s="103"/>
      <c r="E473" s="103"/>
      <c r="F473" s="103"/>
      <c r="G473" s="103"/>
      <c r="H473" s="103"/>
    </row>
    <row r="474" spans="1:8" s="14" customFormat="1" ht="20.25" customHeight="1">
      <c r="A474" s="11"/>
      <c r="B474" s="11">
        <v>92110</v>
      </c>
      <c r="C474" s="34" t="s">
        <v>88</v>
      </c>
      <c r="D474" s="35">
        <v>2539563</v>
      </c>
      <c r="E474" s="35">
        <v>16232</v>
      </c>
      <c r="F474" s="35">
        <v>0</v>
      </c>
      <c r="G474" s="35">
        <v>0</v>
      </c>
      <c r="H474" s="35">
        <f>D474+E474-F474</f>
        <v>2555795</v>
      </c>
    </row>
    <row r="475" spans="1:8" s="14" customFormat="1" ht="33.75" customHeight="1">
      <c r="A475" s="11"/>
      <c r="B475" s="11"/>
      <c r="C475" s="105" t="s">
        <v>165</v>
      </c>
      <c r="D475" s="105"/>
      <c r="E475" s="105"/>
      <c r="F475" s="105"/>
      <c r="G475" s="105"/>
      <c r="H475" s="105"/>
    </row>
    <row r="476" spans="1:8" s="14" customFormat="1" ht="20.25" customHeight="1">
      <c r="A476" s="11"/>
      <c r="B476" s="11">
        <v>92116</v>
      </c>
      <c r="C476" s="34" t="s">
        <v>54</v>
      </c>
      <c r="D476" s="35">
        <v>20719904</v>
      </c>
      <c r="E476" s="35">
        <v>307161</v>
      </c>
      <c r="F476" s="35">
        <v>99030</v>
      </c>
      <c r="G476" s="35">
        <v>0</v>
      </c>
      <c r="H476" s="35">
        <f>D476+E476-F476</f>
        <v>20928035</v>
      </c>
    </row>
    <row r="477" spans="1:8" s="14" customFormat="1" ht="55.5" customHeight="1">
      <c r="A477" s="11"/>
      <c r="B477" s="11"/>
      <c r="C477" s="105" t="s">
        <v>459</v>
      </c>
      <c r="D477" s="105"/>
      <c r="E477" s="105"/>
      <c r="F477" s="105"/>
      <c r="G477" s="105"/>
      <c r="H477" s="105"/>
    </row>
    <row r="478" spans="1:8" s="14" customFormat="1" ht="18.75" customHeight="1">
      <c r="A478" s="11"/>
      <c r="B478" s="11"/>
      <c r="C478" s="104" t="s">
        <v>174</v>
      </c>
      <c r="D478" s="104"/>
      <c r="E478" s="104"/>
      <c r="F478" s="104"/>
      <c r="G478" s="104"/>
      <c r="H478" s="104"/>
    </row>
    <row r="479" spans="1:8" s="14" customFormat="1" ht="25.5" customHeight="1">
      <c r="A479" s="11"/>
      <c r="B479" s="11"/>
      <c r="C479" s="104" t="s">
        <v>175</v>
      </c>
      <c r="D479" s="104"/>
      <c r="E479" s="104"/>
      <c r="F479" s="104"/>
      <c r="G479" s="104"/>
      <c r="H479" s="104"/>
    </row>
    <row r="480" spans="1:8" s="54" customFormat="1" ht="42.75" customHeight="1">
      <c r="A480" s="37"/>
      <c r="B480" s="28"/>
      <c r="C480" s="103" t="s">
        <v>364</v>
      </c>
      <c r="D480" s="103"/>
      <c r="E480" s="103"/>
      <c r="F480" s="103"/>
      <c r="G480" s="103"/>
      <c r="H480" s="103"/>
    </row>
    <row r="481" spans="1:8" s="54" customFormat="1" ht="42.75" customHeight="1">
      <c r="A481" s="37"/>
      <c r="B481" s="28"/>
      <c r="C481" s="103" t="s">
        <v>365</v>
      </c>
      <c r="D481" s="103"/>
      <c r="E481" s="103"/>
      <c r="F481" s="103"/>
      <c r="G481" s="103"/>
      <c r="H481" s="103"/>
    </row>
    <row r="482" spans="1:8" s="54" customFormat="1" ht="27" customHeight="1">
      <c r="A482" s="37"/>
      <c r="B482" s="28"/>
      <c r="C482" s="103" t="s">
        <v>419</v>
      </c>
      <c r="D482" s="103"/>
      <c r="E482" s="103"/>
      <c r="F482" s="103"/>
      <c r="G482" s="103"/>
      <c r="H482" s="103"/>
    </row>
    <row r="483" spans="1:8" s="54" customFormat="1" ht="81" customHeight="1">
      <c r="A483" s="37"/>
      <c r="B483" s="28"/>
      <c r="C483" s="103" t="s">
        <v>420</v>
      </c>
      <c r="D483" s="103"/>
      <c r="E483" s="103"/>
      <c r="F483" s="103"/>
      <c r="G483" s="103"/>
      <c r="H483" s="103"/>
    </row>
    <row r="484" spans="1:8" s="14" customFormat="1" ht="105" customHeight="1">
      <c r="A484" s="11"/>
      <c r="B484" s="11"/>
      <c r="C484" s="103" t="s">
        <v>421</v>
      </c>
      <c r="D484" s="103"/>
      <c r="E484" s="103"/>
      <c r="F484" s="103"/>
      <c r="G484" s="103"/>
      <c r="H484" s="103"/>
    </row>
    <row r="485" spans="1:8" s="14" customFormat="1" ht="20.25" customHeight="1">
      <c r="A485" s="11"/>
      <c r="B485" s="11">
        <v>92118</v>
      </c>
      <c r="C485" s="34" t="s">
        <v>82</v>
      </c>
      <c r="D485" s="35">
        <v>14068286</v>
      </c>
      <c r="E485" s="35">
        <v>251111</v>
      </c>
      <c r="F485" s="35">
        <v>0</v>
      </c>
      <c r="G485" s="35">
        <v>0</v>
      </c>
      <c r="H485" s="35">
        <f>D485+E485-F485</f>
        <v>14319397</v>
      </c>
    </row>
    <row r="486" spans="1:8" s="14" customFormat="1" ht="12.75" customHeight="1">
      <c r="A486" s="11"/>
      <c r="B486" s="11"/>
      <c r="C486" s="103" t="s">
        <v>166</v>
      </c>
      <c r="D486" s="103"/>
      <c r="E486" s="103"/>
      <c r="F486" s="103"/>
      <c r="G486" s="103"/>
      <c r="H486" s="103"/>
    </row>
    <row r="487" spans="1:8" s="14" customFormat="1" ht="15" customHeight="1">
      <c r="A487" s="11"/>
      <c r="B487" s="11"/>
      <c r="C487" s="103" t="s">
        <v>167</v>
      </c>
      <c r="D487" s="103"/>
      <c r="E487" s="103"/>
      <c r="F487" s="103"/>
      <c r="G487" s="103"/>
      <c r="H487" s="103"/>
    </row>
    <row r="488" spans="1:8" s="14" customFormat="1" ht="30" customHeight="1">
      <c r="A488" s="11"/>
      <c r="B488" s="11"/>
      <c r="C488" s="103" t="s">
        <v>422</v>
      </c>
      <c r="D488" s="103"/>
      <c r="E488" s="103"/>
      <c r="F488" s="103"/>
      <c r="G488" s="103"/>
      <c r="H488" s="103"/>
    </row>
    <row r="489" spans="1:8" s="14" customFormat="1" ht="63.75" customHeight="1">
      <c r="A489" s="11"/>
      <c r="B489" s="11"/>
      <c r="C489" s="103" t="s">
        <v>252</v>
      </c>
      <c r="D489" s="103"/>
      <c r="E489" s="103"/>
      <c r="F489" s="103"/>
      <c r="G489" s="103"/>
      <c r="H489" s="103"/>
    </row>
    <row r="490" spans="1:8" s="14" customFormat="1" ht="92.25" customHeight="1">
      <c r="A490" s="11"/>
      <c r="B490" s="11"/>
      <c r="C490" s="103" t="s">
        <v>460</v>
      </c>
      <c r="D490" s="103"/>
      <c r="E490" s="103"/>
      <c r="F490" s="103"/>
      <c r="G490" s="103"/>
      <c r="H490" s="103"/>
    </row>
    <row r="491" spans="1:8" s="14" customFormat="1" ht="42.75" customHeight="1">
      <c r="A491" s="11"/>
      <c r="B491" s="11"/>
      <c r="C491" s="103" t="s">
        <v>168</v>
      </c>
      <c r="D491" s="103"/>
      <c r="E491" s="103"/>
      <c r="F491" s="103"/>
      <c r="G491" s="103"/>
      <c r="H491" s="103"/>
    </row>
    <row r="492" spans="1:8" s="14" customFormat="1" ht="42.75" customHeight="1">
      <c r="A492" s="11"/>
      <c r="B492" s="11"/>
      <c r="C492" s="103" t="s">
        <v>423</v>
      </c>
      <c r="D492" s="103"/>
      <c r="E492" s="103"/>
      <c r="F492" s="103"/>
      <c r="G492" s="103"/>
      <c r="H492" s="103"/>
    </row>
    <row r="493" spans="1:8" s="14" customFormat="1" ht="20.25" customHeight="1">
      <c r="A493" s="11"/>
      <c r="B493" s="11">
        <v>92120</v>
      </c>
      <c r="C493" s="34" t="s">
        <v>131</v>
      </c>
      <c r="D493" s="35">
        <v>3610204</v>
      </c>
      <c r="E493" s="35">
        <v>16510318</v>
      </c>
      <c r="F493" s="35">
        <v>266153</v>
      </c>
      <c r="G493" s="35">
        <v>0</v>
      </c>
      <c r="H493" s="35">
        <f>D493+E493-F493</f>
        <v>19854369</v>
      </c>
    </row>
    <row r="494" spans="1:8" s="14" customFormat="1" ht="66.75" customHeight="1">
      <c r="A494" s="11"/>
      <c r="B494" s="73"/>
      <c r="C494" s="103" t="s">
        <v>492</v>
      </c>
      <c r="D494" s="103"/>
      <c r="E494" s="103"/>
      <c r="F494" s="103"/>
      <c r="G494" s="103"/>
      <c r="H494" s="103"/>
    </row>
    <row r="495" spans="1:8" s="33" customFormat="1" ht="26.25" customHeight="1">
      <c r="A495" s="37"/>
      <c r="B495" s="37"/>
      <c r="C495" s="103" t="s">
        <v>132</v>
      </c>
      <c r="D495" s="103"/>
      <c r="E495" s="103"/>
      <c r="F495" s="103"/>
      <c r="G495" s="103"/>
      <c r="H495" s="103"/>
    </row>
    <row r="496" spans="1:8" s="14" customFormat="1" ht="20.25" customHeight="1">
      <c r="A496" s="11"/>
      <c r="B496" s="11">
        <v>92195</v>
      </c>
      <c r="C496" s="34" t="s">
        <v>21</v>
      </c>
      <c r="D496" s="35">
        <v>27171128</v>
      </c>
      <c r="E496" s="35">
        <v>5227675</v>
      </c>
      <c r="F496" s="35">
        <v>8041318</v>
      </c>
      <c r="G496" s="35">
        <v>4505</v>
      </c>
      <c r="H496" s="35">
        <f>D496+E496-F496</f>
        <v>24357485</v>
      </c>
    </row>
    <row r="497" spans="1:8" s="14" customFormat="1" ht="25.5" customHeight="1">
      <c r="A497" s="11"/>
      <c r="B497" s="73"/>
      <c r="C497" s="104" t="s">
        <v>177</v>
      </c>
      <c r="D497" s="104"/>
      <c r="E497" s="104"/>
      <c r="F497" s="104"/>
      <c r="G497" s="104"/>
      <c r="H497" s="104"/>
    </row>
    <row r="498" spans="1:8" s="14" customFormat="1" ht="27.75" customHeight="1">
      <c r="A498" s="11"/>
      <c r="B498" s="73"/>
      <c r="C498" s="103" t="s">
        <v>176</v>
      </c>
      <c r="D498" s="103"/>
      <c r="E498" s="103"/>
      <c r="F498" s="103"/>
      <c r="G498" s="103"/>
      <c r="H498" s="103"/>
    </row>
    <row r="499" spans="1:8" s="14" customFormat="1" ht="14.25" customHeight="1">
      <c r="A499" s="11"/>
      <c r="B499" s="73"/>
      <c r="C499" s="103" t="s">
        <v>366</v>
      </c>
      <c r="D499" s="103"/>
      <c r="E499" s="103"/>
      <c r="F499" s="103"/>
      <c r="G499" s="103"/>
      <c r="H499" s="103"/>
    </row>
    <row r="500" spans="1:8" s="14" customFormat="1" ht="15.75" customHeight="1">
      <c r="A500" s="11"/>
      <c r="B500" s="73"/>
      <c r="C500" s="103" t="s">
        <v>367</v>
      </c>
      <c r="D500" s="103"/>
      <c r="E500" s="103"/>
      <c r="F500" s="103"/>
      <c r="G500" s="103"/>
      <c r="H500" s="103"/>
    </row>
    <row r="501" spans="1:8" s="14" customFormat="1" ht="15" customHeight="1">
      <c r="A501" s="11"/>
      <c r="B501" s="11"/>
      <c r="C501" s="106" t="s">
        <v>110</v>
      </c>
      <c r="D501" s="106"/>
      <c r="E501" s="106"/>
      <c r="F501" s="106"/>
      <c r="G501" s="106"/>
      <c r="H501" s="106"/>
    </row>
    <row r="502" spans="1:8" s="14" customFormat="1" ht="27" customHeight="1">
      <c r="A502" s="11"/>
      <c r="B502" s="73"/>
      <c r="C502" s="103" t="s">
        <v>156</v>
      </c>
      <c r="D502" s="103"/>
      <c r="E502" s="103"/>
      <c r="F502" s="103"/>
      <c r="G502" s="103"/>
      <c r="H502" s="103"/>
    </row>
    <row r="503" spans="1:8" s="14" customFormat="1" ht="39.75" customHeight="1">
      <c r="A503" s="11"/>
      <c r="B503" s="73"/>
      <c r="C503" s="103" t="s">
        <v>157</v>
      </c>
      <c r="D503" s="103"/>
      <c r="E503" s="103"/>
      <c r="F503" s="103"/>
      <c r="G503" s="103"/>
      <c r="H503" s="103"/>
    </row>
    <row r="504" spans="1:8" s="14" customFormat="1" ht="66.75" customHeight="1">
      <c r="A504" s="11"/>
      <c r="B504" s="11"/>
      <c r="C504" s="105" t="s">
        <v>424</v>
      </c>
      <c r="D504" s="105"/>
      <c r="E504" s="105"/>
      <c r="F504" s="105"/>
      <c r="G504" s="105"/>
      <c r="H504" s="105"/>
    </row>
    <row r="505" spans="1:8" s="14" customFormat="1" ht="6" customHeight="1">
      <c r="A505" s="11"/>
      <c r="B505" s="11"/>
      <c r="C505" s="1"/>
      <c r="D505" s="1"/>
      <c r="E505" s="1"/>
      <c r="F505" s="1"/>
      <c r="G505" s="1"/>
      <c r="H505" s="55"/>
    </row>
    <row r="506" spans="1:8" s="33" customFormat="1" ht="30" customHeight="1">
      <c r="A506" s="30"/>
      <c r="B506" s="39">
        <v>925</v>
      </c>
      <c r="C506" s="56" t="s">
        <v>52</v>
      </c>
      <c r="D506" s="40">
        <v>14376894</v>
      </c>
      <c r="E506" s="40">
        <f>E507</f>
        <v>58673</v>
      </c>
      <c r="F506" s="40">
        <f>F507</f>
        <v>1842434</v>
      </c>
      <c r="G506" s="40">
        <f>G507</f>
        <v>22930</v>
      </c>
      <c r="H506" s="40">
        <f>D506+E506-F506</f>
        <v>12593133</v>
      </c>
    </row>
    <row r="507" spans="1:8" s="14" customFormat="1" ht="21.75" customHeight="1">
      <c r="A507" s="11"/>
      <c r="B507" s="11">
        <v>92502</v>
      </c>
      <c r="C507" s="34" t="s">
        <v>53</v>
      </c>
      <c r="D507" s="35">
        <v>14376894</v>
      </c>
      <c r="E507" s="35">
        <v>58673</v>
      </c>
      <c r="F507" s="35">
        <v>1842434</v>
      </c>
      <c r="G507" s="35">
        <v>22930</v>
      </c>
      <c r="H507" s="35">
        <f>D507+E507-F507</f>
        <v>12593133</v>
      </c>
    </row>
    <row r="508" spans="1:8" s="14" customFormat="1" ht="13.5" customHeight="1">
      <c r="A508" s="11"/>
      <c r="B508" s="11"/>
      <c r="C508" s="106" t="s">
        <v>189</v>
      </c>
      <c r="D508" s="106"/>
      <c r="E508" s="106"/>
      <c r="F508" s="106"/>
      <c r="G508" s="106"/>
      <c r="H508" s="106"/>
    </row>
    <row r="509" spans="1:8" s="14" customFormat="1" ht="42.75" customHeight="1">
      <c r="A509" s="11"/>
      <c r="B509" s="11"/>
      <c r="C509" s="103" t="s">
        <v>425</v>
      </c>
      <c r="D509" s="103"/>
      <c r="E509" s="103"/>
      <c r="F509" s="103"/>
      <c r="G509" s="103"/>
      <c r="H509" s="103"/>
    </row>
    <row r="510" spans="1:8" s="14" customFormat="1" ht="14.25" customHeight="1">
      <c r="A510" s="11"/>
      <c r="B510" s="11"/>
      <c r="C510" s="103" t="s">
        <v>426</v>
      </c>
      <c r="D510" s="103"/>
      <c r="E510" s="103"/>
      <c r="F510" s="103"/>
      <c r="G510" s="103"/>
      <c r="H510" s="103"/>
    </row>
    <row r="511" spans="1:8" s="14" customFormat="1" ht="53.25" customHeight="1">
      <c r="A511" s="11"/>
      <c r="B511" s="11"/>
      <c r="C511" s="103" t="s">
        <v>368</v>
      </c>
      <c r="D511" s="103"/>
      <c r="E511" s="103"/>
      <c r="F511" s="103"/>
      <c r="G511" s="103"/>
      <c r="H511" s="103"/>
    </row>
    <row r="512" spans="1:8" s="85" customFormat="1" ht="27" customHeight="1">
      <c r="A512" s="84"/>
      <c r="B512" s="84"/>
      <c r="C512" s="104" t="s">
        <v>190</v>
      </c>
      <c r="D512" s="104"/>
      <c r="E512" s="104"/>
      <c r="F512" s="104"/>
      <c r="G512" s="104"/>
      <c r="H512" s="104"/>
    </row>
    <row r="513" spans="1:8" s="85" customFormat="1" ht="27" customHeight="1">
      <c r="A513" s="84"/>
      <c r="B513" s="84"/>
      <c r="C513" s="103" t="s">
        <v>191</v>
      </c>
      <c r="D513" s="103"/>
      <c r="E513" s="103"/>
      <c r="F513" s="103"/>
      <c r="G513" s="103"/>
      <c r="H513" s="103"/>
    </row>
    <row r="514" spans="1:8" s="14" customFormat="1" ht="13.5" customHeight="1">
      <c r="A514" s="11"/>
      <c r="B514" s="11"/>
      <c r="C514" s="103" t="s">
        <v>192</v>
      </c>
      <c r="D514" s="103"/>
      <c r="E514" s="103"/>
      <c r="F514" s="103"/>
      <c r="G514" s="103"/>
      <c r="H514" s="103"/>
    </row>
    <row r="515" spans="1:8" s="14" customFormat="1" ht="27" customHeight="1">
      <c r="A515" s="11"/>
      <c r="B515" s="11"/>
      <c r="C515" s="103" t="s">
        <v>193</v>
      </c>
      <c r="D515" s="103"/>
      <c r="E515" s="103"/>
      <c r="F515" s="103"/>
      <c r="G515" s="103"/>
      <c r="H515" s="103"/>
    </row>
    <row r="516" spans="1:8" s="14" customFormat="1" ht="17.25" customHeight="1">
      <c r="A516" s="11"/>
      <c r="B516" s="11"/>
      <c r="C516" s="104" t="s">
        <v>195</v>
      </c>
      <c r="D516" s="104"/>
      <c r="E516" s="104"/>
      <c r="F516" s="104"/>
      <c r="G516" s="104"/>
      <c r="H516" s="104"/>
    </row>
    <row r="517" spans="1:8" s="14" customFormat="1" ht="66.75" customHeight="1">
      <c r="A517" s="11"/>
      <c r="B517" s="11"/>
      <c r="C517" s="103" t="s">
        <v>427</v>
      </c>
      <c r="D517" s="103"/>
      <c r="E517" s="103"/>
      <c r="F517" s="103"/>
      <c r="G517" s="103"/>
      <c r="H517" s="103"/>
    </row>
    <row r="518" spans="1:8" s="14" customFormat="1" ht="68.25" customHeight="1">
      <c r="A518" s="11"/>
      <c r="B518" s="11"/>
      <c r="C518" s="103" t="s">
        <v>428</v>
      </c>
      <c r="D518" s="103"/>
      <c r="E518" s="103"/>
      <c r="F518" s="103"/>
      <c r="G518" s="103"/>
      <c r="H518" s="103"/>
    </row>
    <row r="519" spans="1:8" s="14" customFormat="1" ht="31.5" customHeight="1">
      <c r="A519" s="11"/>
      <c r="B519" s="11"/>
      <c r="C519" s="103" t="s">
        <v>237</v>
      </c>
      <c r="D519" s="103"/>
      <c r="E519" s="103"/>
      <c r="F519" s="103"/>
      <c r="G519" s="103"/>
      <c r="H519" s="103"/>
    </row>
    <row r="520" spans="1:8" s="14" customFormat="1" ht="4.5" customHeight="1">
      <c r="A520" s="11"/>
      <c r="B520" s="11"/>
      <c r="C520" s="1"/>
      <c r="D520" s="1"/>
      <c r="E520" s="1"/>
      <c r="F520" s="1"/>
      <c r="G520" s="1"/>
      <c r="H520" s="1"/>
    </row>
    <row r="521" spans="1:8" s="54" customFormat="1" ht="24.75" customHeight="1">
      <c r="A521" s="30"/>
      <c r="B521" s="30">
        <v>926</v>
      </c>
      <c r="C521" s="31" t="s">
        <v>65</v>
      </c>
      <c r="D521" s="32">
        <v>7580000</v>
      </c>
      <c r="E521" s="32">
        <f>E522</f>
        <v>95000</v>
      </c>
      <c r="F521" s="32">
        <f>F522</f>
        <v>1520000</v>
      </c>
      <c r="G521" s="32">
        <f>G522</f>
        <v>30000</v>
      </c>
      <c r="H521" s="32">
        <f>D521+E521-F521</f>
        <v>6155000</v>
      </c>
    </row>
    <row r="522" spans="1:8" s="14" customFormat="1" ht="19.5" customHeight="1">
      <c r="A522" s="11"/>
      <c r="B522" s="11">
        <v>92605</v>
      </c>
      <c r="C522" s="34" t="s">
        <v>75</v>
      </c>
      <c r="D522" s="35">
        <v>7580000</v>
      </c>
      <c r="E522" s="35">
        <v>95000</v>
      </c>
      <c r="F522" s="35">
        <v>1520000</v>
      </c>
      <c r="G522" s="35">
        <v>30000</v>
      </c>
      <c r="H522" s="35">
        <f>D522+E522-F522</f>
        <v>6155000</v>
      </c>
    </row>
    <row r="523" spans="1:8" s="33" customFormat="1" ht="31.5" customHeight="1">
      <c r="A523" s="37"/>
      <c r="B523" s="37"/>
      <c r="C523" s="103" t="s">
        <v>251</v>
      </c>
      <c r="D523" s="103"/>
      <c r="E523" s="103"/>
      <c r="F523" s="103"/>
      <c r="G523" s="103"/>
      <c r="H523" s="103"/>
    </row>
    <row r="524" spans="1:8" s="33" customFormat="1" ht="85.5" customHeight="1">
      <c r="A524" s="37"/>
      <c r="B524" s="37"/>
      <c r="C524" s="103" t="s">
        <v>475</v>
      </c>
      <c r="D524" s="103"/>
      <c r="E524" s="103"/>
      <c r="F524" s="103"/>
      <c r="G524" s="103"/>
      <c r="H524" s="103"/>
    </row>
    <row r="525" spans="1:8" s="33" customFormat="1" ht="56.25" customHeight="1">
      <c r="A525" s="37"/>
      <c r="B525" s="37"/>
      <c r="C525" s="103" t="s">
        <v>429</v>
      </c>
      <c r="D525" s="103"/>
      <c r="E525" s="103"/>
      <c r="F525" s="103"/>
      <c r="G525" s="103"/>
      <c r="H525" s="103"/>
    </row>
    <row r="526" spans="1:8" s="14" customFormat="1" ht="12" customHeight="1">
      <c r="A526" s="11"/>
      <c r="B526" s="11"/>
      <c r="C526" s="1"/>
      <c r="D526" s="1"/>
      <c r="E526" s="1"/>
      <c r="F526" s="1"/>
      <c r="G526" s="1"/>
      <c r="H526" s="1"/>
    </row>
    <row r="527" spans="1:8" s="7" customFormat="1" ht="20.25" customHeight="1">
      <c r="A527" s="126" t="s">
        <v>2</v>
      </c>
      <c r="B527" s="126"/>
      <c r="C527" s="126"/>
      <c r="D527" s="126"/>
      <c r="E527" s="126"/>
      <c r="F527" s="126"/>
      <c r="G527" s="126"/>
      <c r="H527" s="126"/>
    </row>
    <row r="528" spans="1:8" s="3" customFormat="1" ht="18.75" customHeight="1">
      <c r="A528" s="86" t="s">
        <v>9</v>
      </c>
      <c r="B528" s="129" t="s">
        <v>16</v>
      </c>
      <c r="C528" s="129"/>
      <c r="D528" s="87"/>
      <c r="E528" s="87"/>
      <c r="F528" s="87"/>
      <c r="G528" s="87"/>
      <c r="H528" s="87"/>
    </row>
    <row r="529" spans="1:8" s="90" customFormat="1" ht="26.25" customHeight="1">
      <c r="A529" s="88" t="s">
        <v>17</v>
      </c>
      <c r="B529" s="130" t="s">
        <v>25</v>
      </c>
      <c r="C529" s="131"/>
      <c r="D529" s="89">
        <v>1077708581.83</v>
      </c>
      <c r="E529" s="89"/>
      <c r="F529" s="89">
        <f>F531-E530</f>
        <v>68790707</v>
      </c>
      <c r="G529" s="89"/>
      <c r="H529" s="89">
        <f>D529+E529-F529</f>
        <v>1008917874.8299999</v>
      </c>
    </row>
    <row r="530" spans="1:8" s="90" customFormat="1" ht="26.25" customHeight="1">
      <c r="A530" s="88" t="s">
        <v>18</v>
      </c>
      <c r="B530" s="110" t="s">
        <v>26</v>
      </c>
      <c r="C530" s="111"/>
      <c r="D530" s="89">
        <v>808826572.83</v>
      </c>
      <c r="E530" s="89">
        <f>8146480+5000000</f>
        <v>13146480</v>
      </c>
      <c r="F530" s="89"/>
      <c r="G530" s="89"/>
      <c r="H530" s="89">
        <f aca="true" t="shared" si="0" ref="H530:H535">D530+E530-F530</f>
        <v>821973052.83</v>
      </c>
    </row>
    <row r="531" spans="1:8" s="29" customFormat="1" ht="27" customHeight="1">
      <c r="A531" s="88" t="s">
        <v>19</v>
      </c>
      <c r="B531" s="112" t="s">
        <v>45</v>
      </c>
      <c r="C531" s="113"/>
      <c r="D531" s="89">
        <v>268882009</v>
      </c>
      <c r="E531" s="89"/>
      <c r="F531" s="89">
        <v>81937187</v>
      </c>
      <c r="G531" s="89"/>
      <c r="H531" s="89">
        <f t="shared" si="0"/>
        <v>186944822</v>
      </c>
    </row>
    <row r="532" spans="1:8" s="90" customFormat="1" ht="26.25" customHeight="1">
      <c r="A532" s="88" t="s">
        <v>27</v>
      </c>
      <c r="B532" s="110" t="s">
        <v>51</v>
      </c>
      <c r="C532" s="111"/>
      <c r="D532" s="89">
        <v>1126508581.83</v>
      </c>
      <c r="E532" s="89"/>
      <c r="F532" s="89">
        <f>F534-E533</f>
        <v>68790707</v>
      </c>
      <c r="G532" s="89"/>
      <c r="H532" s="89">
        <f t="shared" si="0"/>
        <v>1057717874.8299999</v>
      </c>
    </row>
    <row r="533" spans="1:8" s="7" customFormat="1" ht="26.25" customHeight="1">
      <c r="A533" s="88" t="s">
        <v>28</v>
      </c>
      <c r="B533" s="124" t="s">
        <v>49</v>
      </c>
      <c r="C533" s="125"/>
      <c r="D533" s="89">
        <v>671749008.83</v>
      </c>
      <c r="E533" s="89">
        <v>3812225</v>
      </c>
      <c r="F533" s="89"/>
      <c r="G533" s="89"/>
      <c r="H533" s="89">
        <f t="shared" si="0"/>
        <v>675561233.83</v>
      </c>
    </row>
    <row r="534" spans="1:8" s="29" customFormat="1" ht="27" customHeight="1">
      <c r="A534" s="88" t="s">
        <v>29</v>
      </c>
      <c r="B534" s="112" t="s">
        <v>50</v>
      </c>
      <c r="C534" s="113"/>
      <c r="D534" s="89">
        <v>454759573</v>
      </c>
      <c r="E534" s="89"/>
      <c r="F534" s="89">
        <v>72602932</v>
      </c>
      <c r="G534" s="89"/>
      <c r="H534" s="89">
        <f t="shared" si="0"/>
        <v>382156641</v>
      </c>
    </row>
    <row r="535" spans="1:8" s="29" customFormat="1" ht="44.25" customHeight="1">
      <c r="A535" s="88" t="s">
        <v>30</v>
      </c>
      <c r="B535" s="112" t="s">
        <v>107</v>
      </c>
      <c r="C535" s="113"/>
      <c r="D535" s="89">
        <v>24942517</v>
      </c>
      <c r="E535" s="89"/>
      <c r="F535" s="89">
        <v>12300000</v>
      </c>
      <c r="G535" s="89"/>
      <c r="H535" s="89">
        <f t="shared" si="0"/>
        <v>12642517</v>
      </c>
    </row>
    <row r="536" spans="1:8" s="29" customFormat="1" ht="24.75" customHeight="1">
      <c r="A536" s="88" t="s">
        <v>38</v>
      </c>
      <c r="B536" s="115" t="s">
        <v>41</v>
      </c>
      <c r="C536" s="116"/>
      <c r="D536" s="89">
        <v>370730531</v>
      </c>
      <c r="E536" s="89"/>
      <c r="F536" s="89">
        <f>F537-E538</f>
        <v>12738820</v>
      </c>
      <c r="G536" s="89"/>
      <c r="H536" s="89">
        <f>D536+E536-F536</f>
        <v>357991711</v>
      </c>
    </row>
    <row r="537" spans="1:8" s="29" customFormat="1" ht="27" customHeight="1">
      <c r="A537" s="88" t="s">
        <v>39</v>
      </c>
      <c r="B537" s="115" t="s">
        <v>42</v>
      </c>
      <c r="C537" s="116"/>
      <c r="D537" s="89">
        <v>227632413</v>
      </c>
      <c r="E537" s="89"/>
      <c r="F537" s="89">
        <v>20831066</v>
      </c>
      <c r="G537" s="89"/>
      <c r="H537" s="89">
        <f>D537+E537-F537</f>
        <v>206801347</v>
      </c>
    </row>
    <row r="538" spans="1:8" s="29" customFormat="1" ht="27" customHeight="1">
      <c r="A538" s="88" t="s">
        <v>40</v>
      </c>
      <c r="B538" s="115" t="s">
        <v>43</v>
      </c>
      <c r="C538" s="116"/>
      <c r="D538" s="89">
        <v>143098118</v>
      </c>
      <c r="E538" s="89">
        <v>8092246</v>
      </c>
      <c r="F538" s="89"/>
      <c r="G538" s="89"/>
      <c r="H538" s="89">
        <f>D538+E538-F538</f>
        <v>151190364</v>
      </c>
    </row>
    <row r="539" spans="1:8" s="29" customFormat="1" ht="42" customHeight="1">
      <c r="A539" s="88" t="s">
        <v>44</v>
      </c>
      <c r="B539" s="114" t="s">
        <v>76</v>
      </c>
      <c r="C539" s="114"/>
      <c r="D539" s="89">
        <v>2194893</v>
      </c>
      <c r="E539" s="89">
        <v>30500</v>
      </c>
      <c r="F539" s="89"/>
      <c r="G539" s="89"/>
      <c r="H539" s="89">
        <f>D539+E539-F539</f>
        <v>2225393</v>
      </c>
    </row>
    <row r="540" spans="1:8" s="29" customFormat="1" ht="52.5" customHeight="1">
      <c r="A540" s="88" t="s">
        <v>46</v>
      </c>
      <c r="B540" s="114" t="s">
        <v>77</v>
      </c>
      <c r="C540" s="114"/>
      <c r="D540" s="89">
        <v>2194893</v>
      </c>
      <c r="E540" s="89">
        <v>30500</v>
      </c>
      <c r="F540" s="89"/>
      <c r="G540" s="89"/>
      <c r="H540" s="89">
        <f>D540+E540-F540</f>
        <v>2225393</v>
      </c>
    </row>
    <row r="541" spans="1:8" s="7" customFormat="1" ht="9.75" customHeight="1">
      <c r="A541" s="91"/>
      <c r="B541" s="92"/>
      <c r="C541" s="92"/>
      <c r="D541" s="93"/>
      <c r="E541" s="93"/>
      <c r="F541" s="93"/>
      <c r="G541" s="93"/>
      <c r="H541" s="93"/>
    </row>
    <row r="542" spans="1:8" s="3" customFormat="1" ht="18.75" customHeight="1">
      <c r="A542" s="58" t="s">
        <v>10</v>
      </c>
      <c r="B542" s="121" t="s">
        <v>11</v>
      </c>
      <c r="C542" s="121"/>
      <c r="D542" s="60"/>
      <c r="E542" s="60"/>
      <c r="F542" s="60"/>
      <c r="G542" s="60"/>
      <c r="H542" s="60"/>
    </row>
    <row r="543" spans="1:8" s="70" customFormat="1" ht="17.25" customHeight="1">
      <c r="A543" s="94" t="s">
        <v>17</v>
      </c>
      <c r="B543" s="118" t="s">
        <v>94</v>
      </c>
      <c r="C543" s="118"/>
      <c r="D543" s="118"/>
      <c r="E543" s="118"/>
      <c r="F543" s="118"/>
      <c r="G543" s="118"/>
      <c r="H543" s="118"/>
    </row>
    <row r="544" spans="1:8" s="70" customFormat="1" ht="18.75" customHeight="1">
      <c r="A544" s="94" t="s">
        <v>18</v>
      </c>
      <c r="B544" s="118" t="s">
        <v>95</v>
      </c>
      <c r="C544" s="118"/>
      <c r="D544" s="118"/>
      <c r="E544" s="118"/>
      <c r="F544" s="118"/>
      <c r="G544" s="118"/>
      <c r="H544" s="118"/>
    </row>
    <row r="545" spans="1:8" s="70" customFormat="1" ht="17.25" customHeight="1">
      <c r="A545" s="94" t="s">
        <v>19</v>
      </c>
      <c r="B545" s="118" t="s">
        <v>96</v>
      </c>
      <c r="C545" s="118"/>
      <c r="D545" s="118"/>
      <c r="E545" s="118"/>
      <c r="F545" s="118"/>
      <c r="G545" s="118"/>
      <c r="H545" s="118"/>
    </row>
    <row r="546" spans="1:8" s="70" customFormat="1" ht="17.25" customHeight="1">
      <c r="A546" s="94" t="s">
        <v>27</v>
      </c>
      <c r="B546" s="118" t="s">
        <v>97</v>
      </c>
      <c r="C546" s="118"/>
      <c r="D546" s="118"/>
      <c r="E546" s="118"/>
      <c r="F546" s="118"/>
      <c r="G546" s="118"/>
      <c r="H546" s="118"/>
    </row>
    <row r="547" spans="1:8" s="70" customFormat="1" ht="17.25" customHeight="1">
      <c r="A547" s="94" t="s">
        <v>28</v>
      </c>
      <c r="B547" s="118" t="s">
        <v>98</v>
      </c>
      <c r="C547" s="118"/>
      <c r="D547" s="118"/>
      <c r="E547" s="118"/>
      <c r="F547" s="118"/>
      <c r="G547" s="118"/>
      <c r="H547" s="118"/>
    </row>
    <row r="548" spans="1:8" s="70" customFormat="1" ht="26.25" customHeight="1">
      <c r="A548" s="94" t="s">
        <v>29</v>
      </c>
      <c r="B548" s="118" t="s">
        <v>99</v>
      </c>
      <c r="C548" s="118"/>
      <c r="D548" s="118"/>
      <c r="E548" s="118"/>
      <c r="F548" s="118"/>
      <c r="G548" s="118"/>
      <c r="H548" s="118"/>
    </row>
    <row r="549" spans="1:8" s="95" customFormat="1" ht="17.25" customHeight="1">
      <c r="A549" s="94" t="s">
        <v>30</v>
      </c>
      <c r="B549" s="118" t="s">
        <v>100</v>
      </c>
      <c r="C549" s="118"/>
      <c r="D549" s="118"/>
      <c r="E549" s="118"/>
      <c r="F549" s="118"/>
      <c r="G549" s="118"/>
      <c r="H549" s="118"/>
    </row>
    <row r="550" spans="1:8" s="70" customFormat="1" ht="17.25" customHeight="1">
      <c r="A550" s="94" t="s">
        <v>38</v>
      </c>
      <c r="B550" s="118" t="s">
        <v>101</v>
      </c>
      <c r="C550" s="118"/>
      <c r="D550" s="118"/>
      <c r="E550" s="118"/>
      <c r="F550" s="118"/>
      <c r="G550" s="118"/>
      <c r="H550" s="118"/>
    </row>
    <row r="551" spans="1:8" s="70" customFormat="1" ht="17.25" customHeight="1">
      <c r="A551" s="94" t="s">
        <v>39</v>
      </c>
      <c r="B551" s="118" t="s">
        <v>102</v>
      </c>
      <c r="C551" s="118"/>
      <c r="D551" s="118"/>
      <c r="E551" s="118"/>
      <c r="F551" s="118"/>
      <c r="G551" s="118"/>
      <c r="H551" s="118"/>
    </row>
    <row r="552" spans="1:8" s="70" customFormat="1" ht="17.25" customHeight="1">
      <c r="A552" s="94" t="s">
        <v>40</v>
      </c>
      <c r="B552" s="118" t="s">
        <v>116</v>
      </c>
      <c r="C552" s="118"/>
      <c r="D552" s="118"/>
      <c r="E552" s="118"/>
      <c r="F552" s="118"/>
      <c r="G552" s="118"/>
      <c r="H552" s="118"/>
    </row>
    <row r="553" spans="1:8" s="70" customFormat="1" ht="17.25" customHeight="1">
      <c r="A553" s="94" t="s">
        <v>44</v>
      </c>
      <c r="B553" s="118" t="s">
        <v>103</v>
      </c>
      <c r="C553" s="118"/>
      <c r="D553" s="118"/>
      <c r="E553" s="118"/>
      <c r="F553" s="118"/>
      <c r="G553" s="118"/>
      <c r="H553" s="118"/>
    </row>
    <row r="554" spans="1:8" s="70" customFormat="1" ht="17.25" customHeight="1">
      <c r="A554" s="94" t="s">
        <v>46</v>
      </c>
      <c r="B554" s="118" t="s">
        <v>104</v>
      </c>
      <c r="C554" s="118"/>
      <c r="D554" s="118"/>
      <c r="E554" s="118"/>
      <c r="F554" s="118"/>
      <c r="G554" s="118"/>
      <c r="H554" s="118"/>
    </row>
    <row r="555" spans="1:8" s="70" customFormat="1" ht="8.25" customHeight="1">
      <c r="A555" s="94"/>
      <c r="B555" s="6"/>
      <c r="C555" s="6"/>
      <c r="D555" s="6"/>
      <c r="E555" s="6"/>
      <c r="F555" s="6"/>
      <c r="G555" s="6"/>
      <c r="H555" s="96"/>
    </row>
    <row r="556" spans="1:8" s="22" customFormat="1" ht="16.5" customHeight="1">
      <c r="A556" s="15" t="s">
        <v>20</v>
      </c>
      <c r="B556" s="117" t="s">
        <v>105</v>
      </c>
      <c r="C556" s="117"/>
      <c r="D556" s="97"/>
      <c r="E556" s="97"/>
      <c r="F556" s="97"/>
      <c r="G556" s="97"/>
      <c r="H556" s="97"/>
    </row>
    <row r="557" spans="1:8" s="22" customFormat="1" ht="4.5" customHeight="1">
      <c r="A557" s="19"/>
      <c r="B557" s="19"/>
      <c r="C557" s="98"/>
      <c r="D557" s="98"/>
      <c r="E557" s="98"/>
      <c r="F557" s="98"/>
      <c r="G557" s="98"/>
      <c r="H557" s="99"/>
    </row>
    <row r="558" spans="1:8" s="29" customFormat="1" ht="13.5" customHeight="1">
      <c r="A558" s="19"/>
      <c r="B558" s="119" t="s">
        <v>106</v>
      </c>
      <c r="C558" s="119"/>
      <c r="D558" s="119"/>
      <c r="E558" s="119"/>
      <c r="F558" s="119"/>
      <c r="G558" s="119"/>
      <c r="H558" s="119"/>
    </row>
    <row r="559" spans="1:8" s="29" customFormat="1" ht="14.25" customHeight="1">
      <c r="A559" s="28"/>
      <c r="B559" s="100" t="s">
        <v>31</v>
      </c>
      <c r="C559" s="119" t="s">
        <v>485</v>
      </c>
      <c r="D559" s="119"/>
      <c r="E559" s="119"/>
      <c r="F559" s="119"/>
      <c r="G559" s="119"/>
      <c r="H559" s="119"/>
    </row>
    <row r="560" spans="1:8" s="29" customFormat="1" ht="14.25" customHeight="1">
      <c r="A560" s="28"/>
      <c r="B560" s="100" t="s">
        <v>32</v>
      </c>
      <c r="C560" s="119" t="s">
        <v>486</v>
      </c>
      <c r="D560" s="119"/>
      <c r="E560" s="119"/>
      <c r="F560" s="119"/>
      <c r="G560" s="119"/>
      <c r="H560" s="119"/>
    </row>
    <row r="561" spans="1:8" s="22" customFormat="1" ht="15" customHeight="1">
      <c r="A561" s="19"/>
      <c r="B561" s="107" t="s">
        <v>461</v>
      </c>
      <c r="C561" s="107"/>
      <c r="D561" s="107"/>
      <c r="E561" s="107"/>
      <c r="F561" s="107"/>
      <c r="G561" s="107"/>
      <c r="H561" s="107"/>
    </row>
  </sheetData>
  <sheetProtection password="C25B" sheet="1"/>
  <mergeCells count="418">
    <mergeCell ref="C107:F107"/>
    <mergeCell ref="C109:F109"/>
    <mergeCell ref="C112:F112"/>
    <mergeCell ref="C113:F113"/>
    <mergeCell ref="C100:F100"/>
    <mergeCell ref="C101:F101"/>
    <mergeCell ref="C102:F102"/>
    <mergeCell ref="C103:F103"/>
    <mergeCell ref="C105:H105"/>
    <mergeCell ref="C110:F110"/>
    <mergeCell ref="C106:F106"/>
    <mergeCell ref="C93:F93"/>
    <mergeCell ref="C95:F95"/>
    <mergeCell ref="C94:F94"/>
    <mergeCell ref="C79:F79"/>
    <mergeCell ref="C98:F98"/>
    <mergeCell ref="C80:F80"/>
    <mergeCell ref="C97:F97"/>
    <mergeCell ref="C86:F86"/>
    <mergeCell ref="C68:F68"/>
    <mergeCell ref="C87:H87"/>
    <mergeCell ref="C88:F88"/>
    <mergeCell ref="C90:F90"/>
    <mergeCell ref="C91:F91"/>
    <mergeCell ref="C89:F89"/>
    <mergeCell ref="C78:H78"/>
    <mergeCell ref="C83:F83"/>
    <mergeCell ref="C84:F84"/>
    <mergeCell ref="C82:H82"/>
    <mergeCell ref="C37:H37"/>
    <mergeCell ref="C39:H39"/>
    <mergeCell ref="C34:H34"/>
    <mergeCell ref="C35:H35"/>
    <mergeCell ref="C92:F92"/>
    <mergeCell ref="C119:H119"/>
    <mergeCell ref="C48:H48"/>
    <mergeCell ref="C49:H49"/>
    <mergeCell ref="C50:H50"/>
    <mergeCell ref="C51:H51"/>
    <mergeCell ref="C65:H65"/>
    <mergeCell ref="C71:F71"/>
    <mergeCell ref="C70:F70"/>
    <mergeCell ref="C72:F72"/>
    <mergeCell ref="C134:F134"/>
    <mergeCell ref="C122:H122"/>
    <mergeCell ref="C132:H132"/>
    <mergeCell ref="C123:H123"/>
    <mergeCell ref="C125:F125"/>
    <mergeCell ref="C75:F75"/>
    <mergeCell ref="C170:H170"/>
    <mergeCell ref="C489:H489"/>
    <mergeCell ref="C490:H490"/>
    <mergeCell ref="C264:H264"/>
    <mergeCell ref="C69:F69"/>
    <mergeCell ref="C76:F76"/>
    <mergeCell ref="C77:F77"/>
    <mergeCell ref="C99:F99"/>
    <mergeCell ref="C104:F104"/>
    <mergeCell ref="C111:F111"/>
    <mergeCell ref="C124:F124"/>
    <mergeCell ref="C484:H484"/>
    <mergeCell ref="C486:H486"/>
    <mergeCell ref="C178:H178"/>
    <mergeCell ref="C390:H390"/>
    <mergeCell ref="C352:H352"/>
    <mergeCell ref="C349:H349"/>
    <mergeCell ref="C135:F135"/>
    <mergeCell ref="C136:F136"/>
    <mergeCell ref="C137:F137"/>
    <mergeCell ref="C126:F126"/>
    <mergeCell ref="C127:F127"/>
    <mergeCell ref="C128:F128"/>
    <mergeCell ref="C138:H138"/>
    <mergeCell ref="C139:H139"/>
    <mergeCell ref="C153:H153"/>
    <mergeCell ref="C147:H147"/>
    <mergeCell ref="C145:H145"/>
    <mergeCell ref="C499:H499"/>
    <mergeCell ref="C519:H519"/>
    <mergeCell ref="C353:H353"/>
    <mergeCell ref="C217:H217"/>
    <mergeCell ref="C292:H292"/>
    <mergeCell ref="C344:H344"/>
    <mergeCell ref="C504:H504"/>
    <mergeCell ref="C479:H479"/>
    <mergeCell ref="C475:H475"/>
    <mergeCell ref="C346:H346"/>
    <mergeCell ref="C268:H268"/>
    <mergeCell ref="C347:H347"/>
    <mergeCell ref="C434:H434"/>
    <mergeCell ref="C497:H497"/>
    <mergeCell ref="C175:H175"/>
    <mergeCell ref="C176:H176"/>
    <mergeCell ref="C284:H284"/>
    <mergeCell ref="C280:H280"/>
    <mergeCell ref="C218:H218"/>
    <mergeCell ref="C266:H266"/>
    <mergeCell ref="C154:H154"/>
    <mergeCell ref="C151:H151"/>
    <mergeCell ref="C129:F129"/>
    <mergeCell ref="C130:F130"/>
    <mergeCell ref="C152:H152"/>
    <mergeCell ref="C133:F133"/>
    <mergeCell ref="B540:C540"/>
    <mergeCell ref="C44:H44"/>
    <mergeCell ref="C131:F131"/>
    <mergeCell ref="C73:H73"/>
    <mergeCell ref="C114:H114"/>
    <mergeCell ref="C96:H96"/>
    <mergeCell ref="C85:F85"/>
    <mergeCell ref="C62:H62"/>
    <mergeCell ref="C67:F67"/>
    <mergeCell ref="C115:H115"/>
    <mergeCell ref="C40:H40"/>
    <mergeCell ref="C525:H525"/>
    <mergeCell ref="C283:H283"/>
    <mergeCell ref="C433:H433"/>
    <mergeCell ref="C432:H432"/>
    <mergeCell ref="C392:H392"/>
    <mergeCell ref="C414:H414"/>
    <mergeCell ref="C116:F116"/>
    <mergeCell ref="C269:H269"/>
    <mergeCell ref="C213:H213"/>
    <mergeCell ref="C108:F108"/>
    <mergeCell ref="A4:H4"/>
    <mergeCell ref="A6:H6"/>
    <mergeCell ref="A7:H7"/>
    <mergeCell ref="C64:H64"/>
    <mergeCell ref="B549:H549"/>
    <mergeCell ref="B548:H548"/>
    <mergeCell ref="B528:C528"/>
    <mergeCell ref="B529:C529"/>
    <mergeCell ref="C41:H41"/>
    <mergeCell ref="A1:H1"/>
    <mergeCell ref="A2:H2"/>
    <mergeCell ref="A3:H3"/>
    <mergeCell ref="A5:H5"/>
    <mergeCell ref="A9:H9"/>
    <mergeCell ref="A10:H10"/>
    <mergeCell ref="B11:C11"/>
    <mergeCell ref="B533:C533"/>
    <mergeCell ref="A527:H527"/>
    <mergeCell ref="B532:C532"/>
    <mergeCell ref="C508:H508"/>
    <mergeCell ref="C81:H81"/>
    <mergeCell ref="C267:H267"/>
    <mergeCell ref="C273:H273"/>
    <mergeCell ref="C66:F66"/>
    <mergeCell ref="C524:H524"/>
    <mergeCell ref="C560:H560"/>
    <mergeCell ref="B561:H561"/>
    <mergeCell ref="B558:H558"/>
    <mergeCell ref="B554:H554"/>
    <mergeCell ref="A8:H8"/>
    <mergeCell ref="B542:C542"/>
    <mergeCell ref="B534:C534"/>
    <mergeCell ref="B531:C531"/>
    <mergeCell ref="B543:H543"/>
    <mergeCell ref="C512:H512"/>
    <mergeCell ref="B556:C556"/>
    <mergeCell ref="B544:H544"/>
    <mergeCell ref="B545:H545"/>
    <mergeCell ref="B547:H547"/>
    <mergeCell ref="B551:H551"/>
    <mergeCell ref="C559:H559"/>
    <mergeCell ref="B552:H552"/>
    <mergeCell ref="B550:H550"/>
    <mergeCell ref="B546:H546"/>
    <mergeCell ref="B553:H553"/>
    <mergeCell ref="C366:H366"/>
    <mergeCell ref="B539:C539"/>
    <mergeCell ref="B536:C536"/>
    <mergeCell ref="B538:C538"/>
    <mergeCell ref="C500:H500"/>
    <mergeCell ref="C465:H465"/>
    <mergeCell ref="C482:H482"/>
    <mergeCell ref="C513:H513"/>
    <mergeCell ref="C412:H412"/>
    <mergeCell ref="B537:C537"/>
    <mergeCell ref="B530:C530"/>
    <mergeCell ref="C240:H240"/>
    <mergeCell ref="B535:C535"/>
    <mergeCell ref="C372:H372"/>
    <mergeCell ref="C373:H373"/>
    <mergeCell ref="C411:H411"/>
    <mergeCell ref="C514:H514"/>
    <mergeCell ref="C523:H523"/>
    <mergeCell ref="C510:H510"/>
    <mergeCell ref="C464:H464"/>
    <mergeCell ref="C469:H469"/>
    <mergeCell ref="C462:H462"/>
    <mergeCell ref="C203:H203"/>
    <mergeCell ref="C174:H174"/>
    <mergeCell ref="C74:H74"/>
    <mergeCell ref="C192:H192"/>
    <mergeCell ref="C461:H461"/>
    <mergeCell ref="C270:H270"/>
    <mergeCell ref="C271:H271"/>
    <mergeCell ref="C272:H272"/>
    <mergeCell ref="C338:H338"/>
    <mergeCell ref="C361:H361"/>
    <mergeCell ref="C391:H391"/>
    <mergeCell ref="C388:H388"/>
    <mergeCell ref="C345:H345"/>
    <mergeCell ref="C274:H274"/>
    <mergeCell ref="C276:H276"/>
    <mergeCell ref="C282:H282"/>
    <mergeCell ref="C367:H367"/>
    <mergeCell ref="C301:H301"/>
    <mergeCell ref="C348:H348"/>
    <mergeCell ref="C350:H350"/>
    <mergeCell ref="C351:H351"/>
    <mergeCell ref="C447:H447"/>
    <mergeCell ref="C431:H431"/>
    <mergeCell ref="C413:H413"/>
    <mergeCell ref="C364:H364"/>
    <mergeCell ref="C407:H407"/>
    <mergeCell ref="C356:H356"/>
    <mergeCell ref="C357:H357"/>
    <mergeCell ref="C303:H303"/>
    <mergeCell ref="C495:H495"/>
    <mergeCell ref="C304:H304"/>
    <mergeCell ref="C326:H326"/>
    <mergeCell ref="C327:H327"/>
    <mergeCell ref="C328:H328"/>
    <mergeCell ref="C329:H329"/>
    <mergeCell ref="C331:H331"/>
    <mergeCell ref="C448:H448"/>
    <mergeCell ref="C449:H449"/>
    <mergeCell ref="C488:H488"/>
    <mergeCell ref="C430:H430"/>
    <mergeCell ref="C158:H158"/>
    <mergeCell ref="C418:H418"/>
    <mergeCell ref="C164:H164"/>
    <mergeCell ref="C399:H399"/>
    <mergeCell ref="C277:H277"/>
    <mergeCell ref="C368:H368"/>
    <mergeCell ref="C487:H487"/>
    <mergeCell ref="C300:H300"/>
    <mergeCell ref="C117:F117"/>
    <mergeCell ref="C299:H299"/>
    <mergeCell ref="C362:H362"/>
    <mergeCell ref="C302:H302"/>
    <mergeCell ref="C19:H19"/>
    <mergeCell ref="C297:H297"/>
    <mergeCell ref="C298:H298"/>
    <mergeCell ref="C53:H53"/>
    <mergeCell ref="C177:H177"/>
    <mergeCell ref="C21:H21"/>
    <mergeCell ref="C118:H118"/>
    <mergeCell ref="C29:H29"/>
    <mergeCell ref="C58:H58"/>
    <mergeCell ref="C295:H295"/>
    <mergeCell ref="C360:H360"/>
    <mergeCell ref="C494:H494"/>
    <mergeCell ref="C477:H477"/>
    <mergeCell ref="C325:H325"/>
    <mergeCell ref="C454:H454"/>
    <mergeCell ref="C365:H365"/>
    <mergeCell ref="C54:H54"/>
    <mergeCell ref="C33:H33"/>
    <mergeCell ref="C22:H22"/>
    <mergeCell ref="C23:H23"/>
    <mergeCell ref="C24:H24"/>
    <mergeCell ref="C27:H27"/>
    <mergeCell ref="C31:H31"/>
    <mergeCell ref="C32:H32"/>
    <mergeCell ref="C36:H36"/>
    <mergeCell ref="C38:H38"/>
    <mergeCell ref="C332:H332"/>
    <mergeCell ref="C30:H30"/>
    <mergeCell ref="C25:H25"/>
    <mergeCell ref="C26:H26"/>
    <mergeCell ref="C28:H28"/>
    <mergeCell ref="C162:H162"/>
    <mergeCell ref="C143:H143"/>
    <mergeCell ref="C146:H146"/>
    <mergeCell ref="C166:H166"/>
    <mergeCell ref="C167:H167"/>
    <mergeCell ref="C168:H168"/>
    <mergeCell ref="C480:H480"/>
    <mergeCell ref="C481:H481"/>
    <mergeCell ref="C478:H478"/>
    <mergeCell ref="C211:H211"/>
    <mergeCell ref="C436:H436"/>
    <mergeCell ref="C438:H438"/>
    <mergeCell ref="C387:H387"/>
    <mergeCell ref="C455:H455"/>
    <mergeCell ref="C453:H453"/>
    <mergeCell ref="C483:H483"/>
    <mergeCell ref="C199:H199"/>
    <mergeCell ref="C308:H308"/>
    <mergeCell ref="C309:H309"/>
    <mergeCell ref="C310:H310"/>
    <mergeCell ref="C311:H311"/>
    <mergeCell ref="C312:H312"/>
    <mergeCell ref="C313:H313"/>
    <mergeCell ref="C470:H470"/>
    <mergeCell ref="C459:H459"/>
    <mergeCell ref="C422:H422"/>
    <mergeCell ref="C467:H467"/>
    <mergeCell ref="C400:H400"/>
    <mergeCell ref="C437:H437"/>
    <mergeCell ref="C359:H359"/>
    <mergeCell ref="C378:H378"/>
    <mergeCell ref="C423:H423"/>
    <mergeCell ref="C424:H424"/>
    <mergeCell ref="C429:H429"/>
    <mergeCell ref="C428:H428"/>
    <mergeCell ref="C517:H517"/>
    <mergeCell ref="C518:H518"/>
    <mergeCell ref="C491:H491"/>
    <mergeCell ref="C492:H492"/>
    <mergeCell ref="C501:H501"/>
    <mergeCell ref="C502:H502"/>
    <mergeCell ref="C503:H503"/>
    <mergeCell ref="C498:H498"/>
    <mergeCell ref="C515:H515"/>
    <mergeCell ref="C509:H509"/>
    <mergeCell ref="C425:H425"/>
    <mergeCell ref="C463:H463"/>
    <mergeCell ref="C516:H516"/>
    <mergeCell ref="C473:H473"/>
    <mergeCell ref="C472:H472"/>
    <mergeCell ref="C446:H446"/>
    <mergeCell ref="C444:H444"/>
    <mergeCell ref="C511:H511"/>
    <mergeCell ref="C426:H426"/>
    <mergeCell ref="C427:H427"/>
    <mergeCell ref="C401:H401"/>
    <mergeCell ref="C219:H219"/>
    <mergeCell ref="C220:H220"/>
    <mergeCell ref="C330:H330"/>
    <mergeCell ref="C333:H333"/>
    <mergeCell ref="C234:H234"/>
    <mergeCell ref="C228:H228"/>
    <mergeCell ref="C233:H233"/>
    <mergeCell ref="C225:H225"/>
    <mergeCell ref="C340:H340"/>
    <mergeCell ref="C405:H405"/>
    <mergeCell ref="C358:H358"/>
    <mergeCell ref="C188:H188"/>
    <mergeCell ref="C318:H318"/>
    <mergeCell ref="C319:H319"/>
    <mergeCell ref="C320:H320"/>
    <mergeCell ref="C321:H321"/>
    <mergeCell ref="C191:H191"/>
    <mergeCell ref="C260:H260"/>
    <mergeCell ref="C253:H253"/>
    <mergeCell ref="C179:H179"/>
    <mergeCell ref="C180:H180"/>
    <mergeCell ref="C216:H216"/>
    <mergeCell ref="C215:H215"/>
    <mergeCell ref="C222:H222"/>
    <mergeCell ref="C223:H223"/>
    <mergeCell ref="C197:H197"/>
    <mergeCell ref="C221:H221"/>
    <mergeCell ref="C193:H193"/>
    <mergeCell ref="C224:H224"/>
    <mergeCell ref="C256:H256"/>
    <mergeCell ref="C251:H251"/>
    <mergeCell ref="C245:H245"/>
    <mergeCell ref="C248:H248"/>
    <mergeCell ref="C247:H247"/>
    <mergeCell ref="C249:H249"/>
    <mergeCell ref="C255:H255"/>
    <mergeCell ref="C254:H254"/>
    <mergeCell ref="C236:H236"/>
    <mergeCell ref="C257:H257"/>
    <mergeCell ref="C261:H261"/>
    <mergeCell ref="C262:H262"/>
    <mergeCell ref="C263:H263"/>
    <mergeCell ref="C285:H285"/>
    <mergeCell ref="C286:H286"/>
    <mergeCell ref="C258:H258"/>
    <mergeCell ref="C259:H259"/>
    <mergeCell ref="C265:H265"/>
    <mergeCell ref="C275:H275"/>
    <mergeCell ref="C287:H287"/>
    <mergeCell ref="C281:H281"/>
    <mergeCell ref="C279:H279"/>
    <mergeCell ref="C278:H278"/>
    <mergeCell ref="C226:H226"/>
    <mergeCell ref="C227:H227"/>
    <mergeCell ref="C229:H229"/>
    <mergeCell ref="C232:H232"/>
    <mergeCell ref="C230:H230"/>
    <mergeCell ref="C231:H231"/>
    <mergeCell ref="C235:H235"/>
    <mergeCell ref="C252:H252"/>
    <mergeCell ref="C246:H246"/>
    <mergeCell ref="C238:H238"/>
    <mergeCell ref="C250:H250"/>
    <mergeCell ref="C239:H239"/>
    <mergeCell ref="C241:H241"/>
    <mergeCell ref="C242:H242"/>
    <mergeCell ref="C243:H243"/>
    <mergeCell ref="C244:H244"/>
    <mergeCell ref="C381:H381"/>
    <mergeCell ref="C385:H385"/>
    <mergeCell ref="C393:H393"/>
    <mergeCell ref="C288:H288"/>
    <mergeCell ref="C395:H395"/>
    <mergeCell ref="C394:H394"/>
    <mergeCell ref="C290:H290"/>
    <mergeCell ref="C389:H389"/>
    <mergeCell ref="C334:H334"/>
    <mergeCell ref="C383:H383"/>
    <mergeCell ref="C471:H471"/>
    <mergeCell ref="C468:H468"/>
    <mergeCell ref="C443:H443"/>
    <mergeCell ref="C451:H451"/>
    <mergeCell ref="C442:H442"/>
    <mergeCell ref="C190:H190"/>
    <mergeCell ref="C207:H207"/>
    <mergeCell ref="C289:H289"/>
    <mergeCell ref="C403:H403"/>
    <mergeCell ref="C376:H376"/>
  </mergeCells>
  <printOptions/>
  <pageMargins left="0.3937007874015748" right="0.35433070866141736" top="0.984251968503937" bottom="0.984251968503937"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w Toruniu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k.mach</dc:creator>
  <cp:keywords/>
  <dc:description/>
  <cp:lastModifiedBy>Anna Sobierajska</cp:lastModifiedBy>
  <cp:lastPrinted>2019-09-18T05:55:04Z</cp:lastPrinted>
  <dcterms:created xsi:type="dcterms:W3CDTF">2008-01-28T10:43:05Z</dcterms:created>
  <dcterms:modified xsi:type="dcterms:W3CDTF">2019-09-18T11:40:11Z</dcterms:modified>
  <cp:category/>
  <cp:version/>
  <cp:contentType/>
  <cp:contentStatus/>
</cp:coreProperties>
</file>