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80" activeTab="1"/>
  </bookViews>
  <sheets>
    <sheet name="Uzasadnienie" sheetId="1" r:id="rId1"/>
    <sheet name="Tabela do uzasadnienia" sheetId="2" r:id="rId2"/>
    <sheet name="tab." sheetId="3" state="hidden" r:id="rId3"/>
  </sheets>
  <definedNames/>
  <calcPr fullCalcOnLoad="1" fullPrecision="0"/>
</workbook>
</file>

<file path=xl/sharedStrings.xml><?xml version="1.0" encoding="utf-8"?>
<sst xmlns="http://schemas.openxmlformats.org/spreadsheetml/2006/main" count="562" uniqueCount="371">
  <si>
    <t>3. Konsultacje wymagane przepisami prawa (łącznie z przepisami wewnętrznymi):</t>
  </si>
  <si>
    <t>Przychody z tytułu kredytów, pożyczek, emisji papierów wartościowych powstające w związku z umową na realizację programu, projektu lub zadania finansowanego z udziałem środków, o których mowa w art. 5 ust. 1 pkt 2 ustawy bez względu na stopień finansowania tymi środkami</t>
  </si>
  <si>
    <t>12.7.1</t>
  </si>
  <si>
    <t>12.8</t>
  </si>
  <si>
    <t>Przychody z tytułu kredytów, pożyczek, emisji papierów wartościowych powstające w związku z zawartą po dniu 1 stycznia 2013 r. umową na realizację programu, projektu lub zadania finansowanego w co najmniej 60% środkami, o których mowa w art. 5 ust. 1 pkt 2 ustawy</t>
  </si>
  <si>
    <t>12.8.1</t>
  </si>
  <si>
    <t>związane z umowami zaliczanymi do tytułów dłużnych wliczanych do państwowego długu publicznego</t>
  </si>
  <si>
    <t>Dane dotyczące emitowanych obligacji przychodowych</t>
  </si>
  <si>
    <t>15.1</t>
  </si>
  <si>
    <t>Środki z przedsięwzięcia gromadzone na rachunku bankowym</t>
  </si>
  <si>
    <t>15.1.1</t>
  </si>
  <si>
    <t>w tym środki na zaspokojenie roszczeń obligatariuszy</t>
  </si>
  <si>
    <t>15.2</t>
  </si>
  <si>
    <t>Wydatki bieżące z tytułu świadczenia emitenta należnego obligatoriuszom, uwzględniane w limicie spłaty zobowiązań, o którym mowa w art. 243 ustawy</t>
  </si>
  <si>
    <t>odsetki i dyskonto podlegające wyłączeniu z limitu spłaty zobowiązań, o którym mowa w art. 243 ustawy, w terminie nie dłuższym niż 90 dni po zakończeniu programu, projektu lub zadania i otrzymaniu refundacji z tych środków (bez odsetek i dyskonta od zobowiązań na wkład krajowy)</t>
  </si>
  <si>
    <t>łączna kwota przypadających na dany rok kwot ustawowych wyłączeń z limitu spłaty zobowiązań, o którym mowa w art. 243 ustawy, z tego:</t>
  </si>
  <si>
    <t xml:space="preserve">Zgodnie z obowiązującym stanem prawnym nie ma konieczności skierowania projektu uchwały do konsultacji. </t>
  </si>
  <si>
    <t>Informacja o spełnieniu wskaźnika spłaty zobowiązań określonego w art. 243 ustawy, po uwzględnieniu zobowiązań związku współtworzonego przez jednostkę samorządu terytorialnego oraz po uwzględnieniu ustawowych wyłączeń, obliczony w oparciu o plan 3 kwartałów roku poprzedzającego rok budżetowy</t>
  </si>
  <si>
    <t>Wydatki na wkład krajowy w związku z umową na realizację programu, projektu lub zadania finansowanego z udziałem środków, o których mowa w art. 5 ust. 1 pkt 2 ustawy bez względu na stopień finansowania tymi środkami</t>
  </si>
  <si>
    <t>16.1</t>
  </si>
  <si>
    <t>16.2</t>
  </si>
  <si>
    <t>16.3</t>
  </si>
  <si>
    <t>Stopnie niezachowania relacji określonych w art. 242-244 ustawy w przypadku określonym w art. 240a lub art. 240b ustawy</t>
  </si>
  <si>
    <t>Stopień niezachowania relacji zrównoważenia wydatków bieżących, o której mowa w poz. 8.2</t>
  </si>
  <si>
    <t>Stopień niezachowania wskaźnika spłaty zobowiązań, o którym mowa w poz. 9.7</t>
  </si>
  <si>
    <t>Stopień niezachowania wskaźnika spłaty zobowiązań, o którym mowa w poz. 9.7.1</t>
  </si>
  <si>
    <t>Dopuszczalny wskaźnik spłaty zobowiązań określony w art. 243 ustawy, po uwzględnieniu wyłączeń określonych w art.  36 ustawy z dnia 7 grudnia 2012 r. o zmianie niektórych ustaw związanych z realizacją ustawy budżetowej, obliczony w oparciu o wykonanie roku poprzedzającego rok budżetowy</t>
  </si>
  <si>
    <t>Przeznaczenie prognozowanej nadwyżki budżetowej, w tym na:</t>
  </si>
  <si>
    <t>Spłaty kredytów, pożyczek i wykup papierów wartościowych</t>
  </si>
  <si>
    <t>Informacje uzupełniające o wybranych rodzajach wydatków budżetowych</t>
  </si>
  <si>
    <t>Wydatki bieżące na wynagrodzenia i składki od nich naliczane</t>
  </si>
  <si>
    <t>Wydatki związane z funkcjonowaniem organów jednostki samorządu terytorialnego</t>
  </si>
  <si>
    <t>bieżące</t>
  </si>
  <si>
    <t>majątkowe</t>
  </si>
  <si>
    <t xml:space="preserve">Wydatki inwestycyjne kontynuowane </t>
  </si>
  <si>
    <t>Nowe wydatki inwestycyjne</t>
  </si>
  <si>
    <t xml:space="preserve">Wydatki majątkowe w formie dotacji </t>
  </si>
  <si>
    <t>Finansowanie programów, projektów lub zadań realizowanych z udziałem środków, o których mowa w art. 5 ust. 1 pkt 2 i 3 ustawy</t>
  </si>
  <si>
    <t>Dochody bieżące  na programy, projekty lub zadania finansowane z udziałem środków, o których mowa w art. 5 ust. 1 pkt 2 i 3 ustawy, w tym:</t>
  </si>
  <si>
    <t>środki określone w art. 5 ust. 1 pkt 2 ustawy, w tym:</t>
  </si>
  <si>
    <t>środki określone w art. 5 ust. 1 pkt 2 ustawy wynikające wyłącznie z  zawartych umów na realizację programu, projektu lub zadania</t>
  </si>
  <si>
    <t>Dochody majątkowe  na programy, projekty lub zadania finansowane z udziałem środków, o których mowa w art. 5 ust. 1 pkt 2 i 3 ustawy, w tym:</t>
  </si>
  <si>
    <t>środki określone w art. 5 ust. 1 pkt 2 ustawy wynikające wyłącznie z zawartych umów na realizację programu, projektu lub zadania</t>
  </si>
  <si>
    <t>Wydatki bieżące na programy, projekty lub zadania finansowane z udziałem środków, o których mowa w art. 5 ust. 1 pkt 2 i 3 ustawy</t>
  </si>
  <si>
    <t xml:space="preserve">w tym finansowane środkami określonymi w art. 5 ust. 1 pkt 2 ustawy </t>
  </si>
  <si>
    <t xml:space="preserve">Wydatki bieżące na realizację programu, projektu lub zadania wynikające wyłącznie z zawartych umów z podmiotem dysponującym środkami, o których mowa w art. 5 ust. 1 pkt 2 ustawy </t>
  </si>
  <si>
    <t>Wydatki majątkowe na programy, projekty lub zadania finansowane z udziałem środków, o których mowa w art. 5 ust. 1 pkt 2 i 3 ustawy</t>
  </si>
  <si>
    <t>w tym finansowane środkami określonymi w art. 5 ust. 1 pkt 2 ustawy</t>
  </si>
  <si>
    <t xml:space="preserve">Wydatki majątkowe na realizację programu, projektu lub zadania wynikające wyłącznie z zawartych umów z podmiotem dysponującym środkami, o których mowa w art. 5 ust. 1 pkt 2 ustawy </t>
  </si>
  <si>
    <t xml:space="preserve">Kwoty dotyczące przejęcia i spłaty zobowiązań po samodzielnych publicznych zakładach opieki zdrowotnej oraz pokrycia ujemnego wyniku </t>
  </si>
  <si>
    <t>Kwota zobowiązań wynikających z przejęcia przez jednostkę samorządu terytorialnego zobowiązań po likwidowanych i przekształcanych samodzielnych zakładach opieki zdrowotnej</t>
  </si>
  <si>
    <t>Dochody budżetowe z tytułu dotacji celowej z budżetu państwa, o której mowa w art. 196 ustawy z  dnia 15 kwietnia 2011 r.  o działalności leczniczej (Dz.U. Nr 112, poz. 654, z późn. zm.)</t>
  </si>
  <si>
    <t>Wysokość zobowiązań podlegających umorzeniu, o którym mowa w art. 190 ustawy o działalności leczniczej</t>
  </si>
  <si>
    <t>Wydatki na spłatę przejętych zobowiązań samodzielnego publicznego zakładu opieki zdrowotnej przekształconego na zasadach określonych w przepisach  o działalności leczniczej</t>
  </si>
  <si>
    <t>Wydatki na spłatę przejętych zobowiązań samodzielnego publicznego zakładu opieki zdrowotnej likwidowanego na zasadach określonych w przepisach  o działalności leczniczej</t>
  </si>
  <si>
    <t>Wydatki na spłatę zobowiązań samodzielnego publicznego zakładu opieki zdrowotnej przejętych do końca 2011 r. na podstawie przepisów o zakładach opieki zdrowotnej</t>
  </si>
  <si>
    <t>Wydatki bieżące na pokrycie ujemnego wyniku finansowego samodzielnego publicznego zakładu opieki zdrowotnej</t>
  </si>
  <si>
    <t>Dane uzupełniające o długu i jego spłacie</t>
  </si>
  <si>
    <t>Spłaty rat kapitałowych oraz wykup papierów wartościowych, o których mowa w pkt. 5.1., wynikające wyłącznie z tytułu zobowiązań już zaciągniętych</t>
  </si>
  <si>
    <t>Kwota długu, którego planowana spłata dokona się z wydatków budżetu</t>
  </si>
  <si>
    <t>Wydatki zmniejszające dług, w tym:</t>
  </si>
  <si>
    <t>spłata zobowiązań wymagalnych z lat poprzednich, innych niż w pkt 14.3.1</t>
  </si>
  <si>
    <t>wypłaty z tytułu wymagalnych poręczeń i gwarancji</t>
  </si>
  <si>
    <t>Wynik operacji niekasowych wpływających na kwotę długu (m.in. umorzenia, różnice kursowe)</t>
  </si>
  <si>
    <t>Wyszczególnienie</t>
  </si>
  <si>
    <t>x</t>
  </si>
  <si>
    <t>Zmiana</t>
  </si>
  <si>
    <t>TAK</t>
  </si>
  <si>
    <t>2.</t>
  </si>
  <si>
    <t>3.</t>
  </si>
  <si>
    <t>Zmiany dochodów, wydatków, przychodów i rozchodów oraz wynik budżetowy i finansowy w latach 2011-2026</t>
  </si>
  <si>
    <t>Horyzont czasowy</t>
  </si>
  <si>
    <t>DOCHODY</t>
  </si>
  <si>
    <t>WYDATKI</t>
  </si>
  <si>
    <t>WYNIK BUDŻETOWY</t>
  </si>
  <si>
    <t>Plan 
przed zmianą</t>
  </si>
  <si>
    <t>zmiana (+/-)</t>
  </si>
  <si>
    <t>Plan 
po zmianie</t>
  </si>
  <si>
    <t>4.</t>
  </si>
  <si>
    <t>5.</t>
  </si>
  <si>
    <t>6.</t>
  </si>
  <si>
    <t>7.</t>
  </si>
  <si>
    <t>8.</t>
  </si>
  <si>
    <t>9.</t>
  </si>
  <si>
    <t>10.</t>
  </si>
  <si>
    <t>PRZYCHODY</t>
  </si>
  <si>
    <t>ROZCHODY</t>
  </si>
  <si>
    <t>WYNIK FINANSOWY</t>
  </si>
  <si>
    <t>11.</t>
  </si>
  <si>
    <t>12.</t>
  </si>
  <si>
    <t>13.</t>
  </si>
  <si>
    <t>Ocena skutków regulacji:</t>
  </si>
  <si>
    <t>Skutkiem uchwały jest zmiana wieloletniej prognozy finansowej Województwa Kujawsko-Pomorskiego na lata 2011-2026, zgodnie z załącznikami do niniejszej uchwały.</t>
  </si>
  <si>
    <t>1.</t>
  </si>
  <si>
    <t>UZASADNIENIE</t>
  </si>
  <si>
    <t>1. Przedmiot regulacji:</t>
  </si>
  <si>
    <t>2. Omówienie podstawy prawnej:</t>
  </si>
  <si>
    <t>4. Uzasadnienie merytoryczne:</t>
  </si>
  <si>
    <t>Wydatki majątkowe</t>
  </si>
  <si>
    <t>Lp.</t>
  </si>
  <si>
    <t>1.1</t>
  </si>
  <si>
    <t>1.1.1</t>
  </si>
  <si>
    <t>1.1.2</t>
  </si>
  <si>
    <t>1.1.3</t>
  </si>
  <si>
    <t>1.1.3.1</t>
  </si>
  <si>
    <t>1.1.4</t>
  </si>
  <si>
    <t>1.1.5</t>
  </si>
  <si>
    <t>1.2</t>
  </si>
  <si>
    <t>1.2.1</t>
  </si>
  <si>
    <t>1.2.2</t>
  </si>
  <si>
    <t>2.1</t>
  </si>
  <si>
    <t>2.1.1</t>
  </si>
  <si>
    <t>2.1.1.1</t>
  </si>
  <si>
    <t>2.1.2</t>
  </si>
  <si>
    <t>2.1.3</t>
  </si>
  <si>
    <t>2.1.3.1</t>
  </si>
  <si>
    <t>2.2</t>
  </si>
  <si>
    <t>4.1</t>
  </si>
  <si>
    <t>4.1.1</t>
  </si>
  <si>
    <t>4.2</t>
  </si>
  <si>
    <t>4.2.1</t>
  </si>
  <si>
    <t>4.3</t>
  </si>
  <si>
    <t>4.3.1</t>
  </si>
  <si>
    <t>4.4</t>
  </si>
  <si>
    <t>4.4.1</t>
  </si>
  <si>
    <t>5.1</t>
  </si>
  <si>
    <t>5.1.1</t>
  </si>
  <si>
    <t>5.1.1.1</t>
  </si>
  <si>
    <t>5.2</t>
  </si>
  <si>
    <t>8.1</t>
  </si>
  <si>
    <t>8.2</t>
  </si>
  <si>
    <t>9.1</t>
  </si>
  <si>
    <t>9.2</t>
  </si>
  <si>
    <t>9.3</t>
  </si>
  <si>
    <t>9.4</t>
  </si>
  <si>
    <t>9.5</t>
  </si>
  <si>
    <t>9.6</t>
  </si>
  <si>
    <t>9.6.1</t>
  </si>
  <si>
    <t>9.7</t>
  </si>
  <si>
    <t>9.7.1</t>
  </si>
  <si>
    <t>10.1</t>
  </si>
  <si>
    <t>11.1</t>
  </si>
  <si>
    <t>11.2</t>
  </si>
  <si>
    <t>11.3</t>
  </si>
  <si>
    <t>11.3.1</t>
  </si>
  <si>
    <t>11.3.2</t>
  </si>
  <si>
    <t>11.4</t>
  </si>
  <si>
    <t>11.5</t>
  </si>
  <si>
    <t>11.6</t>
  </si>
  <si>
    <t>12.1</t>
  </si>
  <si>
    <t>12.1.1</t>
  </si>
  <si>
    <t>12.1.1.1</t>
  </si>
  <si>
    <t>12.2</t>
  </si>
  <si>
    <t>12.2.1</t>
  </si>
  <si>
    <t>12.2.1.1</t>
  </si>
  <si>
    <t>12.3</t>
  </si>
  <si>
    <t>12.3.1</t>
  </si>
  <si>
    <t>12.3.2</t>
  </si>
  <si>
    <t>12.4</t>
  </si>
  <si>
    <t>12.4.1</t>
  </si>
  <si>
    <t>12.4.2</t>
  </si>
  <si>
    <t>13.1</t>
  </si>
  <si>
    <t>13.2</t>
  </si>
  <si>
    <t>13.3</t>
  </si>
  <si>
    <t>13.4</t>
  </si>
  <si>
    <t>13.5</t>
  </si>
  <si>
    <t>13.6</t>
  </si>
  <si>
    <t>13.7</t>
  </si>
  <si>
    <t>14.1</t>
  </si>
  <si>
    <t>14.2</t>
  </si>
  <si>
    <t>14.3</t>
  </si>
  <si>
    <t>14.3.1</t>
  </si>
  <si>
    <t>14.3.2</t>
  </si>
  <si>
    <t>14.3.3</t>
  </si>
  <si>
    <t>14.4</t>
  </si>
  <si>
    <t>Dochody ogółem</t>
  </si>
  <si>
    <t>Dochody bieżące, w tym:</t>
  </si>
  <si>
    <t>dochody z tytułu udziału we wpływach z podatku dochodowego od osób fizycznych</t>
  </si>
  <si>
    <t>dochody z tytułu udziału we wpływach z podatku dochodowego od osób prawnych</t>
  </si>
  <si>
    <t>podatki i opłaty, w tym:</t>
  </si>
  <si>
    <t>z podatku od nieruchomości</t>
  </si>
  <si>
    <t>z subwencji ogólnej</t>
  </si>
  <si>
    <t>z tytułu dotacji i środków przeznaczonych na cele bieżące</t>
  </si>
  <si>
    <t>Dochody majątkowe, w tym:</t>
  </si>
  <si>
    <t>ze sprzedaży majątku</t>
  </si>
  <si>
    <t>z tytułu dotacji oraz środków przeznaczonych na inwestycje</t>
  </si>
  <si>
    <t>Wydatki ogółem</t>
  </si>
  <si>
    <t>Wydatki bieżące, w tym:</t>
  </si>
  <si>
    <t>z tytułu poręczeń i gwarancji, w tym:</t>
  </si>
  <si>
    <t>na spłatę przejętych zobowiązań samodzielnego publicznego zakładu opieki zdrowotnej przekształconego na zasadach określonych w przepisach  o działalności leczniczej, w wysokości w jakiej nie podlegają sfinansowaniu dotacją z budżetu państwa)</t>
  </si>
  <si>
    <t>wydatki na obsługę długu, w tym:</t>
  </si>
  <si>
    <t>Wynik budżetu</t>
  </si>
  <si>
    <t>Przychody budżetu</t>
  </si>
  <si>
    <t>Nadwyżka budżetowa z lat ubiegłych, w tym:</t>
  </si>
  <si>
    <t>na pokrycie deficytu budżetu</t>
  </si>
  <si>
    <t>Wolne środki, o których mowa w art. 217 ust.2 pkt 6 ustawy, w tym:</t>
  </si>
  <si>
    <t>Kredyty, pożyczki, emisja papierów wartościowych, w tym:</t>
  </si>
  <si>
    <t>Inne przychody niezwiązane z zaciągnięciem długu, w tym:</t>
  </si>
  <si>
    <t>Rozchody budżetu</t>
  </si>
  <si>
    <t>Spłaty rat kapitałowych kredytów i pożyczek oraz wykup papierów wartościowych, w tym:</t>
  </si>
  <si>
    <t>Inne rozchody niezwiązane ze spłatą długu</t>
  </si>
  <si>
    <t>Kwota długu</t>
  </si>
  <si>
    <t>Kwota zobowiązań wynikających z przejęcia przez jednostkę samorządu terytorialnego zobowiązań po likwidowanych i przekształcanych jednostkach zaliczanych do sektora finansów publicznych</t>
  </si>
  <si>
    <t>Relacja zrównoważenia wydatków bieżących, o której mowa w art. 242 ustawy</t>
  </si>
  <si>
    <t>Różnica między dochodami bieżącymi a wydatkami bieżącymi</t>
  </si>
  <si>
    <t>Wskaźnik spłaty zobowiązań</t>
  </si>
  <si>
    <t xml:space="preserve">Kwota zobowiązań związku współtworzonego przez jednostkę samorządu terytorialnego przypadających do spłaty w danym roku budżetowym, podlegająca doliczeniu zgodnie z art. 244 ustawy </t>
  </si>
  <si>
    <t>gwarancje i poręczenia podlegające wyłączeniu z limitu spłaty zobowiązań, o których mowa w art. 243 ustawy</t>
  </si>
  <si>
    <t>odsetki i dyskonto określone w art. 243 ust. 1 ustawy, w tym:</t>
  </si>
  <si>
    <t>2.1.3.1.1</t>
  </si>
  <si>
    <t>2.1.3.1.2</t>
  </si>
  <si>
    <t>kwota przypadających na dany rok kwot ustawowych wyłączeń określonych w art. 243 ust. 3 ustawy</t>
  </si>
  <si>
    <t>5.1.1.2</t>
  </si>
  <si>
    <t>kwota przypadających na dany rok kwot ustawowych wyłączeń określonych w art. 243 ust. 3a ustawy</t>
  </si>
  <si>
    <t>5.1.1.3</t>
  </si>
  <si>
    <t>kwota przypadających na dany rok kwot ustawowych wyłączeń innych niż określone w art. 243 ustawy</t>
  </si>
  <si>
    <t>Różnica między dochodami bieżącymi, skorygowanymi o środki a wydatkami bieżącymi pomniejszonymi o wydatki</t>
  </si>
  <si>
    <t>Wskaźnik planowanej łącznej spłaty zobowiązań, o której mowa w art. 243 ust. 1 ustawy do dochodów, bez uwzględnienia zobowiązań związku współtworzonego przez jednostkę samorządu terytorialnego i bez uwzględnienia ustawowych wyłączeń przypadających na dany rok</t>
  </si>
  <si>
    <t>Wskaźnik planowanej łącznej kwoty spłaty zobowiązań, o której mowa w art. 243 ust. 1 ustawy do dochodów, bez uwzględnienia zobowiązań związku współtworzonego przez jednostkę samorządu terytorialnego, po uwzględnieniu ustawowych wyłączeń przypadających na dany rok</t>
  </si>
  <si>
    <t>Wskaźnik planowanej łącznej kwoty zobowiązań, o której mowa w art. 243 ust. 1 ustawy do dochodów, po uwzględnieniu zobowiązań związku współtworzonego przez jednostkę samorządu terytorialnego oraz po uwzględnieniu ustawowych wyłączeń przypadających na dany rok</t>
  </si>
  <si>
    <t>Wskaźnik dochodów bieżących powiększonych o dochody ze sprzedaży majątku oraz pomniejszonych o wydatki bieżące, do dochodów budżetu ustalony dla danego roku (wskaźnik jednoroczny)</t>
  </si>
  <si>
    <t>Dopuszczalny wskaźnik spłaty zobowiązań określony w art. 243 ustawy, po uwzględnieniu ustawowych wyłączeń, obliczony w oparciu o plan 3 kwartału roku poprzedzającego pierwszy rok prognozy (wskaźnik ustalony w oparciu o średnią arytmetyczną z 3 poprzednich lat)</t>
  </si>
  <si>
    <t>Informacja o spełnieniu wskaźnika spłaty zobowiązań określonego w art. 243 ustawy, po uwzględnieniu zobowiązań związku współtworzonego przez jednostkę samorządu terytorialnego oraz po uwzględnieniu wyłączeń, obliczonego w oparciu o wykonanie roku poprzedzającego rok budżetowy</t>
  </si>
  <si>
    <t>Wydatki objęte limitem, o którym mowa w art. 226 ust. 3 i 4 ustawy</t>
  </si>
  <si>
    <t>12.5</t>
  </si>
  <si>
    <t>12.6.1</t>
  </si>
  <si>
    <t>12.5.1</t>
  </si>
  <si>
    <t>w tym w związku z już zawartą umową na realizację programu, projektu lub zadania</t>
  </si>
  <si>
    <t>12.6</t>
  </si>
  <si>
    <t>Wydatki na wkład krajowy w związku z zawartą po dniu 1 stycznia 2013 r. umową na realizację programu, projektu lub zadania finansowanego co najmniej 60% środkami, o których mowa w art. 5 ust. 1 pkt 2 ustawy</t>
  </si>
  <si>
    <t>12.7</t>
  </si>
  <si>
    <t>Ponadto dokonuje się zmian w załączniku nr 2 do wieloletniej prognozy finansowej "Wykaz przedsięwzięć wieloletnich" wynikających:</t>
  </si>
  <si>
    <t xml:space="preserve"> - ze zmiany ogólnego kosztu zadań,</t>
  </si>
  <si>
    <t xml:space="preserve"> - z przeniesienia planowanych wydatków między latami realizacji zadań.</t>
  </si>
  <si>
    <t>Zmiany dotyczą niżej wymienionych przedsięwzięć:</t>
  </si>
  <si>
    <t>Wyszczególnienie (nazwa zadania i cel)</t>
  </si>
  <si>
    <t>Łączne nakłady finansowe</t>
  </si>
  <si>
    <t>Przed zmianą</t>
  </si>
  <si>
    <t>Zwiększenia</t>
  </si>
  <si>
    <t>Zmniejszenia</t>
  </si>
  <si>
    <t>Po zmianie</t>
  </si>
  <si>
    <t xml:space="preserve">Wydatki na programy, projekty lub zadania związane z programami realizowanymi z udziałem środków, o których mowa w art. 5 ust. 1 pkt 2 i 3 ustawy z dnia 27 sierpnia 2009 r. o finansach publicznych </t>
  </si>
  <si>
    <t>Wydatki bieżące</t>
  </si>
  <si>
    <t xml:space="preserve">Wydatki na programy, projekty lub zadania pozostałe </t>
  </si>
  <si>
    <t>Pozostałe zmiany</t>
  </si>
  <si>
    <t>RPO 2020 - Dz. 5.1 - Rozbudowa drogi wojewódzkiej Nr 548 Stolno-Wąbrzeźno od km 0+005 do km 29+619 z wyłączeniem węzła autostradowego w m. Lisewo od km 14+144 do km 15+146 - Zwiększenie bezpieczeństwa ruchu drogowego</t>
  </si>
  <si>
    <t>Wieloletni program współpracy samorządu województwa kujawsko-pomorskiego z organizacjami pozarządowymi na lata 2016-2020 - Wsparcie działań realizowanych przez organizacje pożytku publicznego</t>
  </si>
  <si>
    <t xml:space="preserve"> - z wprowadzenia nowych zadań,</t>
  </si>
  <si>
    <t>RPO 2020 - Dz. 5.1 - Przebudowa wraz z rozbudową drogi wojewódzkiej Nr 269 Szczerkowo-Kowal od km 12+170 do km 28+898 oraz od km 33+622 do km 59+194- Zwiększenie bezpieczeństwa ruchu drogowego</t>
  </si>
  <si>
    <t xml:space="preserve"> - ze zmian w planowanych przedsięwzięciach;</t>
  </si>
  <si>
    <t>RPO 2020 - Dz. 6.3.2 - Artyści w zawodzie - Modernizacja warsztatów kształcenia zawodowego w KPSOSW im. J. Korczaka w Toruniu - Poprawa jakości usług edukacyjnych w zakresie szkolnictwa zawodowego</t>
  </si>
  <si>
    <t>RPO 2020 - Dz. 5.1 - Przebudowa wraz z rozbudową drogi wojewódzkiej Nr 563 Rypin-Żuromin-Mława od km 2+475 do km 16+656 - Zwiększenie bezpieczeństwa ruchu drogowego</t>
  </si>
  <si>
    <t>RPO 2020 - Dz. 5.1 - Przebudowa wraz z rozbudową drogi wojewódzkiej Nr 270 Brześć Kujawski-Izbica Kujawska-Koło od km 0+000 do km 29+023- Zwiększenie bezpieczeństwa ruchu drogowego</t>
  </si>
  <si>
    <t>RPO 2020 - Dz. 5.1- Przebudowa wraz z rozbudową drogi wojewódzkiej Nr 241 Tuchola-Rogoźno od km 0+005 do km 26+360 na odc. Tuchola-Sępólno Krajeńskie- Zwiększenie bezpieczeństwa ruchu drogowego</t>
  </si>
  <si>
    <t>Zmiany dochodów, wydatków, przychodów i rozchodów oraz wynik budżetowy i finansowy w latach 2019-2038</t>
  </si>
  <si>
    <t>Skutkiem uchwały jest zmiana wieloletniej prognozy finansowej Województwa Kujawsko-Pomorskiego na lata 2019-2038, zgodnie z załącznikami do niniejszej uchwały.</t>
  </si>
  <si>
    <t>Uchwała dotyczy zmiany wieloletniej prognozy finansowej Województwa Kujawsko-Pomorskiego na lata 2019-2038.</t>
  </si>
  <si>
    <t>Obowiązująca wieloletnia prognoza finansowa Województwa Kujawsko-Pomorskiego obejmuje lata 2019-2038.</t>
  </si>
  <si>
    <t xml:space="preserve"> - ze zmiany budżetu województwa na 2019 r.;</t>
  </si>
  <si>
    <t>Szczegółowy zakres zmian budżetu województwa na 2019 r., które wpływają na załącznik nr 1 do wieloletniej prognozy finansowej przedstawia poniższa tabela:</t>
  </si>
  <si>
    <t>Plan na 2019 rok
(przed zmianą)</t>
  </si>
  <si>
    <t>RPO 2020 - Dz. 6.3.1 - Tylko w Korczaku jest super dzieciaku - Zwiększenie dostępu do usług edukacyjnych w regionie w zakresie wychowania przedszkolnego specjalnego</t>
  </si>
  <si>
    <t xml:space="preserve"> - z urealnienia poniesionych wydatków,</t>
  </si>
  <si>
    <t>RPO 2020 - Dz. 5.1- Przebudowa i rozbudowa drogi wojewódzkiej Nr 255 Pakość-Strzelno od km 0+005 do km 21+910. Etap I - Rozbudowa drogi wojewódzkiej Nr 255 na odc. od km 0+005 do km 2+220, dł. 2,215 km - Zwiększenie bezpieczeństwa ruchu drogowego</t>
  </si>
  <si>
    <t>RPO 2020 - Dz. 5.1-  Przebudowa i rozbudowa drogi wojewódzkiej Nr 559 na odcinku Lipno-Kamień Kotowy-granica województwa - Zwiększenie bezpieczeństwa ruchu drogowego</t>
  </si>
  <si>
    <t>odsetki i dyskonto podlegające wyłączeniu z limitu spłaty zobowiązań, o których mowa w art. 243 ustawy, z tytułu zobowiązań zaciągniętych na wkład krajowy</t>
  </si>
  <si>
    <t>RPO 2020 - Dz. 5.1 - Przebudowa wraz z rozbudową drogi wojewódzkiej Nr 266 Ciechocinek-Służewo-Radziejów-Sompolno-Konin - Zwiększenie bezpieczeństwa ruchu drogowego</t>
  </si>
  <si>
    <t>RPO 2020 - Dz. 5.1- Przebudowa i rozbudowa drogi wojewódzkiej Nr 255 Pakość-Strzelno od km 0+005 do km 21+910. Etap II - Przebudowa drogi wojewódzkiej Nr 255 na odc. od km  2+220 do km 21+910, dł. 19,690 km" - Zwiększenie bezpieczeństwa ruchu drogowego</t>
  </si>
  <si>
    <t>Dokonuje się zmian w wieloletniej prognozie finansowej Województwa Kujawsko-Pomorskiego na lata 2019-2038. Zmiany wynikają:</t>
  </si>
  <si>
    <t>Plan po zmianie</t>
  </si>
  <si>
    <t>RPO 2020 - Dz. 5.1 - Przebudowa drogi wojewódzkiej Nr 249 wraz z uruchomieniem przeprawy promowej przez Wisłę na wysokości Solca Kujawskiego i Czarnowa - Zwiększenie bezpieczeństwa ruchu drogowego</t>
  </si>
  <si>
    <t>Zgodnie z art. 18 pkt 20 ustawy z dnia 5 czerwca 1998 r. o samorządzie województwa  (Dz. U. z 2019 r. poz. 512 z późn. zm.) do kompetencji sejmiku województwa należy podejmowanie uchwał w innych sprawach zastrzeżonych ustawami. Natomiast art. 231 ustawy z dnia 27 sierpnia 2009 r. o finansach publicznych (Dz.U. z 2019 r. poz. 869 z póź. zm.) uprawnia organ stanowiący do zmiany kwot wydatków na zaplanowane w wieloletniej prognozie finansowej przedsięwzięcia.</t>
  </si>
  <si>
    <t>Art. 226, 227 i 228 ustawy z dnia 27 sierpnia 2009 r. o finansach publicznych (Dz.U. z 2019 r. poz. 869 z późn. zm.)  określają szczegółowość wieloletniej prognozy finansowej jednostki samorządu terytorialnego, tj. minimalny zakres informacji i danych jakie powinny się w niej znaleźć.</t>
  </si>
  <si>
    <t>RPO 2020 - Pomoc Techniczna RPO 2014-2020 - WPD PT "Sprawne zarządzanie i wdrażanie RPO WK-P w latach 2018-2020" - Zapewnienie technicznego i finansowego wsparcia procesu zarządzania, wdrażania, monitorowania i kontroli w celu sprawnego wdrażania oraz efektywnego wykorzystania środków (Urząd Marszałkowski w Toruniu)</t>
  </si>
  <si>
    <t>RPO 2020 - Pomoc Techniczna RPO 2014-2020 (Dz. 12.1 - pula) - Zapewnienie technicznego i finansowego wsparcia procesu zarządzania, wdrażania, monitorowania i kontroli w celu sprawnego wdrażania oraz efektywnego wykorzystania środków (Urząd Marszałkowski w Toruniu)</t>
  </si>
  <si>
    <t>RPO 2020 - Dz. 5.1 - Rozbudowa drogi wojewódzkiej Nr 251 Kaliska-Inowrocław na odcinku od km 19+649 (od granicy województwa kujawsko-pomorskiego) do km 34+200 oraz od km 34+590,30 do km 35+290 wraz z przebudową mostu na rzece Gąsawka w miejscowości Żnin - Zwiększenie bezpieczeństwa ruchu drogowego</t>
  </si>
  <si>
    <t>RPO 2020 - Dz. 5.1- Przebudowa i rozbudowa drogi wojewódzkiej Nr 559 na odcinku Lipno-Kamień Kotowy-granica województwa - Zwiększenie bezpieczeństwa ruchu drogowego</t>
  </si>
  <si>
    <t>IW - Modernizacja dróg wojewódzkich grupa III - K-P planu spójności komunikacji drogowej i kolejowej 2014-2020 - Zwiększenie bezpieczeństwa ruchu drogowego</t>
  </si>
  <si>
    <t>(dokonuje się aktualizacji puli środków na współfinansowanie z EFS w poszczególnych latach)</t>
  </si>
  <si>
    <t>(dokonuje się aktualizacji puli środków na współfinansowanie z EFRR w poszczególnych latach)</t>
  </si>
  <si>
    <t>RPO 2020 - RPO WKP 2014-2020 (współfinansowanie krajowe dla beneficjentów środków EFS) - Ułatwienie absorpcji środków (Wojewódzki Urząd Pracy w Toruniu)</t>
  </si>
  <si>
    <t>RPO 2020 - Dz. 4.5 - Modernizacja zagrody wiejskiej w Dusocinie na potrzeby ośrodka edukacji ekologicznej na terenie Parku Krajobrazowego "Góry Łosiowe" wraz z czynną ochroną przyrody na obszarze Natura 2000 - Ochrona i promocja zasobów przyrodniczych oraz podniesienie świadomości edukacji ekologiczno-przyrodniczej</t>
  </si>
  <si>
    <t>Dokonuje się zmian w zakresie planowanych dochodów i wydatków w poszczególnych latach. Zmiany wynikają przede wszystkim ze zmian w planowanych przedsięwzięciach.</t>
  </si>
  <si>
    <t xml:space="preserve"> - z aktualizacji wielkości dochodów i wydatków w poszczególnych latach.</t>
  </si>
  <si>
    <t>1.1.8</t>
  </si>
  <si>
    <t>1.2.9</t>
  </si>
  <si>
    <t>Zestawienie zmian w planowanych dochodach i wydatkach w latach 2019-2038 przedstawia załączona tabela.</t>
  </si>
  <si>
    <t>IW - Modernizacja dróg na terenie Miasta Inowrocławia - wsparcie finansowe do 25 % wartości inwestycji przewidzianych do realizacji w ramach Funduszu Dróg Samorządowych - Zwiększenie bezpieczeństwa ruchu drogowego</t>
  </si>
  <si>
    <t>IW - Przebudowa drogi wojewódzkiej tj. ul. Magazynowej w Inowrocławiu na odcinku od ul. Gabriela Narutowicza do ul. Dworcowej - Zwiększenie bezpieczeństwa ruchu drogowego</t>
  </si>
  <si>
    <t>(wprowadza się nowe zadanie przewidziane do realizacji w latach 2019-2021 poprzez wyodrębnienie go z zadania pn. "Modernizacja dróg na terenie Miasta Inowrocławia - wsparcie finansowe do 25 % wartości inwestycji przewidzianych do realizacji w ramach Funduszu Dróg Samorządowych")</t>
  </si>
  <si>
    <t>RPO 2020 - Dz. 4.2 - Punkty selektywnego zbierania odpadów komunalnych w województwie kujawsko-pomorskim - Zapewnienie kompleksowej gospodarki odpadami</t>
  </si>
  <si>
    <t>RPO 2020 - Dz. 4.5 - Utworzenie ośrodka edukacji przyrodniczej Krajeńskiego Parku Krajobrazowego  - Ochrona i promocja zasobów przyrodniczych oraz podniesienie świadomości edukacji ekologiczno-przyrodniczej</t>
  </si>
  <si>
    <t>(dokonuje się zwiększenia planowanych na 2020 r. wydatków z przeznaczeniem na wykonanie robót dodatkowych nie ujętych w dokumentacji projektowo-kosztorysowej. Ogólna wartość projektu ulega zwiększeniu)</t>
  </si>
  <si>
    <t>Promocja Województwa Kujawsko-Pomorskiego w ramach współpracy z przewoźnikami lotniczymi - Upowszechnianie wiedzy o województwie kujawsko-pomorskim</t>
  </si>
  <si>
    <t>(wydłuża się okres realizacji zadania do roku 2021 oraz przenosi się wydatki z roku 2019 do roku 2021 w związku z brakiem porozumienia pomiędzy Województwem, Miastem Toruń i Miastem Bydgoszcz w sprawie promocji tych podmiotów w liniach lotniczych. Ogólna wartość zadania nie ulega zmianie)</t>
  </si>
  <si>
    <t>IW - Dokapitalizowanie spółki Kujawsko-Pomorski Transport Samochodowy - Rozwój pozamiejskiego transportu publicznego</t>
  </si>
  <si>
    <t>(skraca się okres realizacji zadania, przenosi się planowane na lata 2020-2021 wydatki do roku 2019 w związku z decyzją jednorazowego przekazania środków na modernizację floty autobusowej w zakresie objętym planem inwestycyjnym w/w Spółki. Ogólna wartość zadania ulega zwiększeniu)</t>
  </si>
  <si>
    <t>GOSPOSTRATEG - Usytuowanie na poziomie samorządów lokalnych instrumentów wsparcia dla MŚP działających w oparciu o model wielopoziomowego zarządzania regionem - Wypracowanie nowego modelu polityki wsparcia rozwoju przedsiębiorczości na poziomie samorządu</t>
  </si>
  <si>
    <t>RPO 2020 - Dz. 5.1 - Przebudowa wraz z rozbudową drogi wojewódzkiej Nr 534 Grudziądz-Wąbrzeźno-Golub-Dobrzyń-Rypin od km 76+705 do km 81+719 - Zwiększenie bezpieczeństwa ruchu drogowego</t>
  </si>
  <si>
    <t>RPO 2020 - Dz. 5.1 - Przebudowa wraz z rozbudową drogi wojewódzkiej Nr 270 Brześć Kujawski-Izbica Kujawska-Koło od km 0+000 do km 29+023-Budowa obwodnicy m. Lubraniec- Zwiększenie bezpieczeństwa ruchu drogowego</t>
  </si>
  <si>
    <t>RPO 2020 - Dz. 5.1 - Przebudowa wraz z rozbudową drogi wojewódzkiej Nr 254 Brzoza-Wylatowo (odcinek Barcin-Wylatowo) - Zwiększenie bezpieczeństwa ruchu drogowego</t>
  </si>
  <si>
    <t>(dokonuje się zmniejszenia planowanych na poszczególne lata wydatków oraz przenosi się je do projektów przeznaczonych do realizacji w pierwszej kolejności. Ogólna wartość projektu ulega zmniejszeniu)</t>
  </si>
  <si>
    <t>RPO 2020 - Dz. 5.1 - zmiana nazwy z: Przebudowa wraz z rozbudową drogi wojewódzkiej Nr 254 Brzoza-Łabiszyn-Barcin-Mogilno-Wylatowo (odcinek Brzoza-Barcin) na: Przebudowa wraz z rozbudową drogi wojewódzkiej Nr 254 Brzoza-Łabiszyn-Barcin-Mogilno-Wylatowo (odcinek Brzoza-Barcin). Odcinek I od km 0+069 do km 13+280 - Zwiększenie bezpieczeństwa ruchu drogowego</t>
  </si>
  <si>
    <t>RPO 2020 - Dz. 5.1 - Przebudowa wraz z rozbudową drogi wojewódzkiej Nr 254 Brzoza-Łabiszyn-Barcin-Mogilno-Wylatowo (odcinek Łabiszyn-Barcin) - Zwiększenie bezpieczeństwa ruchu drogowego</t>
  </si>
  <si>
    <t>RPO 2020 - Dz. 5.1 - Przebudowa wraz z rozbudową drogi wojewódzkiej Nr 265 Brześć Kujawski-Gostynin od km 0+003 do km 19+117 - Zwiększenie bezpieczeństwa ruchu drogowego</t>
  </si>
  <si>
    <t>IW - Rozbudowa KPCEN we Włocławku - dokumentacja - Poprawa infrastruktury oświatowej</t>
  </si>
  <si>
    <t>(dokonuje się zmniejszenia planowanych na 2019 r. wydatków oraz ogólnej wartości zadania w związku z brakiem możliwości wykonania dokumentacji nowoprojektowanych miejsc parkingowych na terenie działki Województwa)</t>
  </si>
  <si>
    <t>(dokonuje się zmniejszenia planowanych na 2020 r. wydatków bieżących oraz ogólnej wartości projektu w celu dostosowania do zaktualizowanego wniosku o  dofinansowanie projektu)</t>
  </si>
  <si>
    <t>RPO 2020 - Dz. 1.5.2 - Wsparcie umiędzynarodowienia kujawsko-pomorskich MŚP oraz promocja potencjału gospodarczego regionu - Zwiększenie poziomu handlu zagranicznego sektora MŚP</t>
  </si>
  <si>
    <t>(wydłuża się okres realizacji projektu do roku 2021)</t>
  </si>
  <si>
    <t>(wydłuża się okres realizacji projektu do roku 2022)</t>
  </si>
  <si>
    <r>
      <t xml:space="preserve">W niniejszej uchwale wprowadzone są zmiany ujęte w uchwałach Zarządu Województwa Kujawsko-Pomorskiego: Nr 39/1763/19 z dnia 9 października                                      2019 r. oraz Nr 46/2089/19 z dnia 28 listopada 2019 r. zmieniających uchwałę w sprawie budżetu województwa na rok 2019 a także zmiany ujęte w projekcie uchwały Sejmiku Województwa Kujawsko-Pomorskiego </t>
    </r>
    <r>
      <rPr>
        <i/>
        <sz val="12"/>
        <color indexed="8"/>
        <rFont val="Times New Roman"/>
        <family val="1"/>
      </rPr>
      <t xml:space="preserve">w sprawie zmiany budżetu województwa na rok 2019. </t>
    </r>
  </si>
  <si>
    <t>(dokonuje się zwiększenia planowanych wydatków na lata 2020-2021 oraz ogólnej wartości projektu z przeznaczeniem na wykupy gruntów oraz roboty budowlane)</t>
  </si>
  <si>
    <t>(wydłuża się okres realizacji projektu do roku 2021, przenosi się część planowanych wydatków z roku 2019 do roku 2021 w związku z trwającą procedurą weryfikacji wniosków o płatność oraz dokumentów związanych z postępowaniem przetargowym. Ogólna wartość projektu nie ulega zmianie)</t>
  </si>
  <si>
    <t>(określa się planowane na 2019 r. wydatki w celu rozstrzygnięcia i wyłonienia wykonawcy na budowę przedszkola dla dzieci z niepełnosprawnością w Kujawsko-Pomorskim Specjalnym Ośrodku Szkolno-Wychowawczym im. J. Korczaka w Toruniu. Ogólna wartość projektu ulega zwiększeniu)</t>
  </si>
  <si>
    <t>(skraca się okres realizacji zadania do roku 2020 oraz zmniejsza się ogólną wartość zadania. Pierwotnie planowana na 2021 r. kwota wydatków przeniesiona została do nowoutworzonego zadania pn. "Przebudowa drogi wojewódzkiej tj. ul. Magazynowej w Inowrocławiu na odcinku od ul. Prezydenta Gabriela Narutowicza do ul. Dworcowej")</t>
  </si>
  <si>
    <t>IW - Przebudowa wraz z rozbudową drogi wojewódzkiej Nr 534 Grudziądz-Wąbrzeźno-Golub-Dobrzyń-Rypin od km 76+705 do km 81+719 - przygotowanie inwestycji - Zwiększenie bezpieczeństwa ruchu drogowego</t>
  </si>
  <si>
    <t>(dokonuje się zwiększenia planowanych na 2019 r. wydatków oraz zwiększenia ogólnej wartości programu w związku ze zwiększeniem planowanych na 2019 r. wydatków na zadanie pn. "GRANTY - Zadania w zakresie upowszechniania kultury fizycznej i sportu")</t>
  </si>
  <si>
    <t xml:space="preserve"> - z rezygnacji z realizacji zadań,</t>
  </si>
  <si>
    <t>1.1.6</t>
  </si>
  <si>
    <t>1.1.7</t>
  </si>
  <si>
    <t>1.1.9</t>
  </si>
  <si>
    <t>1.1.10</t>
  </si>
  <si>
    <t>1.1.11</t>
  </si>
  <si>
    <t>1.2.3</t>
  </si>
  <si>
    <t>1.2.4</t>
  </si>
  <si>
    <t>1.2.5</t>
  </si>
  <si>
    <t>1.2.6</t>
  </si>
  <si>
    <t>1.2.7</t>
  </si>
  <si>
    <t>1.2.8</t>
  </si>
  <si>
    <t>1.2.10</t>
  </si>
  <si>
    <t>1.2.11</t>
  </si>
  <si>
    <t>1.2.12</t>
  </si>
  <si>
    <t>1.2.13</t>
  </si>
  <si>
    <t>1.2.14</t>
  </si>
  <si>
    <t>1.2.15</t>
  </si>
  <si>
    <t>1.2.16</t>
  </si>
  <si>
    <t>1.2.17</t>
  </si>
  <si>
    <t>1.2.18</t>
  </si>
  <si>
    <t>1.2.19</t>
  </si>
  <si>
    <t>1.2.20</t>
  </si>
  <si>
    <t>1.2.21</t>
  </si>
  <si>
    <t>1.2.22</t>
  </si>
  <si>
    <t>1.2.23</t>
  </si>
  <si>
    <t>1.2.24</t>
  </si>
  <si>
    <t>1.2.25</t>
  </si>
  <si>
    <t>2.2.1</t>
  </si>
  <si>
    <t>2.2.2</t>
  </si>
  <si>
    <t>2.2.3</t>
  </si>
  <si>
    <t>2.2.4</t>
  </si>
  <si>
    <t>2.2.5</t>
  </si>
  <si>
    <t>2.2.6</t>
  </si>
  <si>
    <t>(dokonuje się urealnienia poniesionych do końca 2018 r. wydatków oraz przeniesienia części planowanych wydatków z roku 2019 do roku 2020 w związku z przeniesieniem niektórych działań do realizacji w roku następnym. Ogólna wartość projektu nie ulega zmianie)</t>
  </si>
  <si>
    <t>(dokonuje się przeniesienia części planowanych wydatków z roku 2019 do roku 2020 w związku z brakiem możliwości ogłoszenia naboru wniosków o powierzenie grantu w wyniku przedłużających się prac nad procedurą dotyczącą realizacji projektu grantowego. Ogólna wartość projektu nie ulega zmianie)</t>
  </si>
  <si>
    <t>RPO 2020 - RPO WKP 2014-2020 (współfinansowanie krajowe dla beneficjentów środków EFS) - Ułatwienie absorpcji środków (Urząd Marszałkowski w Toruniu)</t>
  </si>
  <si>
    <t>(dokonuje się przeniesienia planowanych wydatków z roku 2019 do roku 2020 w związku z brakiem możliwości ogłoszenia naboru wniosków o powierzenie grantu w wyniku przedłużających się prac nad procedurą dotyczącą realizacji projektu grantowego. Ogólna wartość projektu nie ulega zmianie)</t>
  </si>
  <si>
    <t>(wydłuża się okres realizacji projektu do roku 2021 oraz przenosi się część planowanych wydatków z roku 2019 do roku 2021 w związku z koniecznością realizacji robót dodatkowych i uzupełniających i brakiem możliwości wydatkowania wszystkich planowanych na 2019 r. wydatków. Ogólna wartość projektu nie ulega zmianie)</t>
  </si>
  <si>
    <t>(wydłuża się okres realizacji projektu do 2021 r. i zwiększa się planowane wydatki na projekt i ogólną wartość projektu w związku z planem wyłonienia nowego wykonawcy i wznowieniem robót budowlanych)</t>
  </si>
  <si>
    <t>(wydłuża się okres realizacji projektu do roku 2022, zwiększa się planowane na poszczególne lata wydatki w związku ze zmianą zakresu rzeczowego inwestycji. Ogólna wartość projektu ulega zwiększeniu)</t>
  </si>
  <si>
    <t>(wydłuża się okres realizacji projektu do roku 2021, przenosi się cześć planowanych wydatków z roku 2019 do roku 2021 w związku z koniecznością wykonania w pierwszej kolejności robót dodatkowych i uzupełniających. Ogólna wartość projektu nie ulega zmianie)</t>
  </si>
  <si>
    <t>(wydłuża się okres realizacji projektu do roku 2022 oraz przenosi się cześć planowanych wydatków na lata następne w związku z planowanym wyłonieniem nowego wykonawcy i wznowieniem robót. Ogólna wartość projektu ulega zwiększeniu)</t>
  </si>
  <si>
    <t>RPO 2020 - RPO WKP 2014-2020 (współfinansowanie krajowe dla beneficjentów środków EFRR) - Ułatwienie absorpcji środków (Urząd Marszałkowski w Toruniu)</t>
  </si>
  <si>
    <t>(dokonuje się zwiększenia puli środków poprzez przeniesienie kwoty 22.000 zł z zadania pn. "Pomoc Techniczna RPO 2014-2020 - WPD PT "Sprawne zarządzanie i wdrażanie RPO WK-P w latach 2018-2020" w związku z niewykorzystaniem w całości wydatków inwestycyjnych w 2019 r.)</t>
  </si>
  <si>
    <t>(dokonuje się zmniejszenia puli środków i przeniesienia kwoty 22.000 zł do zadania pn. "Pomoc Techniczna RPO 2014-2020 (Dz. 12.1 - pula)" w związku z niewykorzystaniem w całości wydatków inwestycyjnych w 2019 r.)</t>
  </si>
  <si>
    <t>(dokonuje się przeniesienia planowanych wydatków z roku 2019 do roku 2020 w związku z aktualizacją harmonogramu planowanych przedsięwzięć. Ogólna wartość zadania nie ulega zmianie)</t>
  </si>
  <si>
    <t>(dokonuje się zwiększenia planowanych na 2019 r. wydatków oraz ogólnej wartości zadania w związku z koniecznością wykonania robót dodatkowych w zadaniu pn. "Rozbudowa odcinka drogi wojewódzkiej nr 223 - ulicy Szubińskiej w Białych Błotach na odcinku od km 3+200 do km 3+900 (w tym budowa ronda w ciągu drogi wojewódzkiej stanowiącego połączenie komunikacyjne drogi powiatowej nr 1537C relacji Trzciniec-Ciele-Kruszyn Krajeński oraz drogi gminnej na Miedzyń) wraz z jego odwodnieniem i oświetleniem oraz przebudową pozostałych sieci kolidujących z inwestycją")</t>
  </si>
  <si>
    <t>(wprowadza się zadanie realizowane w latach 2017-2019 i wycofane z zadań planowanych do realizacji w ramach RPO 2014-2020. Zaplanowane środki przeznaczone są na pokrycie kosztów opracowania Programu Funkcjonalno-Użytkowego)</t>
  </si>
  <si>
    <t>Odstępuje się od realizacji projektów ujętych w pkt 1.2.5 - 1.2.10 w związku z koniecznością realizacji w pierwszej kolejności inwestycji będących w toku oraz z planowanym rozpoczęciem realizacji dwóch nowych projektów:
 - "Przebudowa wraz z rozbudową drogi wojewódzkiej Nr 254 Brzoza-Łabiszyn-Barcin-Mogilno-Wylatowo (odcinek Brzoza-Barcin). Odcinek I 
     od km 0+069 do km 13+280",
 - "Przebudowa wraz z rozbudową drogi wojewódzkiej Nr 270 Brześć Kujawski-Izbica Kujawska-Koło od km 0+000 do km 29+023-Budowa 
     obwodnicy m. Lubraniec".</t>
  </si>
  <si>
    <t>(wprowadza się nowy projekt przewidziany do realizacji w latach 2017-2021, w którego zakres wchodzi część przedsięwzięcia z zadania "Przebudowa wraz z rozbudową drogi wojewódzkiej Nr 254 Brzoza-Łabiszyn-Barcin-Mogilno-Wylatowo (odcinek Brzoza-Barcin) z wyłączeniem odcinka od km 0+069 do km 13+280")</t>
  </si>
  <si>
    <t>(dokonuje się zwiększenia planowanych na 2019 r. wydatków w związku z koniecznością zabezpieczenia środków na rozstrzygnięcie postępowania przetargowego na wykonanie kompleksowej modernizacji i rozbudowy Ośrodka w kwocie odpowiadającej najtańszej ofercie. Ogólna wartość projektu ulega zwiększeniu)</t>
  </si>
  <si>
    <t>(wprowadza się nowy projekt przewidziany do realizacji w latach 2017-2022, który przewiduje realizację drogi o długości 5,236 km zgodnie z przyjętymi założeniami projektu)</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</si>
</sst>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_([$€]* \(#,##0.00\);_([$€]* &quot;-&quot;??_);_(@_)"/>
    <numFmt numFmtId="165" formatCode="#,##0_ ;[Red]\-#,##0\ "/>
    <numFmt numFmtId="166" formatCode="0.0%"/>
    <numFmt numFmtId="167" formatCode="0##"/>
    <numFmt numFmtId="168" formatCode="[$-415]d\ mmmm\ yyyy"/>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0_ ;[Red]\-#,##0.00\ "/>
    <numFmt numFmtId="175" formatCode="0.00%;[Red]\-0.00%"/>
    <numFmt numFmtId="176" formatCode="0.0000%"/>
    <numFmt numFmtId="177" formatCode="#,##0.0"/>
    <numFmt numFmtId="178" formatCode="#,##0.000"/>
    <numFmt numFmtId="179" formatCode="#,##0.0000"/>
    <numFmt numFmtId="180" formatCode="0.000%"/>
  </numFmts>
  <fonts count="92">
    <font>
      <sz val="11"/>
      <color theme="1"/>
      <name val="Czcionka tekstu podstawowego"/>
      <family val="2"/>
    </font>
    <font>
      <sz val="11"/>
      <color indexed="8"/>
      <name val="Czcionka tekstu podstawowego"/>
      <family val="2"/>
    </font>
    <font>
      <sz val="10"/>
      <name val="Arial CE"/>
      <family val="0"/>
    </font>
    <font>
      <sz val="10"/>
      <name val="Arial"/>
      <family val="2"/>
    </font>
    <font>
      <sz val="10"/>
      <name val="Arial PL"/>
      <family val="0"/>
    </font>
    <font>
      <sz val="11"/>
      <color indexed="8"/>
      <name val="Calibri"/>
      <family val="2"/>
    </font>
    <font>
      <sz val="10"/>
      <color indexed="8"/>
      <name val="Times New Roman"/>
      <family val="1"/>
    </font>
    <font>
      <b/>
      <sz val="12"/>
      <color indexed="8"/>
      <name val="Times New Roman"/>
      <family val="1"/>
    </font>
    <font>
      <b/>
      <sz val="11"/>
      <color indexed="8"/>
      <name val="Times New Roman"/>
      <family val="1"/>
    </font>
    <font>
      <sz val="11"/>
      <color indexed="8"/>
      <name val="Times New Roman"/>
      <family val="1"/>
    </font>
    <font>
      <sz val="12"/>
      <color indexed="8"/>
      <name val="Times New Roman"/>
      <family val="1"/>
    </font>
    <font>
      <sz val="12"/>
      <color indexed="8"/>
      <name val="Czcionka tekstu podstawowego"/>
      <family val="2"/>
    </font>
    <font>
      <b/>
      <sz val="12"/>
      <color indexed="8"/>
      <name val="Czcionka tekstu podstawowego"/>
      <family val="2"/>
    </font>
    <font>
      <sz val="10"/>
      <color indexed="8"/>
      <name val="Czcionka tekstu podstawowego"/>
      <family val="2"/>
    </font>
    <font>
      <sz val="12"/>
      <name val="Times New Roman"/>
      <family val="1"/>
    </font>
    <font>
      <b/>
      <sz val="11"/>
      <color indexed="8"/>
      <name val="Czcionka tekstu podstawowego"/>
      <family val="2"/>
    </font>
    <font>
      <i/>
      <sz val="11"/>
      <color indexed="8"/>
      <name val="Times New Roman"/>
      <family val="1"/>
    </font>
    <font>
      <b/>
      <sz val="10"/>
      <color indexed="8"/>
      <name val="Times New Roman"/>
      <family val="1"/>
    </font>
    <font>
      <i/>
      <sz val="8"/>
      <color indexed="8"/>
      <name val="Times New Roman"/>
      <family val="1"/>
    </font>
    <font>
      <b/>
      <sz val="14"/>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i/>
      <sz val="12"/>
      <color indexed="8"/>
      <name val="Times New Roman"/>
      <family val="1"/>
    </font>
    <font>
      <b/>
      <sz val="10"/>
      <color indexed="8"/>
      <name val="Czcionka tekstu podstawowego"/>
      <family val="2"/>
    </font>
    <font>
      <b/>
      <i/>
      <sz val="12"/>
      <color indexed="8"/>
      <name val="Times New Roman"/>
      <family val="1"/>
    </font>
    <font>
      <b/>
      <i/>
      <sz val="10"/>
      <color indexed="8"/>
      <name val="Czcionka tekstu podstawowego"/>
      <family val="2"/>
    </font>
    <font>
      <i/>
      <sz val="12"/>
      <name val="Times New Roman CE"/>
      <family val="0"/>
    </font>
    <font>
      <i/>
      <sz val="12"/>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9.25"/>
      <color indexed="12"/>
      <name val="Czcionka tekstu podstawowego"/>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9.25"/>
      <color indexed="20"/>
      <name val="Czcionka tekstu podstawowego"/>
      <family val="2"/>
    </font>
    <font>
      <b/>
      <sz val="11"/>
      <color indexed="8"/>
      <name val="Calibri"/>
      <family val="2"/>
    </font>
    <font>
      <i/>
      <sz val="11"/>
      <color indexed="23"/>
      <name val="Calibri"/>
      <family val="2"/>
    </font>
    <font>
      <sz val="11"/>
      <color indexed="10"/>
      <name val="Calibri"/>
      <family val="2"/>
    </font>
    <font>
      <sz val="11"/>
      <color indexed="20"/>
      <name val="Calibri"/>
      <family val="2"/>
    </font>
    <font>
      <sz val="11"/>
      <color theme="1"/>
      <name val="Calibri"/>
      <family val="2"/>
    </font>
    <font>
      <sz val="11"/>
      <color theme="0"/>
      <name val="Czcionka tekstu podstawowego"/>
      <family val="2"/>
    </font>
    <font>
      <sz val="11"/>
      <color theme="0"/>
      <name val="Calibri"/>
      <family val="2"/>
    </font>
    <font>
      <sz val="11"/>
      <color rgb="FF3F3F76"/>
      <name val="Czcionka tekstu podstawowego"/>
      <family val="2"/>
    </font>
    <font>
      <sz val="11"/>
      <color rgb="FF3F3F76"/>
      <name val="Calibri"/>
      <family val="2"/>
    </font>
    <font>
      <b/>
      <sz val="11"/>
      <color rgb="FF3F3F3F"/>
      <name val="Czcionka tekstu podstawowego"/>
      <family val="2"/>
    </font>
    <font>
      <b/>
      <sz val="11"/>
      <color rgb="FF3F3F3F"/>
      <name val="Calibri"/>
      <family val="2"/>
    </font>
    <font>
      <sz val="11"/>
      <color rgb="FF006100"/>
      <name val="Calibri"/>
      <family val="2"/>
    </font>
    <font>
      <sz val="11"/>
      <color rgb="FF006100"/>
      <name val="Czcionka tekstu podstawowego"/>
      <family val="2"/>
    </font>
    <font>
      <u val="single"/>
      <sz val="9.25"/>
      <color theme="10"/>
      <name val="Czcionka tekstu podstawowego"/>
      <family val="2"/>
    </font>
    <font>
      <sz val="11"/>
      <color rgb="FFFA7D00"/>
      <name val="Czcionka tekstu podstawowego"/>
      <family val="2"/>
    </font>
    <font>
      <sz val="11"/>
      <color rgb="FFFA7D00"/>
      <name val="Calibri"/>
      <family val="2"/>
    </font>
    <font>
      <b/>
      <sz val="11"/>
      <color theme="0"/>
      <name val="Czcionka tekstu podstawowego"/>
      <family val="2"/>
    </font>
    <font>
      <b/>
      <sz val="11"/>
      <color theme="0"/>
      <name val="Calibri"/>
      <family val="2"/>
    </font>
    <font>
      <b/>
      <sz val="15"/>
      <color theme="3"/>
      <name val="Czcionka tekstu podstawowego"/>
      <family val="2"/>
    </font>
    <font>
      <b/>
      <sz val="15"/>
      <color theme="3"/>
      <name val="Calibri"/>
      <family val="2"/>
    </font>
    <font>
      <b/>
      <sz val="13"/>
      <color theme="3"/>
      <name val="Czcionka tekstu podstawowego"/>
      <family val="2"/>
    </font>
    <font>
      <b/>
      <sz val="13"/>
      <color theme="3"/>
      <name val="Calibri"/>
      <family val="2"/>
    </font>
    <font>
      <b/>
      <sz val="11"/>
      <color theme="3"/>
      <name val="Czcionka tekstu podstawowego"/>
      <family val="2"/>
    </font>
    <font>
      <b/>
      <sz val="11"/>
      <color theme="3"/>
      <name val="Calibri"/>
      <family val="2"/>
    </font>
    <font>
      <sz val="11"/>
      <color rgb="FF9C6500"/>
      <name val="Calibri"/>
      <family val="2"/>
    </font>
    <font>
      <sz val="11"/>
      <color rgb="FF9C6500"/>
      <name val="Czcionka tekstu podstawowego"/>
      <family val="2"/>
    </font>
    <font>
      <b/>
      <sz val="11"/>
      <color rgb="FFFA7D00"/>
      <name val="Czcionka tekstu podstawowego"/>
      <family val="2"/>
    </font>
    <font>
      <b/>
      <sz val="11"/>
      <color rgb="FFFA7D00"/>
      <name val="Calibri"/>
      <family val="2"/>
    </font>
    <font>
      <u val="single"/>
      <sz val="9.25"/>
      <color theme="11"/>
      <name val="Czcionka tekstu podstawowego"/>
      <family val="2"/>
    </font>
    <font>
      <b/>
      <sz val="11"/>
      <color theme="1"/>
      <name val="Czcionka tekstu podstawowego"/>
      <family val="2"/>
    </font>
    <font>
      <b/>
      <sz val="11"/>
      <color theme="1"/>
      <name val="Calibri"/>
      <family val="2"/>
    </font>
    <font>
      <i/>
      <sz val="11"/>
      <color rgb="FF7F7F7F"/>
      <name val="Czcionka tekstu podstawowego"/>
      <family val="2"/>
    </font>
    <font>
      <i/>
      <sz val="11"/>
      <color rgb="FF7F7F7F"/>
      <name val="Calibri"/>
      <family val="2"/>
    </font>
    <font>
      <sz val="11"/>
      <color rgb="FFFF0000"/>
      <name val="Czcionka tekstu podstawowego"/>
      <family val="2"/>
    </font>
    <font>
      <sz val="11"/>
      <color rgb="FFFF0000"/>
      <name val="Calibri"/>
      <family val="2"/>
    </font>
    <font>
      <b/>
      <sz val="18"/>
      <color theme="3"/>
      <name val="Cambria"/>
      <family val="2"/>
    </font>
    <font>
      <sz val="11"/>
      <color rgb="FF9C0006"/>
      <name val="Calibri"/>
      <family val="2"/>
    </font>
    <font>
      <sz val="11"/>
      <color rgb="FF9C0006"/>
      <name val="Czcionka tekstu podstawowego"/>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thin"/>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style="medium"/>
      <right style="medium"/>
      <top style="thin"/>
      <bottom>
        <color indexed="63"/>
      </bottom>
    </border>
    <border>
      <left>
        <color indexed="63"/>
      </left>
      <right style="thin"/>
      <top style="thin"/>
      <bottom style="medium"/>
    </border>
    <border>
      <left>
        <color indexed="63"/>
      </left>
      <right>
        <color indexed="63"/>
      </right>
      <top>
        <color indexed="63"/>
      </top>
      <bottom style="thin"/>
    </border>
    <border>
      <left style="thin"/>
      <right style="thin"/>
      <top>
        <color indexed="63"/>
      </top>
      <bottom style="thin"/>
    </border>
    <border>
      <left>
        <color indexed="63"/>
      </left>
      <right style="thin"/>
      <top style="medium"/>
      <bottom style="thin"/>
    </border>
    <border>
      <left style="medium"/>
      <right style="medium"/>
      <top style="medium"/>
      <bottom style="thin"/>
    </border>
  </borders>
  <cellStyleXfs count="1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58"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58"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58"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58"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58"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58"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58"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58"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58"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58"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58"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58" fillId="22" borderId="0" applyNumberFormat="0" applyBorder="0" applyAlignment="0" applyProtection="0"/>
    <xf numFmtId="0" fontId="59" fillId="24" borderId="0" applyNumberFormat="0" applyBorder="0" applyAlignment="0" applyProtection="0"/>
    <xf numFmtId="0" fontId="20" fillId="25" borderId="0" applyNumberFormat="0" applyBorder="0" applyAlignment="0" applyProtection="0"/>
    <xf numFmtId="0" fontId="60" fillId="24" borderId="0" applyNumberFormat="0" applyBorder="0" applyAlignment="0" applyProtection="0"/>
    <xf numFmtId="0" fontId="59" fillId="26" borderId="0" applyNumberFormat="0" applyBorder="0" applyAlignment="0" applyProtection="0"/>
    <xf numFmtId="0" fontId="20" fillId="17" borderId="0" applyNumberFormat="0" applyBorder="0" applyAlignment="0" applyProtection="0"/>
    <xf numFmtId="0" fontId="60" fillId="26" borderId="0" applyNumberFormat="0" applyBorder="0" applyAlignment="0" applyProtection="0"/>
    <xf numFmtId="0" fontId="59" fillId="27" borderId="0" applyNumberFormat="0" applyBorder="0" applyAlignment="0" applyProtection="0"/>
    <xf numFmtId="0" fontId="20" fillId="19" borderId="0" applyNumberFormat="0" applyBorder="0" applyAlignment="0" applyProtection="0"/>
    <xf numFmtId="0" fontId="60" fillId="27" borderId="0" applyNumberFormat="0" applyBorder="0" applyAlignment="0" applyProtection="0"/>
    <xf numFmtId="0" fontId="59" fillId="28" borderId="0" applyNumberFormat="0" applyBorder="0" applyAlignment="0" applyProtection="0"/>
    <xf numFmtId="0" fontId="20" fillId="29" borderId="0" applyNumberFormat="0" applyBorder="0" applyAlignment="0" applyProtection="0"/>
    <xf numFmtId="0" fontId="60" fillId="28" borderId="0" applyNumberFormat="0" applyBorder="0" applyAlignment="0" applyProtection="0"/>
    <xf numFmtId="0" fontId="59" fillId="30" borderId="0" applyNumberFormat="0" applyBorder="0" applyAlignment="0" applyProtection="0"/>
    <xf numFmtId="0" fontId="20" fillId="31" borderId="0" applyNumberFormat="0" applyBorder="0" applyAlignment="0" applyProtection="0"/>
    <xf numFmtId="0" fontId="60" fillId="30" borderId="0" applyNumberFormat="0" applyBorder="0" applyAlignment="0" applyProtection="0"/>
    <xf numFmtId="0" fontId="59" fillId="32" borderId="0" applyNumberFormat="0" applyBorder="0" applyAlignment="0" applyProtection="0"/>
    <xf numFmtId="0" fontId="20" fillId="33" borderId="0" applyNumberFormat="0" applyBorder="0" applyAlignment="0" applyProtection="0"/>
    <xf numFmtId="0" fontId="60" fillId="32" borderId="0" applyNumberFormat="0" applyBorder="0" applyAlignment="0" applyProtection="0"/>
    <xf numFmtId="0" fontId="59" fillId="34" borderId="0" applyNumberFormat="0" applyBorder="0" applyAlignment="0" applyProtection="0"/>
    <xf numFmtId="0" fontId="20" fillId="35" borderId="0" applyNumberFormat="0" applyBorder="0" applyAlignment="0" applyProtection="0"/>
    <xf numFmtId="0" fontId="60" fillId="34" borderId="0" applyNumberFormat="0" applyBorder="0" applyAlignment="0" applyProtection="0"/>
    <xf numFmtId="0" fontId="59" fillId="36" borderId="0" applyNumberFormat="0" applyBorder="0" applyAlignment="0" applyProtection="0"/>
    <xf numFmtId="0" fontId="20" fillId="37" borderId="0" applyNumberFormat="0" applyBorder="0" applyAlignment="0" applyProtection="0"/>
    <xf numFmtId="0" fontId="60" fillId="36" borderId="0" applyNumberFormat="0" applyBorder="0" applyAlignment="0" applyProtection="0"/>
    <xf numFmtId="0" fontId="59" fillId="38" borderId="0" applyNumberFormat="0" applyBorder="0" applyAlignment="0" applyProtection="0"/>
    <xf numFmtId="0" fontId="20" fillId="39" borderId="0" applyNumberFormat="0" applyBorder="0" applyAlignment="0" applyProtection="0"/>
    <xf numFmtId="0" fontId="60" fillId="38" borderId="0" applyNumberFormat="0" applyBorder="0" applyAlignment="0" applyProtection="0"/>
    <xf numFmtId="0" fontId="59" fillId="40" borderId="0" applyNumberFormat="0" applyBorder="0" applyAlignment="0" applyProtection="0"/>
    <xf numFmtId="0" fontId="20" fillId="29" borderId="0" applyNumberFormat="0" applyBorder="0" applyAlignment="0" applyProtection="0"/>
    <xf numFmtId="0" fontId="60" fillId="40" borderId="0" applyNumberFormat="0" applyBorder="0" applyAlignment="0" applyProtection="0"/>
    <xf numFmtId="0" fontId="59" fillId="41" borderId="0" applyNumberFormat="0" applyBorder="0" applyAlignment="0" applyProtection="0"/>
    <xf numFmtId="0" fontId="20" fillId="31" borderId="0" applyNumberFormat="0" applyBorder="0" applyAlignment="0" applyProtection="0"/>
    <xf numFmtId="0" fontId="60" fillId="41" borderId="0" applyNumberFormat="0" applyBorder="0" applyAlignment="0" applyProtection="0"/>
    <xf numFmtId="0" fontId="59" fillId="42" borderId="0" applyNumberFormat="0" applyBorder="0" applyAlignment="0" applyProtection="0"/>
    <xf numFmtId="0" fontId="20" fillId="43" borderId="0" applyNumberFormat="0" applyBorder="0" applyAlignment="0" applyProtection="0"/>
    <xf numFmtId="0" fontId="60" fillId="42" borderId="0" applyNumberFormat="0" applyBorder="0" applyAlignment="0" applyProtection="0"/>
    <xf numFmtId="0" fontId="61" fillId="44" borderId="1" applyNumberFormat="0" applyAlignment="0" applyProtection="0"/>
    <xf numFmtId="0" fontId="21" fillId="13" borderId="2" applyNumberFormat="0" applyAlignment="0" applyProtection="0"/>
    <xf numFmtId="0" fontId="62" fillId="44" borderId="1" applyNumberFormat="0" applyAlignment="0" applyProtection="0"/>
    <xf numFmtId="0" fontId="63" fillId="45" borderId="3" applyNumberFormat="0" applyAlignment="0" applyProtection="0"/>
    <xf numFmtId="0" fontId="22" fillId="46" borderId="4" applyNumberFormat="0" applyAlignment="0" applyProtection="0"/>
    <xf numFmtId="0" fontId="64" fillId="45" borderId="3" applyNumberFormat="0" applyAlignment="0" applyProtection="0"/>
    <xf numFmtId="0" fontId="23" fillId="7" borderId="0" applyNumberFormat="0" applyBorder="0" applyAlignment="0" applyProtection="0"/>
    <xf numFmtId="0" fontId="65" fillId="47" borderId="0" applyNumberFormat="0" applyBorder="0" applyAlignment="0" applyProtection="0"/>
    <xf numFmtId="0" fontId="66" fillId="4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67" fillId="0" borderId="0" applyNumberFormat="0" applyFill="0" applyBorder="0" applyAlignment="0" applyProtection="0"/>
    <xf numFmtId="0" fontId="68" fillId="0" borderId="5" applyNumberFormat="0" applyFill="0" applyAlignment="0" applyProtection="0"/>
    <xf numFmtId="0" fontId="24" fillId="0" borderId="6" applyNumberFormat="0" applyFill="0" applyAlignment="0" applyProtection="0"/>
    <xf numFmtId="0" fontId="69" fillId="0" borderId="5" applyNumberFormat="0" applyFill="0" applyAlignment="0" applyProtection="0"/>
    <xf numFmtId="0" fontId="70" fillId="48" borderId="7" applyNumberFormat="0" applyAlignment="0" applyProtection="0"/>
    <xf numFmtId="0" fontId="25" fillId="49" borderId="8" applyNumberFormat="0" applyAlignment="0" applyProtection="0"/>
    <xf numFmtId="0" fontId="71" fillId="48" borderId="7" applyNumberFormat="0" applyAlignment="0" applyProtection="0"/>
    <xf numFmtId="0" fontId="72" fillId="0" borderId="9" applyNumberFormat="0" applyFill="0" applyAlignment="0" applyProtection="0"/>
    <xf numFmtId="0" fontId="26" fillId="0" borderId="10" applyNumberFormat="0" applyFill="0" applyAlignment="0" applyProtection="0"/>
    <xf numFmtId="0" fontId="73" fillId="0" borderId="9" applyNumberFormat="0" applyFill="0" applyAlignment="0" applyProtection="0"/>
    <xf numFmtId="0" fontId="74" fillId="0" borderId="11" applyNumberFormat="0" applyFill="0" applyAlignment="0" applyProtection="0"/>
    <xf numFmtId="0" fontId="27" fillId="0" borderId="12" applyNumberFormat="0" applyFill="0" applyAlignment="0" applyProtection="0"/>
    <xf numFmtId="0" fontId="75" fillId="0" borderId="11" applyNumberFormat="0" applyFill="0" applyAlignment="0" applyProtection="0"/>
    <xf numFmtId="0" fontId="76" fillId="0" borderId="13" applyNumberFormat="0" applyFill="0" applyAlignment="0" applyProtection="0"/>
    <xf numFmtId="0" fontId="28" fillId="0" borderId="14" applyNumberFormat="0" applyFill="0" applyAlignment="0" applyProtection="0"/>
    <xf numFmtId="0" fontId="77" fillId="0" borderId="13" applyNumberFormat="0" applyFill="0" applyAlignment="0" applyProtection="0"/>
    <xf numFmtId="0" fontId="76" fillId="0" borderId="0" applyNumberFormat="0" applyFill="0" applyBorder="0" applyAlignment="0" applyProtection="0"/>
    <xf numFmtId="0" fontId="28" fillId="0" borderId="0" applyNumberFormat="0" applyFill="0" applyBorder="0" applyAlignment="0" applyProtection="0"/>
    <xf numFmtId="0" fontId="77" fillId="0" borderId="0" applyNumberFormat="0" applyFill="0" applyBorder="0" applyAlignment="0" applyProtection="0"/>
    <xf numFmtId="0" fontId="29" fillId="50" borderId="0" applyNumberFormat="0" applyBorder="0" applyAlignment="0" applyProtection="0"/>
    <xf numFmtId="0" fontId="78" fillId="51" borderId="0" applyNumberFormat="0" applyBorder="0" applyAlignment="0" applyProtection="0"/>
    <xf numFmtId="0" fontId="79" fillId="5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5" fillId="0" borderId="0">
      <alignment/>
      <protection/>
    </xf>
    <xf numFmtId="0" fontId="58"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58" fillId="0" borderId="0">
      <alignment/>
      <protection/>
    </xf>
    <xf numFmtId="0" fontId="2" fillId="0" borderId="0">
      <alignment/>
      <protection/>
    </xf>
    <xf numFmtId="0" fontId="80" fillId="45" borderId="1" applyNumberFormat="0" applyAlignment="0" applyProtection="0"/>
    <xf numFmtId="0" fontId="30" fillId="46" borderId="2" applyNumberFormat="0" applyAlignment="0" applyProtection="0"/>
    <xf numFmtId="0" fontId="81" fillId="45" borderId="1" applyNumberFormat="0" applyAlignment="0" applyProtection="0"/>
    <xf numFmtId="0" fontId="82"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alignment/>
      <protection/>
    </xf>
    <xf numFmtId="0" fontId="83" fillId="0" borderId="15" applyNumberFormat="0" applyFill="0" applyAlignment="0" applyProtection="0"/>
    <xf numFmtId="0" fontId="15" fillId="0" borderId="16" applyNumberFormat="0" applyFill="0" applyAlignment="0" applyProtection="0"/>
    <xf numFmtId="0" fontId="84" fillId="0" borderId="15"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3" fillId="0" borderId="0" applyNumberFormat="0" applyFill="0" applyBorder="0" applyAlignment="0" applyProtection="0"/>
    <xf numFmtId="0" fontId="1" fillId="52" borderId="17" applyNumberFormat="0" applyFont="0" applyAlignment="0" applyProtection="0"/>
    <xf numFmtId="0" fontId="2" fillId="53" borderId="18" applyNumberFormat="0" applyFont="0" applyAlignment="0" applyProtection="0"/>
    <xf numFmtId="0" fontId="5" fillId="52" borderId="17"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5" borderId="0" applyNumberFormat="0" applyBorder="0" applyAlignment="0" applyProtection="0"/>
    <xf numFmtId="0" fontId="90" fillId="54" borderId="0" applyNumberFormat="0" applyBorder="0" applyAlignment="0" applyProtection="0"/>
    <xf numFmtId="0" fontId="91" fillId="54" borderId="0" applyNumberFormat="0" applyBorder="0" applyAlignment="0" applyProtection="0"/>
  </cellStyleXfs>
  <cellXfs count="180">
    <xf numFmtId="0" fontId="0" fillId="0" borderId="0" xfId="0" applyAlignment="1">
      <alignment/>
    </xf>
    <xf numFmtId="0" fontId="7" fillId="0" borderId="0" xfId="0" applyFont="1" applyFill="1" applyAlignment="1" applyProtection="1">
      <alignment horizontal="center" wrapText="1"/>
      <protection/>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vertical="center"/>
    </xf>
    <xf numFmtId="2" fontId="6" fillId="0" borderId="19"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2" fontId="6" fillId="0" borderId="21"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0" fontId="6" fillId="0" borderId="0" xfId="0" applyFont="1" applyFill="1" applyAlignment="1">
      <alignment/>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8" fillId="0" borderId="24" xfId="0" applyFont="1" applyFill="1" applyBorder="1" applyAlignment="1">
      <alignment horizontal="center"/>
    </xf>
    <xf numFmtId="0" fontId="18" fillId="0" borderId="25"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Alignment="1">
      <alignment/>
    </xf>
    <xf numFmtId="0" fontId="9" fillId="0" borderId="26" xfId="0" applyFont="1" applyFill="1" applyBorder="1" applyAlignment="1">
      <alignment horizontal="center" vertical="center"/>
    </xf>
    <xf numFmtId="3" fontId="9" fillId="0" borderId="27" xfId="0" applyNumberFormat="1" applyFont="1" applyFill="1" applyBorder="1" applyAlignment="1">
      <alignment vertical="center"/>
    </xf>
    <xf numFmtId="3" fontId="9" fillId="0" borderId="28" xfId="0" applyNumberFormat="1" applyFont="1" applyFill="1" applyBorder="1" applyAlignment="1">
      <alignment vertical="center"/>
    </xf>
    <xf numFmtId="3" fontId="9" fillId="0" borderId="29" xfId="0" applyNumberFormat="1" applyFont="1" applyFill="1" applyBorder="1" applyAlignment="1">
      <alignment vertical="center"/>
    </xf>
    <xf numFmtId="3" fontId="9" fillId="0" borderId="0" xfId="0" applyNumberFormat="1" applyFont="1" applyFill="1" applyBorder="1" applyAlignment="1">
      <alignment vertical="center"/>
    </xf>
    <xf numFmtId="3" fontId="9" fillId="0" borderId="30" xfId="0" applyNumberFormat="1" applyFont="1" applyFill="1" applyBorder="1" applyAlignment="1">
      <alignment vertical="center"/>
    </xf>
    <xf numFmtId="0" fontId="9" fillId="0" borderId="0" xfId="0" applyFont="1" applyFill="1" applyAlignment="1">
      <alignment vertical="center"/>
    </xf>
    <xf numFmtId="0" fontId="9" fillId="0" borderId="31" xfId="0" applyFont="1" applyFill="1" applyBorder="1" applyAlignment="1">
      <alignment horizontal="center" vertical="center"/>
    </xf>
    <xf numFmtId="3" fontId="9" fillId="0" borderId="32" xfId="0" applyNumberFormat="1" applyFont="1" applyFill="1" applyBorder="1" applyAlignment="1">
      <alignment vertical="center"/>
    </xf>
    <xf numFmtId="3" fontId="9" fillId="0" borderId="33" xfId="0" applyNumberFormat="1" applyFont="1" applyFill="1" applyBorder="1" applyAlignment="1">
      <alignment vertical="center"/>
    </xf>
    <xf numFmtId="3" fontId="9" fillId="0" borderId="34" xfId="0" applyNumberFormat="1" applyFont="1" applyFill="1" applyBorder="1" applyAlignment="1">
      <alignment vertical="center"/>
    </xf>
    <xf numFmtId="3" fontId="9" fillId="0" borderId="35" xfId="0" applyNumberFormat="1" applyFont="1" applyFill="1" applyBorder="1" applyAlignment="1">
      <alignment vertical="center"/>
    </xf>
    <xf numFmtId="0" fontId="9" fillId="0" borderId="36" xfId="0" applyFont="1" applyFill="1" applyBorder="1" applyAlignment="1">
      <alignment horizontal="center" vertical="center"/>
    </xf>
    <xf numFmtId="3" fontId="9" fillId="0" borderId="37" xfId="0" applyNumberFormat="1" applyFont="1" applyFill="1" applyBorder="1" applyAlignment="1">
      <alignment vertical="center"/>
    </xf>
    <xf numFmtId="3" fontId="9" fillId="0" borderId="20" xfId="0" applyNumberFormat="1" applyFont="1" applyFill="1" applyBorder="1" applyAlignment="1">
      <alignment vertical="center"/>
    </xf>
    <xf numFmtId="3" fontId="9" fillId="0" borderId="21" xfId="0" applyNumberFormat="1" applyFont="1" applyFill="1" applyBorder="1" applyAlignment="1">
      <alignment vertical="center"/>
    </xf>
    <xf numFmtId="3" fontId="9" fillId="0" borderId="19" xfId="0" applyNumberFormat="1" applyFont="1" applyFill="1" applyBorder="1" applyAlignment="1">
      <alignment vertical="center"/>
    </xf>
    <xf numFmtId="0" fontId="9" fillId="0" borderId="38" xfId="0" applyFont="1" applyFill="1" applyBorder="1" applyAlignment="1">
      <alignment horizontal="center" vertical="center"/>
    </xf>
    <xf numFmtId="3" fontId="9" fillId="0" borderId="39" xfId="0" applyNumberFormat="1" applyFont="1" applyFill="1" applyBorder="1" applyAlignment="1">
      <alignment vertical="center"/>
    </xf>
    <xf numFmtId="0" fontId="9" fillId="0" borderId="32" xfId="0" applyFont="1" applyFill="1" applyBorder="1" applyAlignment="1">
      <alignment horizontal="center" vertical="center"/>
    </xf>
    <xf numFmtId="3" fontId="9" fillId="0" borderId="40" xfId="0" applyNumberFormat="1" applyFont="1" applyFill="1" applyBorder="1" applyAlignment="1">
      <alignment vertical="center"/>
    </xf>
    <xf numFmtId="0" fontId="9" fillId="0" borderId="37" xfId="0" applyFont="1" applyFill="1" applyBorder="1" applyAlignment="1">
      <alignment horizontal="center" vertical="center"/>
    </xf>
    <xf numFmtId="3" fontId="9" fillId="0" borderId="41" xfId="0" applyNumberFormat="1" applyFont="1" applyFill="1" applyBorder="1" applyAlignment="1">
      <alignment vertical="center"/>
    </xf>
    <xf numFmtId="0" fontId="13" fillId="0" borderId="0" xfId="0" applyFont="1" applyFill="1" applyAlignment="1" applyProtection="1">
      <alignment vertical="center" wrapText="1"/>
      <protection/>
    </xf>
    <xf numFmtId="0" fontId="8" fillId="0" borderId="0" xfId="0" applyFont="1" applyFill="1" applyAlignment="1" applyProtection="1">
      <alignment vertical="center" wrapText="1"/>
      <protection/>
    </xf>
    <xf numFmtId="0" fontId="16" fillId="0" borderId="33" xfId="0" applyFont="1" applyFill="1" applyBorder="1" applyAlignment="1" applyProtection="1">
      <alignment horizontal="center" vertical="center" wrapText="1"/>
      <protection/>
    </xf>
    <xf numFmtId="0" fontId="16" fillId="0" borderId="0" xfId="0" applyFont="1" applyFill="1" applyAlignment="1" applyProtection="1">
      <alignment vertical="center" wrapText="1"/>
      <protection/>
    </xf>
    <xf numFmtId="0" fontId="7" fillId="0" borderId="33" xfId="0" applyFont="1" applyFill="1" applyBorder="1" applyAlignment="1" applyProtection="1">
      <alignment horizontal="left" vertical="center" wrapText="1"/>
      <protection/>
    </xf>
    <xf numFmtId="0" fontId="7" fillId="0" borderId="42" xfId="0" applyFont="1" applyFill="1" applyBorder="1" applyAlignment="1" applyProtection="1">
      <alignment horizontal="left" vertical="center" wrapText="1"/>
      <protection/>
    </xf>
    <xf numFmtId="0" fontId="10" fillId="0" borderId="33" xfId="0" applyFont="1" applyFill="1" applyBorder="1" applyAlignment="1" applyProtection="1">
      <alignment horizontal="left" vertical="center"/>
      <protection/>
    </xf>
    <xf numFmtId="0" fontId="10" fillId="0" borderId="42" xfId="0" applyFont="1" applyFill="1" applyBorder="1" applyAlignment="1" applyProtection="1">
      <alignment vertical="center" wrapText="1"/>
      <protection/>
    </xf>
    <xf numFmtId="0" fontId="1" fillId="0" borderId="0" xfId="0" applyFont="1" applyFill="1" applyAlignment="1" applyProtection="1">
      <alignment vertical="center" wrapText="1"/>
      <protection/>
    </xf>
    <xf numFmtId="0" fontId="10" fillId="0" borderId="40" xfId="0" applyFont="1" applyFill="1" applyBorder="1" applyAlignment="1" applyProtection="1">
      <alignment vertical="center" wrapText="1"/>
      <protection/>
    </xf>
    <xf numFmtId="0" fontId="7" fillId="0" borderId="33" xfId="0" applyFont="1" applyFill="1" applyBorder="1" applyAlignment="1" applyProtection="1">
      <alignment horizontal="left" vertical="center"/>
      <protection/>
    </xf>
    <xf numFmtId="0" fontId="7" fillId="0" borderId="40" xfId="0" applyFont="1" applyFill="1" applyBorder="1" applyAlignment="1" applyProtection="1">
      <alignment horizontal="left" vertical="center" wrapText="1"/>
      <protection/>
    </xf>
    <xf numFmtId="0" fontId="15" fillId="0" borderId="0" xfId="0" applyFont="1" applyFill="1" applyAlignment="1" applyProtection="1">
      <alignment vertical="center" wrapText="1"/>
      <protection/>
    </xf>
    <xf numFmtId="0" fontId="7" fillId="0" borderId="40" xfId="0" applyFont="1" applyFill="1" applyBorder="1" applyAlignment="1" applyProtection="1">
      <alignment vertical="center" wrapText="1"/>
      <protection/>
    </xf>
    <xf numFmtId="0" fontId="10" fillId="0" borderId="0" xfId="0" applyFont="1" applyFill="1" applyBorder="1" applyAlignment="1" applyProtection="1">
      <alignment horizontal="left" vertical="center" wrapText="1"/>
      <protection/>
    </xf>
    <xf numFmtId="0" fontId="10" fillId="0" borderId="42" xfId="0" applyFont="1" applyFill="1" applyBorder="1" applyAlignment="1" applyProtection="1">
      <alignment horizontal="left" vertical="center" wrapText="1"/>
      <protection/>
    </xf>
    <xf numFmtId="0" fontId="7" fillId="0" borderId="42" xfId="0" applyFont="1" applyFill="1" applyBorder="1" applyAlignment="1" applyProtection="1">
      <alignment vertical="center" wrapText="1"/>
      <protection/>
    </xf>
    <xf numFmtId="0" fontId="19" fillId="0" borderId="0" xfId="0" applyFont="1" applyFill="1" applyAlignment="1" applyProtection="1">
      <alignment horizontal="center" vertical="center" wrapText="1"/>
      <protection/>
    </xf>
    <xf numFmtId="0" fontId="6" fillId="0" borderId="0" xfId="0" applyFont="1" applyFill="1" applyAlignment="1" applyProtection="1">
      <alignment vertical="center" wrapText="1"/>
      <protection/>
    </xf>
    <xf numFmtId="0" fontId="12" fillId="0" borderId="0" xfId="0" applyFont="1" applyFill="1" applyAlignment="1" applyProtection="1">
      <alignment vertical="center" wrapText="1"/>
      <protection/>
    </xf>
    <xf numFmtId="0" fontId="11" fillId="0" borderId="0" xfId="0" applyFont="1" applyFill="1" applyAlignment="1" applyProtection="1">
      <alignment vertical="center" wrapText="1"/>
      <protection/>
    </xf>
    <xf numFmtId="0" fontId="11" fillId="0" borderId="0" xfId="0" applyFont="1" applyFill="1" applyAlignment="1" applyProtection="1">
      <alignment wrapText="1"/>
      <protection/>
    </xf>
    <xf numFmtId="0" fontId="10" fillId="0" borderId="0" xfId="0" applyFont="1" applyFill="1" applyAlignment="1" applyProtection="1">
      <alignment horizontal="left" vertical="center" wrapText="1"/>
      <protection/>
    </xf>
    <xf numFmtId="0" fontId="10" fillId="0" borderId="0" xfId="0" applyFont="1" applyFill="1" applyBorder="1" applyAlignment="1" applyProtection="1">
      <alignment horizontal="left" vertical="center"/>
      <protection/>
    </xf>
    <xf numFmtId="0" fontId="10" fillId="0" borderId="0" xfId="0" applyFont="1" applyFill="1" applyBorder="1" applyAlignment="1" applyProtection="1">
      <alignment vertical="center" wrapText="1"/>
      <protection/>
    </xf>
    <xf numFmtId="3" fontId="10" fillId="0" borderId="0" xfId="0" applyNumberFormat="1" applyFont="1" applyFill="1" applyBorder="1" applyAlignment="1" applyProtection="1">
      <alignment horizontal="right" vertical="center" wrapText="1"/>
      <protection/>
    </xf>
    <xf numFmtId="0" fontId="13" fillId="0" borderId="0" xfId="0" applyFont="1" applyFill="1" applyAlignment="1" applyProtection="1">
      <alignment horizontal="center" vertical="center" wrapText="1"/>
      <protection/>
    </xf>
    <xf numFmtId="0" fontId="13" fillId="0" borderId="0" xfId="0" applyFont="1" applyFill="1" applyAlignment="1" applyProtection="1">
      <alignment horizontal="right" vertical="center" wrapText="1"/>
      <protection/>
    </xf>
    <xf numFmtId="4" fontId="7" fillId="0" borderId="33" xfId="0" applyNumberFormat="1" applyFont="1" applyFill="1" applyBorder="1" applyAlignment="1" applyProtection="1">
      <alignment horizontal="right" vertical="center" wrapText="1"/>
      <protection/>
    </xf>
    <xf numFmtId="4" fontId="10" fillId="0" borderId="33" xfId="0" applyNumberFormat="1" applyFont="1" applyFill="1" applyBorder="1" applyAlignment="1" applyProtection="1">
      <alignment horizontal="right" vertical="center" wrapText="1"/>
      <protection/>
    </xf>
    <xf numFmtId="10" fontId="10" fillId="0" borderId="33" xfId="0" applyNumberFormat="1" applyFont="1" applyFill="1" applyBorder="1" applyAlignment="1" applyProtection="1">
      <alignment horizontal="right" vertical="center" wrapText="1"/>
      <protection/>
    </xf>
    <xf numFmtId="0" fontId="11" fillId="0" borderId="0" xfId="0" applyFont="1" applyFill="1" applyAlignment="1" applyProtection="1">
      <alignment wrapText="1"/>
      <protection/>
    </xf>
    <xf numFmtId="0" fontId="7" fillId="0" borderId="0" xfId="0" applyFont="1" applyFill="1" applyAlignment="1" applyProtection="1">
      <alignment wrapText="1"/>
      <protection/>
    </xf>
    <xf numFmtId="0" fontId="16" fillId="0" borderId="0" xfId="0" applyFont="1" applyFill="1" applyAlignment="1" applyProtection="1">
      <alignment wrapText="1"/>
      <protection/>
    </xf>
    <xf numFmtId="0" fontId="12" fillId="0" borderId="0" xfId="0" applyFont="1" applyFill="1" applyAlignment="1" applyProtection="1">
      <alignment wrapText="1"/>
      <protection/>
    </xf>
    <xf numFmtId="0" fontId="9" fillId="0" borderId="0" xfId="0" applyFont="1" applyFill="1" applyAlignment="1" applyProtection="1">
      <alignment/>
      <protection/>
    </xf>
    <xf numFmtId="0" fontId="9" fillId="0" borderId="0" xfId="0" applyFont="1" applyFill="1" applyAlignment="1" applyProtection="1">
      <alignment horizontal="center"/>
      <protection/>
    </xf>
    <xf numFmtId="0" fontId="9" fillId="0" borderId="0" xfId="0" applyFont="1" applyFill="1" applyBorder="1" applyAlignment="1" applyProtection="1">
      <alignment/>
      <protection/>
    </xf>
    <xf numFmtId="0" fontId="8" fillId="0" borderId="0" xfId="0" applyFont="1" applyFill="1" applyBorder="1" applyAlignment="1" applyProtection="1">
      <alignment horizontal="center" vertical="center"/>
      <protection/>
    </xf>
    <xf numFmtId="0" fontId="8" fillId="0" borderId="0" xfId="0" applyFont="1" applyFill="1" applyAlignment="1" applyProtection="1">
      <alignment vertical="center"/>
      <protection/>
    </xf>
    <xf numFmtId="2" fontId="6" fillId="0" borderId="43" xfId="0" applyNumberFormat="1" applyFont="1" applyFill="1" applyBorder="1" applyAlignment="1" applyProtection="1">
      <alignment horizontal="center" vertical="center" wrapText="1"/>
      <protection/>
    </xf>
    <xf numFmtId="2" fontId="6" fillId="0" borderId="44" xfId="0" applyNumberFormat="1" applyFont="1" applyFill="1" applyBorder="1" applyAlignment="1" applyProtection="1">
      <alignment horizontal="center" vertical="center" wrapText="1"/>
      <protection/>
    </xf>
    <xf numFmtId="2" fontId="6" fillId="0" borderId="45" xfId="0" applyNumberFormat="1" applyFont="1" applyFill="1" applyBorder="1" applyAlignment="1" applyProtection="1">
      <alignment horizontal="center" vertical="center" wrapText="1"/>
      <protection/>
    </xf>
    <xf numFmtId="2" fontId="6" fillId="0" borderId="46" xfId="0" applyNumberFormat="1" applyFont="1" applyFill="1" applyBorder="1" applyAlignment="1" applyProtection="1">
      <alignment horizontal="center" vertical="center" wrapText="1"/>
      <protection/>
    </xf>
    <xf numFmtId="2" fontId="6" fillId="0" borderId="0" xfId="0" applyNumberFormat="1" applyFont="1" applyFill="1" applyBorder="1" applyAlignment="1" applyProtection="1">
      <alignment horizontal="center" vertical="center" wrapText="1"/>
      <protection/>
    </xf>
    <xf numFmtId="2" fontId="6" fillId="0" borderId="19" xfId="0" applyNumberFormat="1" applyFont="1" applyFill="1" applyBorder="1" applyAlignment="1" applyProtection="1">
      <alignment horizontal="center" vertical="center" wrapText="1"/>
      <protection/>
    </xf>
    <xf numFmtId="2" fontId="6" fillId="0" borderId="20" xfId="0" applyNumberFormat="1" applyFont="1" applyFill="1" applyBorder="1" applyAlignment="1" applyProtection="1">
      <alignment horizontal="center" vertical="center" wrapText="1"/>
      <protection/>
    </xf>
    <xf numFmtId="2" fontId="6" fillId="0" borderId="21" xfId="0" applyNumberFormat="1" applyFont="1" applyFill="1" applyBorder="1" applyAlignment="1" applyProtection="1">
      <alignment horizontal="center" vertical="center" wrapText="1"/>
      <protection/>
    </xf>
    <xf numFmtId="0" fontId="6" fillId="0" borderId="0" xfId="0" applyFont="1" applyFill="1" applyAlignment="1" applyProtection="1">
      <alignment/>
      <protection/>
    </xf>
    <xf numFmtId="0" fontId="18" fillId="0" borderId="47" xfId="0" applyFont="1" applyFill="1" applyBorder="1" applyAlignment="1" applyProtection="1">
      <alignment horizontal="center"/>
      <protection/>
    </xf>
    <xf numFmtId="0" fontId="18" fillId="0" borderId="48" xfId="0" applyFont="1" applyFill="1" applyBorder="1" applyAlignment="1" applyProtection="1">
      <alignment horizontal="center"/>
      <protection/>
    </xf>
    <xf numFmtId="0" fontId="18" fillId="0" borderId="49" xfId="0" applyFont="1" applyFill="1" applyBorder="1" applyAlignment="1" applyProtection="1">
      <alignment horizontal="center"/>
      <protection/>
    </xf>
    <xf numFmtId="0" fontId="18" fillId="0" borderId="50" xfId="0" applyFont="1" applyFill="1" applyBorder="1" applyAlignment="1" applyProtection="1">
      <alignment horizontal="center"/>
      <protection/>
    </xf>
    <xf numFmtId="0" fontId="18" fillId="0" borderId="51" xfId="0" applyFont="1" applyFill="1" applyBorder="1" applyAlignment="1" applyProtection="1">
      <alignment horizontal="center"/>
      <protection/>
    </xf>
    <xf numFmtId="0" fontId="18" fillId="0" borderId="0" xfId="0" applyFont="1" applyFill="1" applyBorder="1" applyAlignment="1" applyProtection="1">
      <alignment horizontal="center"/>
      <protection/>
    </xf>
    <xf numFmtId="0" fontId="18" fillId="0" borderId="0" xfId="0" applyFont="1" applyFill="1" applyAlignment="1" applyProtection="1">
      <alignment/>
      <protection/>
    </xf>
    <xf numFmtId="0" fontId="9" fillId="0" borderId="31" xfId="0" applyFont="1" applyFill="1" applyBorder="1" applyAlignment="1" applyProtection="1">
      <alignment horizontal="center" vertical="center"/>
      <protection/>
    </xf>
    <xf numFmtId="4" fontId="9" fillId="0" borderId="35" xfId="0" applyNumberFormat="1" applyFont="1" applyFill="1" applyBorder="1" applyAlignment="1" applyProtection="1">
      <alignment vertical="center"/>
      <protection/>
    </xf>
    <xf numFmtId="4" fontId="9" fillId="0" borderId="52" xfId="0" applyNumberFormat="1" applyFont="1" applyFill="1" applyBorder="1" applyAlignment="1" applyProtection="1">
      <alignment vertical="center"/>
      <protection/>
    </xf>
    <xf numFmtId="4" fontId="9" fillId="0" borderId="34" xfId="0" applyNumberFormat="1" applyFont="1" applyFill="1" applyBorder="1" applyAlignment="1" applyProtection="1">
      <alignment vertical="center"/>
      <protection/>
    </xf>
    <xf numFmtId="4" fontId="9" fillId="0" borderId="0" xfId="0" applyNumberFormat="1" applyFont="1" applyFill="1" applyBorder="1" applyAlignment="1" applyProtection="1">
      <alignment vertical="center"/>
      <protection/>
    </xf>
    <xf numFmtId="4" fontId="9" fillId="0" borderId="33"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0" fontId="9" fillId="0" borderId="53" xfId="0" applyFont="1" applyFill="1" applyBorder="1" applyAlignment="1" applyProtection="1">
      <alignment horizontal="center" vertical="center"/>
      <protection/>
    </xf>
    <xf numFmtId="4" fontId="9" fillId="0" borderId="43" xfId="0" applyNumberFormat="1" applyFont="1" applyFill="1" applyBorder="1" applyAlignment="1" applyProtection="1">
      <alignment vertical="center"/>
      <protection/>
    </xf>
    <xf numFmtId="4" fontId="9" fillId="0" borderId="45" xfId="0" applyNumberFormat="1" applyFont="1" applyFill="1" applyBorder="1" applyAlignment="1" applyProtection="1">
      <alignment vertical="center"/>
      <protection/>
    </xf>
    <xf numFmtId="0" fontId="9" fillId="0" borderId="36" xfId="0" applyFont="1" applyFill="1" applyBorder="1" applyAlignment="1" applyProtection="1">
      <alignment horizontal="center" vertical="center"/>
      <protection/>
    </xf>
    <xf numFmtId="4" fontId="9" fillId="0" borderId="19" xfId="0" applyNumberFormat="1" applyFont="1" applyFill="1" applyBorder="1" applyAlignment="1" applyProtection="1">
      <alignment vertical="center"/>
      <protection/>
    </xf>
    <xf numFmtId="4" fontId="9" fillId="0" borderId="54" xfId="0" applyNumberFormat="1" applyFont="1" applyFill="1" applyBorder="1" applyAlignment="1" applyProtection="1">
      <alignment vertical="center"/>
      <protection/>
    </xf>
    <xf numFmtId="4" fontId="9" fillId="0" borderId="21" xfId="0" applyNumberFormat="1" applyFont="1" applyFill="1" applyBorder="1" applyAlignment="1" applyProtection="1">
      <alignment vertical="center"/>
      <protection/>
    </xf>
    <xf numFmtId="4" fontId="9" fillId="0" borderId="20" xfId="0" applyNumberFormat="1" applyFont="1" applyFill="1" applyBorder="1" applyAlignment="1" applyProtection="1">
      <alignment vertical="center"/>
      <protection/>
    </xf>
    <xf numFmtId="4" fontId="9" fillId="0" borderId="0" xfId="0" applyNumberFormat="1" applyFont="1" applyFill="1" applyAlignment="1" applyProtection="1">
      <alignment/>
      <protection/>
    </xf>
    <xf numFmtId="4" fontId="9" fillId="0" borderId="0" xfId="0" applyNumberFormat="1" applyFont="1" applyFill="1" applyBorder="1" applyAlignment="1" applyProtection="1">
      <alignment/>
      <protection/>
    </xf>
    <xf numFmtId="0" fontId="18" fillId="0" borderId="22" xfId="0" applyFont="1" applyFill="1" applyBorder="1" applyAlignment="1" applyProtection="1">
      <alignment horizontal="center"/>
      <protection/>
    </xf>
    <xf numFmtId="4" fontId="9" fillId="0" borderId="30" xfId="0" applyNumberFormat="1" applyFont="1" applyFill="1" applyBorder="1" applyAlignment="1" applyProtection="1">
      <alignment vertical="center"/>
      <protection/>
    </xf>
    <xf numFmtId="0" fontId="10" fillId="0" borderId="0" xfId="0" applyFont="1" applyFill="1" applyAlignment="1" applyProtection="1">
      <alignment horizontal="center" vertical="top"/>
      <protection/>
    </xf>
    <xf numFmtId="0" fontId="10" fillId="0" borderId="0" xfId="0" applyFont="1" applyFill="1" applyAlignment="1" applyProtection="1">
      <alignment horizontal="center"/>
      <protection/>
    </xf>
    <xf numFmtId="0" fontId="10" fillId="0" borderId="0" xfId="0" applyFont="1" applyFill="1" applyAlignment="1" applyProtection="1">
      <alignment/>
      <protection/>
    </xf>
    <xf numFmtId="0" fontId="10" fillId="0" borderId="0" xfId="0" applyFont="1" applyFill="1" applyAlignment="1" applyProtection="1">
      <alignment horizontal="left"/>
      <protection/>
    </xf>
    <xf numFmtId="0" fontId="10" fillId="0" borderId="0" xfId="0" applyFont="1" applyFill="1" applyAlignment="1" applyProtection="1">
      <alignment horizontal="center" wrapText="1"/>
      <protection/>
    </xf>
    <xf numFmtId="0" fontId="36" fillId="0" borderId="0" xfId="0" applyFont="1" applyFill="1" applyAlignment="1" applyProtection="1">
      <alignment vertical="center" wrapText="1"/>
      <protection/>
    </xf>
    <xf numFmtId="0" fontId="10" fillId="0" borderId="0" xfId="0" applyFont="1" applyFill="1" applyAlignment="1" applyProtection="1">
      <alignment horizontal="justify" wrapText="1"/>
      <protection/>
    </xf>
    <xf numFmtId="0" fontId="10" fillId="0" borderId="0" xfId="0" applyFont="1" applyFill="1" applyBorder="1" applyAlignment="1" applyProtection="1">
      <alignment horizontal="justify" wrapText="1"/>
      <protection/>
    </xf>
    <xf numFmtId="0" fontId="35" fillId="0" borderId="0" xfId="0" applyFont="1" applyFill="1" applyAlignment="1" applyProtection="1">
      <alignment horizontal="center" vertical="top"/>
      <protection/>
    </xf>
    <xf numFmtId="3" fontId="35" fillId="0" borderId="0" xfId="0" applyNumberFormat="1" applyFont="1" applyFill="1" applyAlignment="1" applyProtection="1">
      <alignment/>
      <protection/>
    </xf>
    <xf numFmtId="0" fontId="35" fillId="0" borderId="0" xfId="0" applyFont="1" applyFill="1" applyBorder="1" applyAlignment="1" applyProtection="1">
      <alignment horizontal="center" vertical="top"/>
      <protection/>
    </xf>
    <xf numFmtId="3" fontId="35" fillId="0" borderId="0" xfId="0" applyNumberFormat="1" applyFont="1" applyFill="1" applyBorder="1" applyAlignment="1" applyProtection="1">
      <alignment/>
      <protection/>
    </xf>
    <xf numFmtId="0" fontId="4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top"/>
      <protection/>
    </xf>
    <xf numFmtId="0" fontId="11" fillId="0" borderId="0" xfId="0" applyFont="1" applyFill="1" applyBorder="1" applyAlignment="1" applyProtection="1">
      <alignment vertical="center" wrapText="1"/>
      <protection/>
    </xf>
    <xf numFmtId="0" fontId="13" fillId="0" borderId="0" xfId="0" applyFont="1" applyFill="1" applyBorder="1" applyAlignment="1" applyProtection="1">
      <alignment vertical="center" wrapText="1"/>
      <protection/>
    </xf>
    <xf numFmtId="0" fontId="14" fillId="0" borderId="0" xfId="0" applyFont="1" applyFill="1" applyAlignment="1" applyProtection="1">
      <alignment wrapText="1"/>
      <protection/>
    </xf>
    <xf numFmtId="0" fontId="0" fillId="0" borderId="0" xfId="0" applyFill="1" applyAlignment="1" applyProtection="1">
      <alignment wrapText="1"/>
      <protection/>
    </xf>
    <xf numFmtId="0" fontId="13" fillId="0" borderId="0" xfId="0" applyFont="1" applyFill="1" applyAlignment="1" applyProtection="1">
      <alignment wrapText="1"/>
      <protection/>
    </xf>
    <xf numFmtId="0" fontId="6" fillId="0" borderId="0" xfId="0" applyFont="1" applyFill="1" applyAlignment="1" applyProtection="1">
      <alignment/>
      <protection/>
    </xf>
    <xf numFmtId="0" fontId="7"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7" fillId="0" borderId="0" xfId="0" applyFont="1" applyFill="1" applyAlignment="1" applyProtection="1">
      <alignment horizontal="center" vertical="center" wrapText="1"/>
      <protection/>
    </xf>
    <xf numFmtId="0" fontId="39" fillId="0" borderId="0" xfId="136" applyFont="1" applyFill="1" applyBorder="1" applyAlignment="1" applyProtection="1">
      <alignment horizontal="left" wrapText="1"/>
      <protection/>
    </xf>
    <xf numFmtId="0" fontId="7" fillId="0" borderId="0" xfId="0" applyFont="1" applyFill="1" applyAlignment="1" applyProtection="1">
      <alignment horizontal="justify" wrapText="1"/>
      <protection/>
    </xf>
    <xf numFmtId="0" fontId="7" fillId="0" borderId="0" xfId="0" applyFont="1" applyFill="1" applyAlignment="1" applyProtection="1">
      <alignment horizontal="center" vertical="top"/>
      <protection/>
    </xf>
    <xf numFmtId="0" fontId="7" fillId="0" borderId="0" xfId="0" applyFont="1" applyFill="1" applyBorder="1" applyAlignment="1" applyProtection="1">
      <alignment wrapText="1"/>
      <protection/>
    </xf>
    <xf numFmtId="3" fontId="7" fillId="0" borderId="0" xfId="0" applyNumberFormat="1" applyFont="1" applyFill="1" applyAlignment="1" applyProtection="1">
      <alignment/>
      <protection/>
    </xf>
    <xf numFmtId="0" fontId="37" fillId="0" borderId="0" xfId="0" applyFont="1" applyFill="1" applyAlignment="1" applyProtection="1">
      <alignment horizontal="center" vertical="top"/>
      <protection/>
    </xf>
    <xf numFmtId="0" fontId="37" fillId="0" borderId="0" xfId="0" applyFont="1" applyFill="1" applyAlignment="1" applyProtection="1">
      <alignment horizontal="justify" wrapText="1"/>
      <protection/>
    </xf>
    <xf numFmtId="0" fontId="38" fillId="0" borderId="0" xfId="0" applyFont="1" applyFill="1" applyAlignment="1" applyProtection="1">
      <alignment vertical="center" wrapText="1"/>
      <protection/>
    </xf>
    <xf numFmtId="0" fontId="37" fillId="0" borderId="0" xfId="0" applyFont="1" applyFill="1" applyBorder="1" applyAlignment="1" applyProtection="1">
      <alignment wrapText="1"/>
      <protection/>
    </xf>
    <xf numFmtId="3" fontId="37" fillId="0" borderId="0" xfId="0" applyNumberFormat="1" applyFont="1" applyFill="1" applyAlignment="1" applyProtection="1">
      <alignment/>
      <protection/>
    </xf>
    <xf numFmtId="0" fontId="7" fillId="0" borderId="0" xfId="0" applyFont="1" applyFill="1" applyAlignment="1" applyProtection="1">
      <alignment horizontal="center" vertical="center" wrapText="1"/>
      <protection/>
    </xf>
    <xf numFmtId="0" fontId="7" fillId="0" borderId="55" xfId="0" applyFont="1" applyFill="1" applyBorder="1" applyAlignment="1" applyProtection="1">
      <alignment horizontal="center"/>
      <protection/>
    </xf>
    <xf numFmtId="0" fontId="10" fillId="0" borderId="0" xfId="0" applyFont="1" applyFill="1" applyBorder="1" applyAlignment="1" applyProtection="1">
      <alignment horizontal="justify" wrapText="1"/>
      <protection/>
    </xf>
    <xf numFmtId="0" fontId="10" fillId="0" borderId="0" xfId="0" applyFont="1" applyFill="1" applyAlignment="1" applyProtection="1">
      <alignment horizontal="justify" wrapText="1"/>
      <protection/>
    </xf>
    <xf numFmtId="0" fontId="7" fillId="0" borderId="33" xfId="0" applyFont="1" applyFill="1" applyBorder="1" applyAlignment="1" applyProtection="1">
      <alignment horizontal="center" vertical="center" wrapText="1"/>
      <protection/>
    </xf>
    <xf numFmtId="0" fontId="10" fillId="0" borderId="0" xfId="0" applyFont="1" applyFill="1" applyAlignment="1" applyProtection="1">
      <alignment horizontal="left"/>
      <protection/>
    </xf>
    <xf numFmtId="0" fontId="7" fillId="0" borderId="44" xfId="0" applyFont="1" applyFill="1" applyBorder="1" applyAlignment="1" applyProtection="1">
      <alignment horizontal="center" vertical="center" wrapText="1"/>
      <protection/>
    </xf>
    <xf numFmtId="0" fontId="7" fillId="0" borderId="56" xfId="0" applyFont="1" applyFill="1" applyBorder="1" applyAlignment="1" applyProtection="1">
      <alignment horizontal="center" vertical="center" wrapText="1"/>
      <protection/>
    </xf>
    <xf numFmtId="0" fontId="10" fillId="0" borderId="0" xfId="0" applyFont="1" applyFill="1" applyAlignment="1" applyProtection="1">
      <alignment horizontal="left" wrapText="1"/>
      <protection/>
    </xf>
    <xf numFmtId="0" fontId="7" fillId="0" borderId="0" xfId="0" applyFont="1" applyFill="1" applyAlignment="1" applyProtection="1">
      <alignment horizontal="justify" wrapText="1"/>
      <protection/>
    </xf>
    <xf numFmtId="0" fontId="14" fillId="0" borderId="0" xfId="0" applyFont="1" applyFill="1" applyAlignment="1" applyProtection="1">
      <alignment horizontal="left" wrapText="1"/>
      <protection/>
    </xf>
    <xf numFmtId="0" fontId="19" fillId="0" borderId="0" xfId="0" applyFont="1" applyFill="1" applyAlignment="1" applyProtection="1">
      <alignment horizontal="center" vertical="center" wrapText="1"/>
      <protection/>
    </xf>
    <xf numFmtId="0" fontId="7" fillId="0" borderId="0" xfId="0" applyFont="1" applyFill="1" applyAlignment="1" applyProtection="1">
      <alignment horizontal="left" wrapText="1"/>
      <protection/>
    </xf>
    <xf numFmtId="0" fontId="0" fillId="0" borderId="0" xfId="0" applyFill="1" applyAlignment="1" applyProtection="1">
      <alignment horizontal="left"/>
      <protection/>
    </xf>
    <xf numFmtId="0" fontId="8" fillId="0" borderId="0" xfId="0" applyFont="1" applyFill="1" applyAlignment="1" applyProtection="1">
      <alignment horizontal="center"/>
      <protection/>
    </xf>
    <xf numFmtId="0" fontId="17" fillId="0" borderId="27" xfId="0" applyFont="1" applyFill="1" applyBorder="1" applyAlignment="1" applyProtection="1">
      <alignment horizontal="center" vertical="center" wrapText="1"/>
      <protection/>
    </xf>
    <xf numFmtId="0" fontId="17" fillId="0" borderId="37" xfId="0" applyFont="1" applyFill="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8" fillId="0" borderId="57" xfId="0" applyFont="1" applyFill="1" applyBorder="1" applyAlignment="1" applyProtection="1">
      <alignment horizontal="center" vertical="center"/>
      <protection/>
    </xf>
    <xf numFmtId="0" fontId="17" fillId="0" borderId="58" xfId="0" applyFont="1" applyFill="1" applyBorder="1" applyAlignment="1" applyProtection="1">
      <alignment horizontal="center" vertical="center" wrapText="1"/>
      <protection/>
    </xf>
    <xf numFmtId="0" fontId="17" fillId="0" borderId="53" xfId="0" applyFont="1" applyFill="1" applyBorder="1" applyAlignment="1" applyProtection="1">
      <alignment horizontal="center" vertical="center" wrapText="1"/>
      <protection/>
    </xf>
    <xf numFmtId="0" fontId="8" fillId="0" borderId="0" xfId="0" applyFont="1" applyFill="1" applyAlignment="1">
      <alignment horizontal="center"/>
    </xf>
    <xf numFmtId="0" fontId="17" fillId="0" borderId="58"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8" fillId="0" borderId="3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0" xfId="0" applyFill="1" applyAlignment="1">
      <alignment horizontal="left"/>
    </xf>
    <xf numFmtId="0" fontId="35" fillId="0" borderId="0" xfId="0" applyFont="1" applyFill="1" applyBorder="1" applyAlignment="1" applyProtection="1">
      <alignment wrapText="1"/>
      <protection/>
    </xf>
  </cellXfs>
  <cellStyles count="155">
    <cellStyle name="Normal" xfId="0"/>
    <cellStyle name="20% — akcent 1" xfId="15"/>
    <cellStyle name="20% - akcent 1 2" xfId="16"/>
    <cellStyle name="20% - akcent 1 3" xfId="17"/>
    <cellStyle name="20% — akcent 2" xfId="18"/>
    <cellStyle name="20% - akcent 2 2" xfId="19"/>
    <cellStyle name="20% - akcent 2 3" xfId="20"/>
    <cellStyle name="20% — akcent 3" xfId="21"/>
    <cellStyle name="20% - akcent 3 2" xfId="22"/>
    <cellStyle name="20% - akcent 3 3" xfId="23"/>
    <cellStyle name="20% — akcent 4" xfId="24"/>
    <cellStyle name="20% - akcent 4 2" xfId="25"/>
    <cellStyle name="20% - akcent 4 3" xfId="26"/>
    <cellStyle name="20% — akcent 5" xfId="27"/>
    <cellStyle name="20% - akcent 5 2" xfId="28"/>
    <cellStyle name="20% - akcent 5 3" xfId="29"/>
    <cellStyle name="20% — akcent 6" xfId="30"/>
    <cellStyle name="20% - akcent 6 2" xfId="31"/>
    <cellStyle name="20% - akcent 6 3" xfId="32"/>
    <cellStyle name="40% — akcent 1" xfId="33"/>
    <cellStyle name="40% - akcent 1 2" xfId="34"/>
    <cellStyle name="40% - akcent 1 3" xfId="35"/>
    <cellStyle name="40% — akcent 2" xfId="36"/>
    <cellStyle name="40% - akcent 2 2" xfId="37"/>
    <cellStyle name="40% - akcent 2 3" xfId="38"/>
    <cellStyle name="40% — akcent 3" xfId="39"/>
    <cellStyle name="40% - akcent 3 2" xfId="40"/>
    <cellStyle name="40% - akcent 3 3" xfId="41"/>
    <cellStyle name="40% — akcent 4" xfId="42"/>
    <cellStyle name="40% - akcent 4 2" xfId="43"/>
    <cellStyle name="40% - akcent 4 3" xfId="44"/>
    <cellStyle name="40% — akcent 5" xfId="45"/>
    <cellStyle name="40% - akcent 5 2" xfId="46"/>
    <cellStyle name="40% - akcent 5 3" xfId="47"/>
    <cellStyle name="40% — akcent 6" xfId="48"/>
    <cellStyle name="40% - akcent 6 2" xfId="49"/>
    <cellStyle name="40% - akcent 6 3" xfId="50"/>
    <cellStyle name="60% — akcent 1" xfId="51"/>
    <cellStyle name="60% - akcent 1 2" xfId="52"/>
    <cellStyle name="60% - akcent 1 3" xfId="53"/>
    <cellStyle name="60% — akcent 2" xfId="54"/>
    <cellStyle name="60% - akcent 2 2" xfId="55"/>
    <cellStyle name="60% - akcent 2 3" xfId="56"/>
    <cellStyle name="60% — akcent 3" xfId="57"/>
    <cellStyle name="60% - akcent 3 2" xfId="58"/>
    <cellStyle name="60% - akcent 3 3" xfId="59"/>
    <cellStyle name="60% — akcent 4" xfId="60"/>
    <cellStyle name="60% - akcent 4 2" xfId="61"/>
    <cellStyle name="60% - akcent 4 3" xfId="62"/>
    <cellStyle name="60% — akcent 5" xfId="63"/>
    <cellStyle name="60% - akcent 5 2" xfId="64"/>
    <cellStyle name="60% - akcent 5 3" xfId="65"/>
    <cellStyle name="60% — akcent 6" xfId="66"/>
    <cellStyle name="60% - akcent 6 2" xfId="67"/>
    <cellStyle name="60% - akcent 6 3" xfId="68"/>
    <cellStyle name="Akcent 1" xfId="69"/>
    <cellStyle name="Akcent 1 2" xfId="70"/>
    <cellStyle name="Akcent 1 3" xfId="71"/>
    <cellStyle name="Akcent 2" xfId="72"/>
    <cellStyle name="Akcent 2 2" xfId="73"/>
    <cellStyle name="Akcent 2 3" xfId="74"/>
    <cellStyle name="Akcent 3" xfId="75"/>
    <cellStyle name="Akcent 3 2" xfId="76"/>
    <cellStyle name="Akcent 3 3" xfId="77"/>
    <cellStyle name="Akcent 4" xfId="78"/>
    <cellStyle name="Akcent 4 2" xfId="79"/>
    <cellStyle name="Akcent 4 3" xfId="80"/>
    <cellStyle name="Akcent 5" xfId="81"/>
    <cellStyle name="Akcent 5 2" xfId="82"/>
    <cellStyle name="Akcent 5 3" xfId="83"/>
    <cellStyle name="Akcent 6" xfId="84"/>
    <cellStyle name="Akcent 6 2" xfId="85"/>
    <cellStyle name="Akcent 6 3" xfId="86"/>
    <cellStyle name="Dane wejściowe" xfId="87"/>
    <cellStyle name="Dane wejściowe 2" xfId="88"/>
    <cellStyle name="Dane wejściowe 3" xfId="89"/>
    <cellStyle name="Dane wyjściowe" xfId="90"/>
    <cellStyle name="Dane wyjściowe 2" xfId="91"/>
    <cellStyle name="Dane wyjściowe 3" xfId="92"/>
    <cellStyle name="Dobre 2" xfId="93"/>
    <cellStyle name="Dobre 3" xfId="94"/>
    <cellStyle name="Dobry" xfId="95"/>
    <cellStyle name="Comma" xfId="96"/>
    <cellStyle name="Comma [0]" xfId="97"/>
    <cellStyle name="Dziesiętny 2" xfId="98"/>
    <cellStyle name="Hyperlink" xfId="99"/>
    <cellStyle name="Komórka połączona" xfId="100"/>
    <cellStyle name="Komórka połączona 2" xfId="101"/>
    <cellStyle name="Komórka połączona 3" xfId="102"/>
    <cellStyle name="Komórka zaznaczona" xfId="103"/>
    <cellStyle name="Komórka zaznaczona 2" xfId="104"/>
    <cellStyle name="Komórka zaznaczona 3" xfId="105"/>
    <cellStyle name="Nagłówek 1" xfId="106"/>
    <cellStyle name="Nagłówek 1 2" xfId="107"/>
    <cellStyle name="Nagłówek 1 3" xfId="108"/>
    <cellStyle name="Nagłówek 2" xfId="109"/>
    <cellStyle name="Nagłówek 2 2" xfId="110"/>
    <cellStyle name="Nagłówek 2 3" xfId="111"/>
    <cellStyle name="Nagłówek 3" xfId="112"/>
    <cellStyle name="Nagłówek 3 2" xfId="113"/>
    <cellStyle name="Nagłówek 3 3" xfId="114"/>
    <cellStyle name="Nagłówek 4" xfId="115"/>
    <cellStyle name="Nagłówek 4 2" xfId="116"/>
    <cellStyle name="Nagłówek 4 3" xfId="117"/>
    <cellStyle name="Neutralne 2" xfId="118"/>
    <cellStyle name="Neutralne 3" xfId="119"/>
    <cellStyle name="Neutralny" xfId="120"/>
    <cellStyle name="Normalny 2" xfId="121"/>
    <cellStyle name="Normalny 2 2" xfId="122"/>
    <cellStyle name="Normalny 2 3" xfId="123"/>
    <cellStyle name="Normalny 2 4" xfId="124"/>
    <cellStyle name="Normalny 2 5" xfId="125"/>
    <cellStyle name="Normalny 2 6" xfId="126"/>
    <cellStyle name="Normalny 2 7" xfId="127"/>
    <cellStyle name="Normalny 3" xfId="128"/>
    <cellStyle name="Normalny 4" xfId="129"/>
    <cellStyle name="Normalny 5" xfId="130"/>
    <cellStyle name="Normalny 6" xfId="131"/>
    <cellStyle name="Normalny 6 2" xfId="132"/>
    <cellStyle name="Normalny 7" xfId="133"/>
    <cellStyle name="Normalny 7 2" xfId="134"/>
    <cellStyle name="Normalny 8" xfId="135"/>
    <cellStyle name="Normalny_Załącznik nr 10 IZ na 2010" xfId="136"/>
    <cellStyle name="Obliczenia" xfId="137"/>
    <cellStyle name="Obliczenia 2" xfId="138"/>
    <cellStyle name="Obliczenia 3" xfId="139"/>
    <cellStyle name="Followed Hyperlink" xfId="140"/>
    <cellStyle name="Percent" xfId="141"/>
    <cellStyle name="Procentowy 2" xfId="142"/>
    <cellStyle name="Procentowy 2 2" xfId="143"/>
    <cellStyle name="Procentowy 2 3" xfId="144"/>
    <cellStyle name="Procentowy 3" xfId="145"/>
    <cellStyle name="Procentowy 3 2" xfId="146"/>
    <cellStyle name="Procentowy 4" xfId="147"/>
    <cellStyle name="Procentowy 5" xfId="148"/>
    <cellStyle name="Styl 1" xfId="149"/>
    <cellStyle name="Suma" xfId="150"/>
    <cellStyle name="Suma 2" xfId="151"/>
    <cellStyle name="Suma 3" xfId="152"/>
    <cellStyle name="Tekst objaśnienia" xfId="153"/>
    <cellStyle name="Tekst objaśnienia 2" xfId="154"/>
    <cellStyle name="Tekst objaśnienia 3" xfId="155"/>
    <cellStyle name="Tekst ostrzeżenia" xfId="156"/>
    <cellStyle name="Tekst ostrzeżenia 2" xfId="157"/>
    <cellStyle name="Tekst ostrzeżenia 3" xfId="158"/>
    <cellStyle name="Tytuł" xfId="159"/>
    <cellStyle name="Tytuł 2" xfId="160"/>
    <cellStyle name="Uwaga" xfId="161"/>
    <cellStyle name="Uwaga 2" xfId="162"/>
    <cellStyle name="Uwaga 3" xfId="163"/>
    <cellStyle name="Currency" xfId="164"/>
    <cellStyle name="Currency [0]" xfId="165"/>
    <cellStyle name="Złe 2" xfId="166"/>
    <cellStyle name="Złe 3" xfId="167"/>
    <cellStyle name="Zły" xfId="1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09"/>
  <sheetViews>
    <sheetView view="pageBreakPreview" zoomScaleSheetLayoutView="100" workbookViewId="0" topLeftCell="A1">
      <selection activeCell="A11" sqref="A11:F11"/>
    </sheetView>
  </sheetViews>
  <sheetFormatPr defaultColWidth="8.796875" defaultRowHeight="21.75" customHeight="1"/>
  <cols>
    <col min="1" max="1" width="7.5" style="67" customWidth="1"/>
    <col min="2" max="2" width="60.19921875" style="41" customWidth="1"/>
    <col min="3" max="3" width="15" style="68" customWidth="1"/>
    <col min="4" max="4" width="15.3984375" style="68" customWidth="1"/>
    <col min="5" max="5" width="16.59765625" style="68" customWidth="1"/>
    <col min="6" max="6" width="11.59765625" style="41" customWidth="1"/>
    <col min="7" max="16384" width="9" style="41" customWidth="1"/>
  </cols>
  <sheetData>
    <row r="1" spans="1:6" ht="27.75" customHeight="1">
      <c r="A1" s="160" t="s">
        <v>94</v>
      </c>
      <c r="B1" s="160"/>
      <c r="C1" s="160"/>
      <c r="D1" s="160"/>
      <c r="E1" s="160"/>
      <c r="F1" s="160"/>
    </row>
    <row r="2" spans="1:6" ht="12.75" customHeight="1">
      <c r="A2" s="58"/>
      <c r="B2" s="58"/>
      <c r="C2" s="58"/>
      <c r="D2" s="58"/>
      <c r="E2" s="58"/>
      <c r="F2" s="59"/>
    </row>
    <row r="3" spans="1:6" s="60" customFormat="1" ht="15.75">
      <c r="A3" s="158" t="s">
        <v>95</v>
      </c>
      <c r="B3" s="158"/>
      <c r="C3" s="158"/>
      <c r="D3" s="158"/>
      <c r="E3" s="158"/>
      <c r="F3" s="158"/>
    </row>
    <row r="4" spans="1:6" s="61" customFormat="1" ht="21" customHeight="1">
      <c r="A4" s="152" t="s">
        <v>256</v>
      </c>
      <c r="B4" s="152"/>
      <c r="C4" s="152"/>
      <c r="D4" s="152"/>
      <c r="E4" s="152"/>
      <c r="F4" s="152"/>
    </row>
    <row r="5" spans="1:6" s="60" customFormat="1" ht="24.75" customHeight="1">
      <c r="A5" s="158" t="s">
        <v>96</v>
      </c>
      <c r="B5" s="158"/>
      <c r="C5" s="158"/>
      <c r="D5" s="158"/>
      <c r="E5" s="158"/>
      <c r="F5" s="158"/>
    </row>
    <row r="6" spans="1:6" s="61" customFormat="1" ht="60.75" customHeight="1">
      <c r="A6" s="152" t="s">
        <v>271</v>
      </c>
      <c r="B6" s="152"/>
      <c r="C6" s="152"/>
      <c r="D6" s="152"/>
      <c r="E6" s="152"/>
      <c r="F6" s="152"/>
    </row>
    <row r="7" spans="1:6" s="61" customFormat="1" ht="35.25" customHeight="1">
      <c r="A7" s="152" t="s">
        <v>272</v>
      </c>
      <c r="B7" s="152"/>
      <c r="C7" s="152"/>
      <c r="D7" s="152"/>
      <c r="E7" s="152"/>
      <c r="F7" s="152"/>
    </row>
    <row r="8" spans="1:6" s="60" customFormat="1" ht="24.75" customHeight="1">
      <c r="A8" s="158" t="s">
        <v>0</v>
      </c>
      <c r="B8" s="158"/>
      <c r="C8" s="158"/>
      <c r="D8" s="158"/>
      <c r="E8" s="158"/>
      <c r="F8" s="158"/>
    </row>
    <row r="9" spans="1:8" s="62" customFormat="1" ht="15.75">
      <c r="A9" s="159" t="s">
        <v>16</v>
      </c>
      <c r="B9" s="159"/>
      <c r="C9" s="159"/>
      <c r="D9" s="159"/>
      <c r="E9" s="159"/>
      <c r="F9" s="159"/>
      <c r="G9" s="132"/>
      <c r="H9" s="132"/>
    </row>
    <row r="10" spans="1:6" s="60" customFormat="1" ht="24" customHeight="1">
      <c r="A10" s="158" t="s">
        <v>97</v>
      </c>
      <c r="B10" s="158"/>
      <c r="C10" s="158"/>
      <c r="D10" s="158"/>
      <c r="E10" s="158"/>
      <c r="F10" s="158"/>
    </row>
    <row r="11" spans="1:6" s="62" customFormat="1" ht="15.75">
      <c r="A11" s="152" t="s">
        <v>257</v>
      </c>
      <c r="B11" s="152"/>
      <c r="C11" s="152"/>
      <c r="D11" s="152"/>
      <c r="E11" s="152"/>
      <c r="F11" s="152"/>
    </row>
    <row r="12" spans="1:6" s="62" customFormat="1" ht="53.25" customHeight="1">
      <c r="A12" s="152" t="s">
        <v>311</v>
      </c>
      <c r="B12" s="152"/>
      <c r="C12" s="152"/>
      <c r="D12" s="152"/>
      <c r="E12" s="152"/>
      <c r="F12" s="152"/>
    </row>
    <row r="13" spans="1:6" s="134" customFormat="1" ht="22.5" customHeight="1">
      <c r="A13" s="157" t="s">
        <v>268</v>
      </c>
      <c r="B13" s="157"/>
      <c r="C13" s="157"/>
      <c r="D13" s="157"/>
      <c r="E13" s="157"/>
      <c r="F13" s="133"/>
    </row>
    <row r="14" spans="1:6" s="134" customFormat="1" ht="15.75">
      <c r="A14" s="157" t="s">
        <v>258</v>
      </c>
      <c r="B14" s="157"/>
      <c r="C14" s="157"/>
      <c r="D14" s="157"/>
      <c r="E14" s="157"/>
      <c r="F14" s="135"/>
    </row>
    <row r="15" spans="1:6" s="134" customFormat="1" ht="15.75">
      <c r="A15" s="157" t="s">
        <v>249</v>
      </c>
      <c r="B15" s="157"/>
      <c r="C15" s="157"/>
      <c r="D15" s="157"/>
      <c r="E15" s="157"/>
      <c r="F15" s="135"/>
    </row>
    <row r="16" spans="1:6" s="134" customFormat="1" ht="15.75">
      <c r="A16" s="157" t="s">
        <v>283</v>
      </c>
      <c r="B16" s="157"/>
      <c r="C16" s="157"/>
      <c r="D16" s="157"/>
      <c r="E16" s="157"/>
      <c r="F16" s="135"/>
    </row>
    <row r="17" spans="1:6" s="134" customFormat="1" ht="33.75" customHeight="1">
      <c r="A17" s="152" t="s">
        <v>259</v>
      </c>
      <c r="B17" s="152"/>
      <c r="C17" s="152"/>
      <c r="D17" s="152"/>
      <c r="E17" s="152"/>
      <c r="F17" s="152"/>
    </row>
    <row r="18" spans="1:6" ht="32.25" customHeight="1">
      <c r="A18" s="63"/>
      <c r="B18" s="63"/>
      <c r="C18" s="63"/>
      <c r="D18" s="63"/>
      <c r="E18" s="63"/>
      <c r="F18" s="72"/>
    </row>
    <row r="19" spans="1:6" s="42" customFormat="1" ht="18.75" customHeight="1">
      <c r="A19" s="153" t="s">
        <v>99</v>
      </c>
      <c r="B19" s="153" t="s">
        <v>64</v>
      </c>
      <c r="C19" s="155" t="s">
        <v>260</v>
      </c>
      <c r="D19" s="153" t="s">
        <v>66</v>
      </c>
      <c r="E19" s="153" t="s">
        <v>269</v>
      </c>
      <c r="F19" s="73"/>
    </row>
    <row r="20" spans="1:6" s="42" customFormat="1" ht="18.75" customHeight="1">
      <c r="A20" s="153"/>
      <c r="B20" s="153"/>
      <c r="C20" s="156"/>
      <c r="D20" s="153"/>
      <c r="E20" s="153"/>
      <c r="F20" s="73"/>
    </row>
    <row r="21" spans="1:6" s="44" customFormat="1" ht="15">
      <c r="A21" s="43">
        <v>1</v>
      </c>
      <c r="B21" s="43">
        <v>2</v>
      </c>
      <c r="C21" s="43">
        <v>3</v>
      </c>
      <c r="D21" s="43">
        <v>4</v>
      </c>
      <c r="E21" s="43">
        <v>5</v>
      </c>
      <c r="F21" s="74"/>
    </row>
    <row r="22" spans="1:6" s="42" customFormat="1" ht="15.75">
      <c r="A22" s="45">
        <v>1</v>
      </c>
      <c r="B22" s="46" t="s">
        <v>175</v>
      </c>
      <c r="C22" s="69">
        <f>C23+C30</f>
        <v>1008917874.83</v>
      </c>
      <c r="D22" s="69">
        <f>D23+D30</f>
        <v>-57182124.27</v>
      </c>
      <c r="E22" s="69">
        <f>E23+E30</f>
        <v>951735750.56</v>
      </c>
      <c r="F22" s="73"/>
    </row>
    <row r="23" spans="1:6" s="49" customFormat="1" ht="15.75">
      <c r="A23" s="47" t="s">
        <v>100</v>
      </c>
      <c r="B23" s="48" t="s">
        <v>176</v>
      </c>
      <c r="C23" s="70">
        <v>821973052.83</v>
      </c>
      <c r="D23" s="70">
        <f>E23-C23</f>
        <v>-11460673.27</v>
      </c>
      <c r="E23" s="70">
        <v>810512379.56</v>
      </c>
      <c r="F23" s="62"/>
    </row>
    <row r="24" spans="1:6" s="49" customFormat="1" ht="31.5">
      <c r="A24" s="47" t="s">
        <v>101</v>
      </c>
      <c r="B24" s="50" t="s">
        <v>177</v>
      </c>
      <c r="C24" s="70">
        <v>79364135</v>
      </c>
      <c r="D24" s="70">
        <f aca="true" t="shared" si="0" ref="D24:D32">E24-C24</f>
        <v>0</v>
      </c>
      <c r="E24" s="70">
        <v>79364135</v>
      </c>
      <c r="F24" s="62"/>
    </row>
    <row r="25" spans="1:6" s="49" customFormat="1" ht="31.5">
      <c r="A25" s="47" t="s">
        <v>102</v>
      </c>
      <c r="B25" s="50" t="s">
        <v>178</v>
      </c>
      <c r="C25" s="70">
        <v>253500000</v>
      </c>
      <c r="D25" s="70">
        <f t="shared" si="0"/>
        <v>-3500000</v>
      </c>
      <c r="E25" s="70">
        <v>250000000</v>
      </c>
      <c r="F25" s="62"/>
    </row>
    <row r="26" spans="1:6" s="49" customFormat="1" ht="17.25" customHeight="1">
      <c r="A26" s="47" t="s">
        <v>103</v>
      </c>
      <c r="B26" s="50" t="s">
        <v>179</v>
      </c>
      <c r="C26" s="70">
        <v>13371126</v>
      </c>
      <c r="D26" s="70">
        <f>E26-C26</f>
        <v>108920</v>
      </c>
      <c r="E26" s="70">
        <v>13480046</v>
      </c>
      <c r="F26" s="62"/>
    </row>
    <row r="27" spans="1:6" s="49" customFormat="1" ht="15.75">
      <c r="A27" s="47" t="s">
        <v>104</v>
      </c>
      <c r="B27" s="50" t="s">
        <v>180</v>
      </c>
      <c r="C27" s="70">
        <v>0</v>
      </c>
      <c r="D27" s="70">
        <f t="shared" si="0"/>
        <v>0</v>
      </c>
      <c r="E27" s="70">
        <v>0</v>
      </c>
      <c r="F27" s="62"/>
    </row>
    <row r="28" spans="1:6" s="49" customFormat="1" ht="15.75">
      <c r="A28" s="47" t="s">
        <v>105</v>
      </c>
      <c r="B28" s="50" t="s">
        <v>181</v>
      </c>
      <c r="C28" s="70">
        <v>233647249</v>
      </c>
      <c r="D28" s="70">
        <f t="shared" si="0"/>
        <v>7469097</v>
      </c>
      <c r="E28" s="70">
        <v>241116346</v>
      </c>
      <c r="F28" s="62"/>
    </row>
    <row r="29" spans="1:6" s="49" customFormat="1" ht="17.25" customHeight="1">
      <c r="A29" s="47" t="s">
        <v>106</v>
      </c>
      <c r="B29" s="50" t="s">
        <v>182</v>
      </c>
      <c r="C29" s="70">
        <v>233555320.83</v>
      </c>
      <c r="D29" s="70">
        <f t="shared" si="0"/>
        <v>-14747460.27</v>
      </c>
      <c r="E29" s="70">
        <v>218807860.56</v>
      </c>
      <c r="F29" s="62"/>
    </row>
    <row r="30" spans="1:6" s="49" customFormat="1" ht="17.25" customHeight="1">
      <c r="A30" s="47" t="s">
        <v>107</v>
      </c>
      <c r="B30" s="50" t="s">
        <v>183</v>
      </c>
      <c r="C30" s="70">
        <v>186944822</v>
      </c>
      <c r="D30" s="70">
        <f t="shared" si="0"/>
        <v>-45721451</v>
      </c>
      <c r="E30" s="70">
        <v>141223371</v>
      </c>
      <c r="F30" s="62"/>
    </row>
    <row r="31" spans="1:6" s="49" customFormat="1" ht="17.25" customHeight="1">
      <c r="A31" s="47" t="s">
        <v>108</v>
      </c>
      <c r="B31" s="50" t="s">
        <v>184</v>
      </c>
      <c r="C31" s="70">
        <v>952552</v>
      </c>
      <c r="D31" s="70">
        <f t="shared" si="0"/>
        <v>0</v>
      </c>
      <c r="E31" s="70">
        <v>952552</v>
      </c>
      <c r="F31" s="62"/>
    </row>
    <row r="32" spans="1:6" s="49" customFormat="1" ht="17.25" customHeight="1">
      <c r="A32" s="47" t="s">
        <v>109</v>
      </c>
      <c r="B32" s="50" t="s">
        <v>185</v>
      </c>
      <c r="C32" s="70">
        <v>173903640</v>
      </c>
      <c r="D32" s="70">
        <f t="shared" si="0"/>
        <v>-44721451</v>
      </c>
      <c r="E32" s="70">
        <v>129182189</v>
      </c>
      <c r="F32" s="62"/>
    </row>
    <row r="33" spans="1:6" s="53" customFormat="1" ht="15.75">
      <c r="A33" s="51">
        <v>2</v>
      </c>
      <c r="B33" s="52" t="s">
        <v>186</v>
      </c>
      <c r="C33" s="69">
        <f>C34+C42</f>
        <v>1057717874.83</v>
      </c>
      <c r="D33" s="69">
        <f>D34+D42</f>
        <v>-57182124.27</v>
      </c>
      <c r="E33" s="69">
        <f>E34+E42</f>
        <v>1000535750.56</v>
      </c>
      <c r="F33" s="75"/>
    </row>
    <row r="34" spans="1:6" s="49" customFormat="1" ht="17.25" customHeight="1">
      <c r="A34" s="47" t="s">
        <v>110</v>
      </c>
      <c r="B34" s="48" t="s">
        <v>187</v>
      </c>
      <c r="C34" s="70">
        <v>675561233.83</v>
      </c>
      <c r="D34" s="70">
        <f>E34-C34</f>
        <v>-33604758.27</v>
      </c>
      <c r="E34" s="70">
        <v>641956475.56</v>
      </c>
      <c r="F34" s="62"/>
    </row>
    <row r="35" spans="1:6" s="49" customFormat="1" ht="17.25" customHeight="1">
      <c r="A35" s="47" t="s">
        <v>111</v>
      </c>
      <c r="B35" s="50" t="s">
        <v>188</v>
      </c>
      <c r="C35" s="70">
        <v>12642517</v>
      </c>
      <c r="D35" s="70">
        <f aca="true" t="shared" si="1" ref="D35:D42">E35-C35</f>
        <v>-12322517</v>
      </c>
      <c r="E35" s="70">
        <v>320000</v>
      </c>
      <c r="F35" s="62"/>
    </row>
    <row r="36" spans="1:6" s="49" customFormat="1" ht="31.5">
      <c r="A36" s="47" t="s">
        <v>112</v>
      </c>
      <c r="B36" s="50" t="s">
        <v>207</v>
      </c>
      <c r="C36" s="70">
        <v>0</v>
      </c>
      <c r="D36" s="70">
        <f t="shared" si="1"/>
        <v>0</v>
      </c>
      <c r="E36" s="70">
        <v>0</v>
      </c>
      <c r="F36" s="62"/>
    </row>
    <row r="37" spans="1:6" s="49" customFormat="1" ht="63">
      <c r="A37" s="47" t="s">
        <v>113</v>
      </c>
      <c r="B37" s="50" t="s">
        <v>189</v>
      </c>
      <c r="C37" s="70">
        <v>0</v>
      </c>
      <c r="D37" s="70">
        <f t="shared" si="1"/>
        <v>0</v>
      </c>
      <c r="E37" s="70">
        <v>0</v>
      </c>
      <c r="F37" s="62"/>
    </row>
    <row r="38" spans="1:6" s="49" customFormat="1" ht="15.75">
      <c r="A38" s="47" t="s">
        <v>114</v>
      </c>
      <c r="B38" s="50" t="s">
        <v>190</v>
      </c>
      <c r="C38" s="70">
        <v>7438376</v>
      </c>
      <c r="D38" s="70">
        <f t="shared" si="1"/>
        <v>-506866</v>
      </c>
      <c r="E38" s="70">
        <v>6931510</v>
      </c>
      <c r="F38" s="62"/>
    </row>
    <row r="39" spans="1:6" s="49" customFormat="1" ht="15.75">
      <c r="A39" s="47" t="s">
        <v>115</v>
      </c>
      <c r="B39" s="50" t="s">
        <v>208</v>
      </c>
      <c r="C39" s="70">
        <v>7438376</v>
      </c>
      <c r="D39" s="70">
        <f t="shared" si="1"/>
        <v>-506866</v>
      </c>
      <c r="E39" s="70">
        <v>6931510</v>
      </c>
      <c r="F39" s="62"/>
    </row>
    <row r="40" spans="1:6" s="49" customFormat="1" ht="63">
      <c r="A40" s="47" t="s">
        <v>209</v>
      </c>
      <c r="B40" s="48" t="s">
        <v>14</v>
      </c>
      <c r="C40" s="70">
        <v>0</v>
      </c>
      <c r="D40" s="70">
        <f t="shared" si="1"/>
        <v>0</v>
      </c>
      <c r="E40" s="70">
        <v>0</v>
      </c>
      <c r="F40" s="62"/>
    </row>
    <row r="41" spans="1:6" s="49" customFormat="1" ht="47.25">
      <c r="A41" s="47" t="s">
        <v>210</v>
      </c>
      <c r="B41" s="48" t="s">
        <v>265</v>
      </c>
      <c r="C41" s="70">
        <v>0</v>
      </c>
      <c r="D41" s="70">
        <f t="shared" si="1"/>
        <v>0</v>
      </c>
      <c r="E41" s="70">
        <v>0</v>
      </c>
      <c r="F41" s="62"/>
    </row>
    <row r="42" spans="1:6" s="49" customFormat="1" ht="15.75">
      <c r="A42" s="47" t="s">
        <v>116</v>
      </c>
      <c r="B42" s="48" t="s">
        <v>98</v>
      </c>
      <c r="C42" s="70">
        <v>382156641</v>
      </c>
      <c r="D42" s="70">
        <f t="shared" si="1"/>
        <v>-23577366</v>
      </c>
      <c r="E42" s="70">
        <v>358579275</v>
      </c>
      <c r="F42" s="62"/>
    </row>
    <row r="43" spans="1:6" s="49" customFormat="1" ht="21" customHeight="1">
      <c r="A43" s="51">
        <v>3</v>
      </c>
      <c r="B43" s="54" t="s">
        <v>191</v>
      </c>
      <c r="C43" s="69">
        <f>C22-C33</f>
        <v>-48800000</v>
      </c>
      <c r="D43" s="69">
        <f>D22-D33</f>
        <v>0</v>
      </c>
      <c r="E43" s="69">
        <f>E22-E33</f>
        <v>-48800000</v>
      </c>
      <c r="F43" s="62"/>
    </row>
    <row r="44" spans="1:6" s="49" customFormat="1" ht="18.75" customHeight="1">
      <c r="A44" s="51">
        <v>4</v>
      </c>
      <c r="B44" s="54" t="s">
        <v>192</v>
      </c>
      <c r="C44" s="69">
        <f>C45+C47+C49+C54</f>
        <v>93380952</v>
      </c>
      <c r="D44" s="69">
        <f>D45+D47+D49+D54</f>
        <v>0</v>
      </c>
      <c r="E44" s="69">
        <f>E45+E47+E49+E54</f>
        <v>93380952</v>
      </c>
      <c r="F44" s="62"/>
    </row>
    <row r="45" spans="1:6" s="49" customFormat="1" ht="18" customHeight="1">
      <c r="A45" s="47" t="s">
        <v>117</v>
      </c>
      <c r="B45" s="50" t="s">
        <v>193</v>
      </c>
      <c r="C45" s="70">
        <v>0</v>
      </c>
      <c r="D45" s="70">
        <f>E45-C45</f>
        <v>0</v>
      </c>
      <c r="E45" s="70">
        <v>0</v>
      </c>
      <c r="F45" s="62"/>
    </row>
    <row r="46" spans="1:6" s="49" customFormat="1" ht="18" customHeight="1">
      <c r="A46" s="47" t="s">
        <v>118</v>
      </c>
      <c r="B46" s="48" t="s">
        <v>194</v>
      </c>
      <c r="C46" s="70">
        <v>0</v>
      </c>
      <c r="D46" s="70">
        <f>E46-C46</f>
        <v>0</v>
      </c>
      <c r="E46" s="70">
        <v>0</v>
      </c>
      <c r="F46" s="62"/>
    </row>
    <row r="47" spans="1:6" s="49" customFormat="1" ht="18" customHeight="1">
      <c r="A47" s="47" t="s">
        <v>119</v>
      </c>
      <c r="B47" s="50" t="s">
        <v>195</v>
      </c>
      <c r="C47" s="70">
        <v>27083885</v>
      </c>
      <c r="D47" s="70">
        <f aca="true" t="shared" si="2" ref="D47:D55">E47-C47</f>
        <v>0</v>
      </c>
      <c r="E47" s="70">
        <v>27083885</v>
      </c>
      <c r="F47" s="62"/>
    </row>
    <row r="48" spans="1:6" s="49" customFormat="1" ht="15.75">
      <c r="A48" s="47" t="s">
        <v>120</v>
      </c>
      <c r="B48" s="50" t="s">
        <v>194</v>
      </c>
      <c r="C48" s="70">
        <v>24990224</v>
      </c>
      <c r="D48" s="70">
        <f t="shared" si="2"/>
        <v>0</v>
      </c>
      <c r="E48" s="70">
        <v>24990224</v>
      </c>
      <c r="F48" s="62"/>
    </row>
    <row r="49" spans="1:6" s="49" customFormat="1" ht="18" customHeight="1">
      <c r="A49" s="47" t="s">
        <v>121</v>
      </c>
      <c r="B49" s="50" t="s">
        <v>196</v>
      </c>
      <c r="C49" s="70">
        <v>66297067</v>
      </c>
      <c r="D49" s="70">
        <f t="shared" si="2"/>
        <v>0</v>
      </c>
      <c r="E49" s="70">
        <v>66297067</v>
      </c>
      <c r="F49" s="62"/>
    </row>
    <row r="50" spans="1:6" s="42" customFormat="1" ht="18.75" customHeight="1">
      <c r="A50" s="153" t="s">
        <v>99</v>
      </c>
      <c r="B50" s="153" t="s">
        <v>64</v>
      </c>
      <c r="C50" s="155" t="s">
        <v>260</v>
      </c>
      <c r="D50" s="153" t="s">
        <v>66</v>
      </c>
      <c r="E50" s="153" t="s">
        <v>269</v>
      </c>
      <c r="F50" s="73"/>
    </row>
    <row r="51" spans="1:6" s="42" customFormat="1" ht="18.75" customHeight="1">
      <c r="A51" s="153"/>
      <c r="B51" s="153"/>
      <c r="C51" s="156"/>
      <c r="D51" s="153"/>
      <c r="E51" s="153"/>
      <c r="F51" s="73"/>
    </row>
    <row r="52" spans="1:6" s="44" customFormat="1" ht="15">
      <c r="A52" s="43">
        <v>1</v>
      </c>
      <c r="B52" s="43">
        <v>2</v>
      </c>
      <c r="C52" s="43">
        <v>5</v>
      </c>
      <c r="D52" s="43">
        <v>4</v>
      </c>
      <c r="E52" s="43">
        <v>5</v>
      </c>
      <c r="F52" s="74"/>
    </row>
    <row r="53" spans="1:6" s="49" customFormat="1" ht="18" customHeight="1">
      <c r="A53" s="47" t="s">
        <v>122</v>
      </c>
      <c r="B53" s="50" t="s">
        <v>194</v>
      </c>
      <c r="C53" s="70">
        <v>23809776</v>
      </c>
      <c r="D53" s="70">
        <f t="shared" si="2"/>
        <v>0</v>
      </c>
      <c r="E53" s="70">
        <v>23809776</v>
      </c>
      <c r="F53" s="62"/>
    </row>
    <row r="54" spans="1:6" s="49" customFormat="1" ht="18" customHeight="1">
      <c r="A54" s="47" t="s">
        <v>123</v>
      </c>
      <c r="B54" s="48" t="s">
        <v>197</v>
      </c>
      <c r="C54" s="70">
        <v>0</v>
      </c>
      <c r="D54" s="70">
        <f t="shared" si="2"/>
        <v>0</v>
      </c>
      <c r="E54" s="70">
        <v>0</v>
      </c>
      <c r="F54" s="62"/>
    </row>
    <row r="55" spans="1:6" s="49" customFormat="1" ht="21" customHeight="1">
      <c r="A55" s="47" t="s">
        <v>124</v>
      </c>
      <c r="B55" s="50" t="s">
        <v>194</v>
      </c>
      <c r="C55" s="70">
        <v>0</v>
      </c>
      <c r="D55" s="70">
        <f t="shared" si="2"/>
        <v>0</v>
      </c>
      <c r="E55" s="70">
        <v>0</v>
      </c>
      <c r="F55" s="62"/>
    </row>
    <row r="56" spans="1:6" s="49" customFormat="1" ht="17.25" customHeight="1">
      <c r="A56" s="51">
        <v>5</v>
      </c>
      <c r="B56" s="54" t="s">
        <v>198</v>
      </c>
      <c r="C56" s="69">
        <f>C57+C62</f>
        <v>44580952</v>
      </c>
      <c r="D56" s="69">
        <f>D57+D62</f>
        <v>0</v>
      </c>
      <c r="E56" s="69">
        <f>E57+E62</f>
        <v>44580952</v>
      </c>
      <c r="F56" s="62"/>
    </row>
    <row r="57" spans="1:6" s="49" customFormat="1" ht="33.75" customHeight="1">
      <c r="A57" s="47" t="s">
        <v>125</v>
      </c>
      <c r="B57" s="50" t="s">
        <v>199</v>
      </c>
      <c r="C57" s="70">
        <v>44580952</v>
      </c>
      <c r="D57" s="70">
        <f aca="true" t="shared" si="3" ref="D57:D64">E57-C57</f>
        <v>0</v>
      </c>
      <c r="E57" s="70">
        <v>44580952</v>
      </c>
      <c r="F57" s="62"/>
    </row>
    <row r="58" spans="1:6" s="49" customFormat="1" ht="31.5">
      <c r="A58" s="47" t="s">
        <v>126</v>
      </c>
      <c r="B58" s="50" t="s">
        <v>15</v>
      </c>
      <c r="C58" s="70">
        <v>0</v>
      </c>
      <c r="D58" s="70">
        <f t="shared" si="3"/>
        <v>0</v>
      </c>
      <c r="E58" s="70">
        <v>0</v>
      </c>
      <c r="F58" s="62"/>
    </row>
    <row r="59" spans="1:6" s="49" customFormat="1" ht="31.5">
      <c r="A59" s="47" t="s">
        <v>127</v>
      </c>
      <c r="B59" s="50" t="s">
        <v>211</v>
      </c>
      <c r="C59" s="70">
        <v>0</v>
      </c>
      <c r="D59" s="70">
        <f t="shared" si="3"/>
        <v>0</v>
      </c>
      <c r="E59" s="70">
        <v>0</v>
      </c>
      <c r="F59" s="62"/>
    </row>
    <row r="60" spans="1:6" s="49" customFormat="1" ht="31.5">
      <c r="A60" s="47" t="s">
        <v>212</v>
      </c>
      <c r="B60" s="48" t="s">
        <v>213</v>
      </c>
      <c r="C60" s="70">
        <v>0</v>
      </c>
      <c r="D60" s="70">
        <f t="shared" si="3"/>
        <v>0</v>
      </c>
      <c r="E60" s="70">
        <v>0</v>
      </c>
      <c r="F60" s="62"/>
    </row>
    <row r="61" spans="1:6" s="49" customFormat="1" ht="31.5">
      <c r="A61" s="47" t="s">
        <v>214</v>
      </c>
      <c r="B61" s="48" t="s">
        <v>215</v>
      </c>
      <c r="C61" s="70">
        <v>0</v>
      </c>
      <c r="D61" s="70">
        <f t="shared" si="3"/>
        <v>0</v>
      </c>
      <c r="E61" s="70">
        <v>0</v>
      </c>
      <c r="F61" s="62"/>
    </row>
    <row r="62" spans="1:6" s="49" customFormat="1" ht="15.75">
      <c r="A62" s="47" t="s">
        <v>128</v>
      </c>
      <c r="B62" s="48" t="s">
        <v>200</v>
      </c>
      <c r="C62" s="70">
        <v>0</v>
      </c>
      <c r="D62" s="70">
        <f t="shared" si="3"/>
        <v>0</v>
      </c>
      <c r="E62" s="70">
        <v>0</v>
      </c>
      <c r="F62" s="62"/>
    </row>
    <row r="63" spans="1:6" s="49" customFormat="1" ht="15.75">
      <c r="A63" s="51">
        <v>6</v>
      </c>
      <c r="B63" s="54" t="s">
        <v>201</v>
      </c>
      <c r="C63" s="69">
        <v>293861118</v>
      </c>
      <c r="D63" s="69">
        <f t="shared" si="3"/>
        <v>0</v>
      </c>
      <c r="E63" s="69">
        <v>293861118</v>
      </c>
      <c r="F63" s="62"/>
    </row>
    <row r="64" spans="1:6" s="49" customFormat="1" ht="63">
      <c r="A64" s="51">
        <v>7</v>
      </c>
      <c r="B64" s="54" t="s">
        <v>202</v>
      </c>
      <c r="C64" s="69">
        <v>0</v>
      </c>
      <c r="D64" s="69">
        <f t="shared" si="3"/>
        <v>0</v>
      </c>
      <c r="E64" s="69">
        <v>0</v>
      </c>
      <c r="F64" s="62"/>
    </row>
    <row r="65" spans="1:6" s="49" customFormat="1" ht="31.5">
      <c r="A65" s="51">
        <v>8</v>
      </c>
      <c r="B65" s="54" t="s">
        <v>203</v>
      </c>
      <c r="C65" s="69" t="s">
        <v>65</v>
      </c>
      <c r="D65" s="69" t="s">
        <v>65</v>
      </c>
      <c r="E65" s="69" t="s">
        <v>65</v>
      </c>
      <c r="F65" s="62"/>
    </row>
    <row r="66" spans="1:6" s="49" customFormat="1" ht="15.75">
      <c r="A66" s="47" t="s">
        <v>129</v>
      </c>
      <c r="B66" s="50" t="s">
        <v>204</v>
      </c>
      <c r="C66" s="70">
        <v>146411819</v>
      </c>
      <c r="D66" s="70">
        <f>E66-C66</f>
        <v>22144085</v>
      </c>
      <c r="E66" s="70">
        <v>168555904</v>
      </c>
      <c r="F66" s="62"/>
    </row>
    <row r="67" spans="1:6" s="49" customFormat="1" ht="31.5">
      <c r="A67" s="47" t="s">
        <v>130</v>
      </c>
      <c r="B67" s="50" t="s">
        <v>216</v>
      </c>
      <c r="C67" s="70">
        <v>173495704</v>
      </c>
      <c r="D67" s="70">
        <f>E67-C67</f>
        <v>22144085</v>
      </c>
      <c r="E67" s="70">
        <v>195639789</v>
      </c>
      <c r="F67" s="62"/>
    </row>
    <row r="68" spans="1:6" s="49" customFormat="1" ht="21" customHeight="1">
      <c r="A68" s="51">
        <v>9</v>
      </c>
      <c r="B68" s="54" t="s">
        <v>205</v>
      </c>
      <c r="C68" s="69" t="s">
        <v>65</v>
      </c>
      <c r="D68" s="69" t="s">
        <v>65</v>
      </c>
      <c r="E68" s="69" t="s">
        <v>65</v>
      </c>
      <c r="F68" s="62"/>
    </row>
    <row r="69" spans="1:6" s="49" customFormat="1" ht="66" customHeight="1">
      <c r="A69" s="47" t="s">
        <v>131</v>
      </c>
      <c r="B69" s="50" t="s">
        <v>217</v>
      </c>
      <c r="C69" s="71">
        <v>0.0641</v>
      </c>
      <c r="D69" s="71">
        <f>E69-C69</f>
        <v>-0.0096</v>
      </c>
      <c r="E69" s="71">
        <v>0.0545</v>
      </c>
      <c r="F69" s="62"/>
    </row>
    <row r="70" spans="1:6" s="49" customFormat="1" ht="66" customHeight="1">
      <c r="A70" s="47" t="s">
        <v>132</v>
      </c>
      <c r="B70" s="50" t="s">
        <v>218</v>
      </c>
      <c r="C70" s="71">
        <v>0.0641</v>
      </c>
      <c r="D70" s="71">
        <f aca="true" t="shared" si="4" ref="D70:D75">E70-C70</f>
        <v>-0.0096</v>
      </c>
      <c r="E70" s="71">
        <v>0.0545</v>
      </c>
      <c r="F70" s="62"/>
    </row>
    <row r="71" spans="1:6" s="49" customFormat="1" ht="55.5" customHeight="1">
      <c r="A71" s="47" t="s">
        <v>133</v>
      </c>
      <c r="B71" s="50" t="s">
        <v>206</v>
      </c>
      <c r="C71" s="71">
        <v>0</v>
      </c>
      <c r="D71" s="71">
        <f t="shared" si="4"/>
        <v>0</v>
      </c>
      <c r="E71" s="71">
        <v>0</v>
      </c>
      <c r="F71" s="62"/>
    </row>
    <row r="72" spans="1:6" s="49" customFormat="1" ht="70.5" customHeight="1">
      <c r="A72" s="47" t="s">
        <v>134</v>
      </c>
      <c r="B72" s="50" t="s">
        <v>219</v>
      </c>
      <c r="C72" s="71">
        <v>0.0641</v>
      </c>
      <c r="D72" s="71">
        <f t="shared" si="4"/>
        <v>-0.0096</v>
      </c>
      <c r="E72" s="71">
        <v>0.0545</v>
      </c>
      <c r="F72" s="62"/>
    </row>
    <row r="73" spans="1:6" s="49" customFormat="1" ht="58.5" customHeight="1">
      <c r="A73" s="47" t="s">
        <v>135</v>
      </c>
      <c r="B73" s="55" t="s">
        <v>220</v>
      </c>
      <c r="C73" s="71">
        <v>0.1461</v>
      </c>
      <c r="D73" s="71">
        <f t="shared" si="4"/>
        <v>0.032</v>
      </c>
      <c r="E73" s="71">
        <v>0.1781</v>
      </c>
      <c r="F73" s="62"/>
    </row>
    <row r="74" spans="1:6" s="49" customFormat="1" ht="66.75" customHeight="1">
      <c r="A74" s="47" t="s">
        <v>136</v>
      </c>
      <c r="B74" s="50" t="s">
        <v>221</v>
      </c>
      <c r="C74" s="71">
        <v>0.1241</v>
      </c>
      <c r="D74" s="71">
        <f t="shared" si="4"/>
        <v>0</v>
      </c>
      <c r="E74" s="71">
        <v>0.1241</v>
      </c>
      <c r="F74" s="62"/>
    </row>
    <row r="75" spans="1:6" s="49" customFormat="1" ht="75.75" customHeight="1">
      <c r="A75" s="47" t="s">
        <v>137</v>
      </c>
      <c r="B75" s="50" t="s">
        <v>26</v>
      </c>
      <c r="C75" s="71">
        <v>0.1446</v>
      </c>
      <c r="D75" s="71">
        <f t="shared" si="4"/>
        <v>0</v>
      </c>
      <c r="E75" s="71">
        <v>0.1446</v>
      </c>
      <c r="F75" s="62"/>
    </row>
    <row r="76" spans="1:6" s="49" customFormat="1" ht="86.25" customHeight="1">
      <c r="A76" s="47" t="s">
        <v>138</v>
      </c>
      <c r="B76" s="50" t="s">
        <v>17</v>
      </c>
      <c r="C76" s="70" t="s">
        <v>67</v>
      </c>
      <c r="D76" s="70"/>
      <c r="E76" s="70" t="s">
        <v>67</v>
      </c>
      <c r="F76" s="62"/>
    </row>
    <row r="77" spans="1:6" s="49" customFormat="1" ht="68.25" customHeight="1">
      <c r="A77" s="47" t="s">
        <v>139</v>
      </c>
      <c r="B77" s="50" t="s">
        <v>222</v>
      </c>
      <c r="C77" s="70" t="s">
        <v>67</v>
      </c>
      <c r="D77" s="70"/>
      <c r="E77" s="70" t="s">
        <v>67</v>
      </c>
      <c r="F77" s="62"/>
    </row>
    <row r="78" spans="1:6" s="49" customFormat="1" ht="18" customHeight="1">
      <c r="A78" s="51">
        <v>10</v>
      </c>
      <c r="B78" s="54" t="s">
        <v>27</v>
      </c>
      <c r="C78" s="69">
        <v>0</v>
      </c>
      <c r="D78" s="69">
        <f>E78-C78</f>
        <v>0</v>
      </c>
      <c r="E78" s="69">
        <v>0</v>
      </c>
      <c r="F78" s="62"/>
    </row>
    <row r="79" spans="1:6" s="49" customFormat="1" ht="20.25" customHeight="1">
      <c r="A79" s="47" t="s">
        <v>140</v>
      </c>
      <c r="B79" s="50" t="s">
        <v>28</v>
      </c>
      <c r="C79" s="70">
        <v>0</v>
      </c>
      <c r="D79" s="70">
        <f>E79-C79</f>
        <v>0</v>
      </c>
      <c r="E79" s="70">
        <v>0</v>
      </c>
      <c r="F79" s="62"/>
    </row>
    <row r="80" spans="1:6" s="49" customFormat="1" ht="31.5">
      <c r="A80" s="51">
        <v>11</v>
      </c>
      <c r="B80" s="54" t="s">
        <v>29</v>
      </c>
      <c r="C80" s="69" t="s">
        <v>65</v>
      </c>
      <c r="D80" s="69" t="s">
        <v>65</v>
      </c>
      <c r="E80" s="69" t="s">
        <v>65</v>
      </c>
      <c r="F80" s="62"/>
    </row>
    <row r="81" spans="1:6" s="42" customFormat="1" ht="18.75" customHeight="1">
      <c r="A81" s="153" t="s">
        <v>99</v>
      </c>
      <c r="B81" s="153" t="s">
        <v>64</v>
      </c>
      <c r="C81" s="155" t="s">
        <v>260</v>
      </c>
      <c r="D81" s="153" t="s">
        <v>66</v>
      </c>
      <c r="E81" s="153" t="s">
        <v>269</v>
      </c>
      <c r="F81" s="73"/>
    </row>
    <row r="82" spans="1:6" s="42" customFormat="1" ht="18.75" customHeight="1">
      <c r="A82" s="153"/>
      <c r="B82" s="153"/>
      <c r="C82" s="156"/>
      <c r="D82" s="153"/>
      <c r="E82" s="153"/>
      <c r="F82" s="73"/>
    </row>
    <row r="83" spans="1:6" s="44" customFormat="1" ht="15">
      <c r="A83" s="43">
        <v>1</v>
      </c>
      <c r="B83" s="43">
        <v>2</v>
      </c>
      <c r="C83" s="43">
        <v>5</v>
      </c>
      <c r="D83" s="43">
        <v>4</v>
      </c>
      <c r="E83" s="43">
        <v>5</v>
      </c>
      <c r="F83" s="74"/>
    </row>
    <row r="84" spans="1:6" s="49" customFormat="1" ht="20.25" customHeight="1">
      <c r="A84" s="47" t="s">
        <v>141</v>
      </c>
      <c r="B84" s="50" t="s">
        <v>30</v>
      </c>
      <c r="C84" s="70">
        <v>196448592</v>
      </c>
      <c r="D84" s="70">
        <f>E84-C84</f>
        <v>-2394026.9</v>
      </c>
      <c r="E84" s="70">
        <v>194054565.1</v>
      </c>
      <c r="F84" s="62"/>
    </row>
    <row r="85" spans="1:6" s="49" customFormat="1" ht="31.5">
      <c r="A85" s="47" t="s">
        <v>142</v>
      </c>
      <c r="B85" s="50" t="s">
        <v>31</v>
      </c>
      <c r="C85" s="70">
        <v>82900721</v>
      </c>
      <c r="D85" s="70">
        <f aca="true" t="shared" si="5" ref="D85:D91">E85-C85</f>
        <v>1768288</v>
      </c>
      <c r="E85" s="70">
        <v>84669009</v>
      </c>
      <c r="F85" s="62"/>
    </row>
    <row r="86" spans="1:6" s="49" customFormat="1" ht="15.75">
      <c r="A86" s="47" t="s">
        <v>143</v>
      </c>
      <c r="B86" s="50" t="s">
        <v>223</v>
      </c>
      <c r="C86" s="70">
        <v>600582077</v>
      </c>
      <c r="D86" s="70">
        <f t="shared" si="5"/>
        <v>-62527013</v>
      </c>
      <c r="E86" s="70">
        <v>538055064</v>
      </c>
      <c r="F86" s="62"/>
    </row>
    <row r="87" spans="1:6" s="49" customFormat="1" ht="15.75">
      <c r="A87" s="47" t="s">
        <v>144</v>
      </c>
      <c r="B87" s="50" t="s">
        <v>32</v>
      </c>
      <c r="C87" s="70">
        <v>292527382</v>
      </c>
      <c r="D87" s="70">
        <f t="shared" si="5"/>
        <v>-18327295</v>
      </c>
      <c r="E87" s="70">
        <v>274200087</v>
      </c>
      <c r="F87" s="62"/>
    </row>
    <row r="88" spans="1:6" s="49" customFormat="1" ht="15.75">
      <c r="A88" s="47" t="s">
        <v>145</v>
      </c>
      <c r="B88" s="50" t="s">
        <v>33</v>
      </c>
      <c r="C88" s="70">
        <v>308054695</v>
      </c>
      <c r="D88" s="70">
        <f t="shared" si="5"/>
        <v>-44199718</v>
      </c>
      <c r="E88" s="70">
        <v>263854977</v>
      </c>
      <c r="F88" s="62"/>
    </row>
    <row r="89" spans="1:6" s="49" customFormat="1" ht="15.75">
      <c r="A89" s="47" t="s">
        <v>146</v>
      </c>
      <c r="B89" s="48" t="s">
        <v>34</v>
      </c>
      <c r="C89" s="70">
        <v>215292555</v>
      </c>
      <c r="D89" s="70">
        <f t="shared" si="5"/>
        <v>-42806750</v>
      </c>
      <c r="E89" s="70">
        <v>172485805</v>
      </c>
      <c r="F89" s="62"/>
    </row>
    <row r="90" spans="1:6" s="49" customFormat="1" ht="15.75">
      <c r="A90" s="47" t="s">
        <v>147</v>
      </c>
      <c r="B90" s="48" t="s">
        <v>35</v>
      </c>
      <c r="C90" s="70">
        <v>22543776</v>
      </c>
      <c r="D90" s="70">
        <f t="shared" si="5"/>
        <v>534266</v>
      </c>
      <c r="E90" s="70">
        <v>23078042</v>
      </c>
      <c r="F90" s="62"/>
    </row>
    <row r="91" spans="1:6" s="49" customFormat="1" ht="15.75">
      <c r="A91" s="47" t="s">
        <v>148</v>
      </c>
      <c r="B91" s="48" t="s">
        <v>36</v>
      </c>
      <c r="C91" s="70">
        <v>88225578</v>
      </c>
      <c r="D91" s="70">
        <f t="shared" si="5"/>
        <v>-2745953</v>
      </c>
      <c r="E91" s="70">
        <v>85479625</v>
      </c>
      <c r="F91" s="62"/>
    </row>
    <row r="92" spans="1:6" s="49" customFormat="1" ht="31.5">
      <c r="A92" s="51">
        <v>12</v>
      </c>
      <c r="B92" s="54" t="s">
        <v>37</v>
      </c>
      <c r="C92" s="69" t="s">
        <v>65</v>
      </c>
      <c r="D92" s="69" t="s">
        <v>65</v>
      </c>
      <c r="E92" s="69" t="s">
        <v>65</v>
      </c>
      <c r="F92" s="62"/>
    </row>
    <row r="93" spans="1:6" s="49" customFormat="1" ht="36.75" customHeight="1">
      <c r="A93" s="47" t="s">
        <v>149</v>
      </c>
      <c r="B93" s="48" t="s">
        <v>38</v>
      </c>
      <c r="C93" s="70">
        <v>153451008</v>
      </c>
      <c r="D93" s="70">
        <f>E93-C93</f>
        <v>-13177174</v>
      </c>
      <c r="E93" s="70">
        <v>140273834</v>
      </c>
      <c r="F93" s="62"/>
    </row>
    <row r="94" spans="1:6" s="49" customFormat="1" ht="15.75">
      <c r="A94" s="47" t="s">
        <v>150</v>
      </c>
      <c r="B94" s="48" t="s">
        <v>39</v>
      </c>
      <c r="C94" s="70">
        <v>122761888</v>
      </c>
      <c r="D94" s="70">
        <f aca="true" t="shared" si="6" ref="D94:D112">E94-C94</f>
        <v>-7291143</v>
      </c>
      <c r="E94" s="70">
        <v>115470745</v>
      </c>
      <c r="F94" s="62"/>
    </row>
    <row r="95" spans="1:6" s="49" customFormat="1" ht="36" customHeight="1">
      <c r="A95" s="47" t="s">
        <v>151</v>
      </c>
      <c r="B95" s="56" t="s">
        <v>40</v>
      </c>
      <c r="C95" s="70">
        <v>101251472</v>
      </c>
      <c r="D95" s="70">
        <f t="shared" si="6"/>
        <v>14063316</v>
      </c>
      <c r="E95" s="70">
        <v>115314788</v>
      </c>
      <c r="F95" s="62"/>
    </row>
    <row r="96" spans="1:6" s="49" customFormat="1" ht="39.75" customHeight="1">
      <c r="A96" s="47" t="s">
        <v>152</v>
      </c>
      <c r="B96" s="48" t="s">
        <v>41</v>
      </c>
      <c r="C96" s="70">
        <v>164620427</v>
      </c>
      <c r="D96" s="70">
        <f t="shared" si="6"/>
        <v>-45069505</v>
      </c>
      <c r="E96" s="70">
        <v>119550922</v>
      </c>
      <c r="F96" s="62"/>
    </row>
    <row r="97" spans="1:6" s="49" customFormat="1" ht="15.75">
      <c r="A97" s="47" t="s">
        <v>153</v>
      </c>
      <c r="B97" s="48" t="s">
        <v>39</v>
      </c>
      <c r="C97" s="70">
        <v>157151743</v>
      </c>
      <c r="D97" s="70">
        <f t="shared" si="6"/>
        <v>-45070478</v>
      </c>
      <c r="E97" s="70">
        <v>112081265</v>
      </c>
      <c r="F97" s="62"/>
    </row>
    <row r="98" spans="1:6" s="49" customFormat="1" ht="31.5">
      <c r="A98" s="47" t="s">
        <v>154</v>
      </c>
      <c r="B98" s="48" t="s">
        <v>42</v>
      </c>
      <c r="C98" s="70">
        <v>155506809</v>
      </c>
      <c r="D98" s="70">
        <f>E98-C98</f>
        <v>-45070478</v>
      </c>
      <c r="E98" s="70">
        <v>110436331</v>
      </c>
      <c r="F98" s="62"/>
    </row>
    <row r="99" spans="1:6" s="49" customFormat="1" ht="31.5">
      <c r="A99" s="47" t="s">
        <v>155</v>
      </c>
      <c r="B99" s="48" t="s">
        <v>43</v>
      </c>
      <c r="C99" s="70">
        <v>164852551</v>
      </c>
      <c r="D99" s="70">
        <f t="shared" si="6"/>
        <v>-13504250</v>
      </c>
      <c r="E99" s="70">
        <v>151348301</v>
      </c>
      <c r="F99" s="62"/>
    </row>
    <row r="100" spans="1:6" s="49" customFormat="1" ht="15.75">
      <c r="A100" s="47" t="s">
        <v>156</v>
      </c>
      <c r="B100" s="48" t="s">
        <v>44</v>
      </c>
      <c r="C100" s="70">
        <v>123331317</v>
      </c>
      <c r="D100" s="70">
        <f t="shared" si="6"/>
        <v>-7291143</v>
      </c>
      <c r="E100" s="70">
        <v>116040174</v>
      </c>
      <c r="F100" s="62"/>
    </row>
    <row r="101" spans="1:6" s="49" customFormat="1" ht="51.75" customHeight="1">
      <c r="A101" s="47" t="s">
        <v>157</v>
      </c>
      <c r="B101" s="48" t="s">
        <v>45</v>
      </c>
      <c r="C101" s="70">
        <v>142942224</v>
      </c>
      <c r="D101" s="70">
        <f t="shared" si="6"/>
        <v>8220627</v>
      </c>
      <c r="E101" s="70">
        <v>151162851</v>
      </c>
      <c r="F101" s="62"/>
    </row>
    <row r="102" spans="1:6" s="49" customFormat="1" ht="36.75" customHeight="1">
      <c r="A102" s="47" t="s">
        <v>158</v>
      </c>
      <c r="B102" s="48" t="s">
        <v>46</v>
      </c>
      <c r="C102" s="70">
        <v>214584077</v>
      </c>
      <c r="D102" s="70">
        <f t="shared" si="6"/>
        <v>-47733812</v>
      </c>
      <c r="E102" s="70">
        <v>166850265</v>
      </c>
      <c r="F102" s="62"/>
    </row>
    <row r="103" spans="1:6" s="49" customFormat="1" ht="15.75">
      <c r="A103" s="47" t="s">
        <v>159</v>
      </c>
      <c r="B103" s="48" t="s">
        <v>47</v>
      </c>
      <c r="C103" s="70">
        <v>156718829</v>
      </c>
      <c r="D103" s="70">
        <f t="shared" si="6"/>
        <v>-44969634</v>
      </c>
      <c r="E103" s="70">
        <v>111749195</v>
      </c>
      <c r="F103" s="62"/>
    </row>
    <row r="104" spans="1:6" s="49" customFormat="1" ht="54.75" customHeight="1">
      <c r="A104" s="47" t="s">
        <v>160</v>
      </c>
      <c r="B104" s="48" t="s">
        <v>48</v>
      </c>
      <c r="C104" s="70">
        <v>209176358</v>
      </c>
      <c r="D104" s="70">
        <f t="shared" si="6"/>
        <v>-45857694</v>
      </c>
      <c r="E104" s="70">
        <v>163318664</v>
      </c>
      <c r="F104" s="62"/>
    </row>
    <row r="105" spans="1:6" s="49" customFormat="1" ht="63">
      <c r="A105" s="47" t="s">
        <v>224</v>
      </c>
      <c r="B105" s="48" t="s">
        <v>18</v>
      </c>
      <c r="C105" s="70">
        <v>57120273</v>
      </c>
      <c r="D105" s="70">
        <f t="shared" si="6"/>
        <v>-845691</v>
      </c>
      <c r="E105" s="70">
        <v>56274582</v>
      </c>
      <c r="F105" s="62"/>
    </row>
    <row r="106" spans="1:6" s="49" customFormat="1" ht="31.5">
      <c r="A106" s="47" t="s">
        <v>226</v>
      </c>
      <c r="B106" s="48" t="s">
        <v>227</v>
      </c>
      <c r="C106" s="70">
        <v>57120273</v>
      </c>
      <c r="D106" s="70">
        <f t="shared" si="6"/>
        <v>-845691</v>
      </c>
      <c r="E106" s="70">
        <v>56274582</v>
      </c>
      <c r="F106" s="62"/>
    </row>
    <row r="107" spans="1:6" s="49" customFormat="1" ht="47.25">
      <c r="A107" s="47" t="s">
        <v>228</v>
      </c>
      <c r="B107" s="48" t="s">
        <v>229</v>
      </c>
      <c r="C107" s="70">
        <v>57120273</v>
      </c>
      <c r="D107" s="70">
        <f t="shared" si="6"/>
        <v>-845691</v>
      </c>
      <c r="E107" s="70">
        <v>56274582</v>
      </c>
      <c r="F107" s="62"/>
    </row>
    <row r="108" spans="1:6" s="49" customFormat="1" ht="31.5">
      <c r="A108" s="47" t="s">
        <v>225</v>
      </c>
      <c r="B108" s="48" t="s">
        <v>227</v>
      </c>
      <c r="C108" s="70">
        <v>57120273</v>
      </c>
      <c r="D108" s="70">
        <f t="shared" si="6"/>
        <v>-845691</v>
      </c>
      <c r="E108" s="70">
        <v>56274582</v>
      </c>
      <c r="F108" s="62"/>
    </row>
    <row r="109" spans="1:6" s="49" customFormat="1" ht="63">
      <c r="A109" s="47" t="s">
        <v>230</v>
      </c>
      <c r="B109" s="48" t="s">
        <v>1</v>
      </c>
      <c r="C109" s="70">
        <v>0</v>
      </c>
      <c r="D109" s="70">
        <f t="shared" si="6"/>
        <v>0</v>
      </c>
      <c r="E109" s="70">
        <v>0</v>
      </c>
      <c r="F109" s="62"/>
    </row>
    <row r="110" spans="1:6" s="49" customFormat="1" ht="31.5">
      <c r="A110" s="47" t="s">
        <v>2</v>
      </c>
      <c r="B110" s="48" t="s">
        <v>227</v>
      </c>
      <c r="C110" s="70">
        <v>0</v>
      </c>
      <c r="D110" s="70">
        <f t="shared" si="6"/>
        <v>0</v>
      </c>
      <c r="E110" s="70">
        <v>0</v>
      </c>
      <c r="F110" s="62"/>
    </row>
    <row r="111" spans="1:6" s="49" customFormat="1" ht="69" customHeight="1">
      <c r="A111" s="47" t="s">
        <v>3</v>
      </c>
      <c r="B111" s="48" t="s">
        <v>4</v>
      </c>
      <c r="C111" s="70">
        <v>0</v>
      </c>
      <c r="D111" s="70">
        <f t="shared" si="6"/>
        <v>0</v>
      </c>
      <c r="E111" s="70">
        <v>0</v>
      </c>
      <c r="F111" s="62"/>
    </row>
    <row r="112" spans="1:6" s="49" customFormat="1" ht="31.5">
      <c r="A112" s="47" t="s">
        <v>5</v>
      </c>
      <c r="B112" s="48" t="s">
        <v>227</v>
      </c>
      <c r="C112" s="70">
        <v>0</v>
      </c>
      <c r="D112" s="70">
        <f t="shared" si="6"/>
        <v>0</v>
      </c>
      <c r="E112" s="70">
        <v>0</v>
      </c>
      <c r="F112" s="62"/>
    </row>
    <row r="113" spans="1:6" s="49" customFormat="1" ht="50.25" customHeight="1">
      <c r="A113" s="51">
        <v>13</v>
      </c>
      <c r="B113" s="54" t="s">
        <v>49</v>
      </c>
      <c r="C113" s="69" t="s">
        <v>65</v>
      </c>
      <c r="D113" s="69" t="s">
        <v>65</v>
      </c>
      <c r="E113" s="69" t="s">
        <v>65</v>
      </c>
      <c r="F113" s="62"/>
    </row>
    <row r="114" spans="1:6" s="49" customFormat="1" ht="50.25" customHeight="1">
      <c r="A114" s="47" t="s">
        <v>161</v>
      </c>
      <c r="B114" s="48" t="s">
        <v>50</v>
      </c>
      <c r="C114" s="70">
        <v>0</v>
      </c>
      <c r="D114" s="70">
        <f>E114-C114</f>
        <v>0</v>
      </c>
      <c r="E114" s="70">
        <v>0</v>
      </c>
      <c r="F114" s="62"/>
    </row>
    <row r="115" spans="1:6" s="49" customFormat="1" ht="50.25" customHeight="1">
      <c r="A115" s="47" t="s">
        <v>162</v>
      </c>
      <c r="B115" s="48" t="s">
        <v>51</v>
      </c>
      <c r="C115" s="70">
        <v>0</v>
      </c>
      <c r="D115" s="70">
        <f aca="true" t="shared" si="7" ref="D115:D123">E115-C115</f>
        <v>0</v>
      </c>
      <c r="E115" s="70">
        <v>0</v>
      </c>
      <c r="F115" s="62"/>
    </row>
    <row r="116" spans="1:6" s="49" customFormat="1" ht="36" customHeight="1">
      <c r="A116" s="47" t="s">
        <v>163</v>
      </c>
      <c r="B116" s="48" t="s">
        <v>52</v>
      </c>
      <c r="C116" s="70">
        <v>0</v>
      </c>
      <c r="D116" s="70">
        <f t="shared" si="7"/>
        <v>0</v>
      </c>
      <c r="E116" s="70">
        <v>0</v>
      </c>
      <c r="F116" s="62"/>
    </row>
    <row r="117" spans="1:6" s="42" customFormat="1" ht="18.75" customHeight="1">
      <c r="A117" s="153" t="s">
        <v>99</v>
      </c>
      <c r="B117" s="153" t="s">
        <v>64</v>
      </c>
      <c r="C117" s="155" t="s">
        <v>260</v>
      </c>
      <c r="D117" s="153" t="s">
        <v>66</v>
      </c>
      <c r="E117" s="153" t="s">
        <v>269</v>
      </c>
      <c r="F117" s="73"/>
    </row>
    <row r="118" spans="1:6" s="42" customFormat="1" ht="18.75" customHeight="1">
      <c r="A118" s="153"/>
      <c r="B118" s="153"/>
      <c r="C118" s="156"/>
      <c r="D118" s="153"/>
      <c r="E118" s="153"/>
      <c r="F118" s="73"/>
    </row>
    <row r="119" spans="1:6" s="44" customFormat="1" ht="15">
      <c r="A119" s="43">
        <v>1</v>
      </c>
      <c r="B119" s="43">
        <v>2</v>
      </c>
      <c r="C119" s="43">
        <v>5</v>
      </c>
      <c r="D119" s="43">
        <v>4</v>
      </c>
      <c r="E119" s="43">
        <v>5</v>
      </c>
      <c r="F119" s="74"/>
    </row>
    <row r="120" spans="1:6" s="49" customFormat="1" ht="47.25">
      <c r="A120" s="47" t="s">
        <v>164</v>
      </c>
      <c r="B120" s="48" t="s">
        <v>53</v>
      </c>
      <c r="C120" s="70">
        <v>0</v>
      </c>
      <c r="D120" s="70">
        <f t="shared" si="7"/>
        <v>0</v>
      </c>
      <c r="E120" s="70">
        <v>0</v>
      </c>
      <c r="F120" s="62"/>
    </row>
    <row r="121" spans="1:6" s="49" customFormat="1" ht="56.25" customHeight="1">
      <c r="A121" s="47" t="s">
        <v>165</v>
      </c>
      <c r="B121" s="48" t="s">
        <v>54</v>
      </c>
      <c r="C121" s="70">
        <v>0</v>
      </c>
      <c r="D121" s="70">
        <f t="shared" si="7"/>
        <v>0</v>
      </c>
      <c r="E121" s="70">
        <v>0</v>
      </c>
      <c r="F121" s="62"/>
    </row>
    <row r="122" spans="1:6" s="49" customFormat="1" ht="47.25">
      <c r="A122" s="47" t="s">
        <v>166</v>
      </c>
      <c r="B122" s="48" t="s">
        <v>55</v>
      </c>
      <c r="C122" s="70">
        <v>0</v>
      </c>
      <c r="D122" s="70">
        <f t="shared" si="7"/>
        <v>0</v>
      </c>
      <c r="E122" s="70">
        <v>0</v>
      </c>
      <c r="F122" s="62"/>
    </row>
    <row r="123" spans="1:6" s="49" customFormat="1" ht="31.5">
      <c r="A123" s="47" t="s">
        <v>167</v>
      </c>
      <c r="B123" s="48" t="s">
        <v>56</v>
      </c>
      <c r="C123" s="70">
        <v>712714</v>
      </c>
      <c r="D123" s="70">
        <f t="shared" si="7"/>
        <v>0</v>
      </c>
      <c r="E123" s="70">
        <v>712714</v>
      </c>
      <c r="F123" s="62"/>
    </row>
    <row r="124" spans="1:6" s="49" customFormat="1" ht="20.25" customHeight="1">
      <c r="A124" s="51">
        <v>14</v>
      </c>
      <c r="B124" s="54" t="s">
        <v>57</v>
      </c>
      <c r="C124" s="69" t="s">
        <v>65</v>
      </c>
      <c r="D124" s="69" t="s">
        <v>65</v>
      </c>
      <c r="E124" s="69" t="s">
        <v>65</v>
      </c>
      <c r="F124" s="62"/>
    </row>
    <row r="125" spans="1:6" s="49" customFormat="1" ht="47.25">
      <c r="A125" s="47" t="s">
        <v>168</v>
      </c>
      <c r="B125" s="48" t="s">
        <v>58</v>
      </c>
      <c r="C125" s="70">
        <v>44580952</v>
      </c>
      <c r="D125" s="70">
        <f>E125-C125</f>
        <v>0</v>
      </c>
      <c r="E125" s="70">
        <v>44580952</v>
      </c>
      <c r="F125" s="62"/>
    </row>
    <row r="126" spans="1:6" s="49" customFormat="1" ht="15.75">
      <c r="A126" s="47" t="s">
        <v>169</v>
      </c>
      <c r="B126" s="48" t="s">
        <v>59</v>
      </c>
      <c r="C126" s="70">
        <v>950000</v>
      </c>
      <c r="D126" s="70">
        <f aca="true" t="shared" si="8" ref="D126:D131">E126-C126</f>
        <v>0</v>
      </c>
      <c r="E126" s="70">
        <v>950000</v>
      </c>
      <c r="F126" s="62"/>
    </row>
    <row r="127" spans="1:6" s="49" customFormat="1" ht="15.75">
      <c r="A127" s="47" t="s">
        <v>170</v>
      </c>
      <c r="B127" s="48" t="s">
        <v>60</v>
      </c>
      <c r="C127" s="70">
        <v>1308991</v>
      </c>
      <c r="D127" s="70">
        <f t="shared" si="8"/>
        <v>0</v>
      </c>
      <c r="E127" s="70">
        <v>1308991</v>
      </c>
      <c r="F127" s="62"/>
    </row>
    <row r="128" spans="1:6" s="49" customFormat="1" ht="21.75" customHeight="1">
      <c r="A128" s="47" t="s">
        <v>171</v>
      </c>
      <c r="B128" s="48" t="s">
        <v>61</v>
      </c>
      <c r="C128" s="70">
        <v>79061</v>
      </c>
      <c r="D128" s="70">
        <f t="shared" si="8"/>
        <v>0</v>
      </c>
      <c r="E128" s="70">
        <v>79061</v>
      </c>
      <c r="F128" s="62"/>
    </row>
    <row r="129" spans="1:6" s="49" customFormat="1" ht="31.5">
      <c r="A129" s="47" t="s">
        <v>172</v>
      </c>
      <c r="B129" s="48" t="s">
        <v>6</v>
      </c>
      <c r="C129" s="70">
        <v>1229930</v>
      </c>
      <c r="D129" s="70">
        <f t="shared" si="8"/>
        <v>0</v>
      </c>
      <c r="E129" s="70">
        <v>1229930</v>
      </c>
      <c r="F129" s="62"/>
    </row>
    <row r="130" spans="1:6" s="49" customFormat="1" ht="15.75">
      <c r="A130" s="47" t="s">
        <v>173</v>
      </c>
      <c r="B130" s="48" t="s">
        <v>62</v>
      </c>
      <c r="C130" s="70">
        <v>0</v>
      </c>
      <c r="D130" s="70">
        <f t="shared" si="8"/>
        <v>0</v>
      </c>
      <c r="E130" s="70">
        <v>0</v>
      </c>
      <c r="F130" s="62"/>
    </row>
    <row r="131" spans="1:6" s="49" customFormat="1" ht="31.5">
      <c r="A131" s="47" t="s">
        <v>174</v>
      </c>
      <c r="B131" s="48" t="s">
        <v>63</v>
      </c>
      <c r="C131" s="70">
        <v>0</v>
      </c>
      <c r="D131" s="70">
        <f t="shared" si="8"/>
        <v>0</v>
      </c>
      <c r="E131" s="70">
        <v>0</v>
      </c>
      <c r="F131" s="62"/>
    </row>
    <row r="132" spans="1:6" s="53" customFormat="1" ht="15.75">
      <c r="A132" s="51">
        <v>15</v>
      </c>
      <c r="B132" s="57" t="s">
        <v>7</v>
      </c>
      <c r="C132" s="69" t="s">
        <v>65</v>
      </c>
      <c r="D132" s="69" t="s">
        <v>65</v>
      </c>
      <c r="E132" s="69" t="s">
        <v>65</v>
      </c>
      <c r="F132" s="75"/>
    </row>
    <row r="133" spans="1:6" s="49" customFormat="1" ht="15.75">
      <c r="A133" s="47" t="s">
        <v>8</v>
      </c>
      <c r="B133" s="48" t="s">
        <v>9</v>
      </c>
      <c r="C133" s="70">
        <v>0</v>
      </c>
      <c r="D133" s="70">
        <f>E133-C133</f>
        <v>0</v>
      </c>
      <c r="E133" s="70">
        <v>0</v>
      </c>
      <c r="F133" s="62"/>
    </row>
    <row r="134" spans="1:6" s="49" customFormat="1" ht="15.75">
      <c r="A134" s="47" t="s">
        <v>10</v>
      </c>
      <c r="B134" s="48" t="s">
        <v>11</v>
      </c>
      <c r="C134" s="70">
        <v>0</v>
      </c>
      <c r="D134" s="70">
        <f>E134-C134</f>
        <v>0</v>
      </c>
      <c r="E134" s="70">
        <v>0</v>
      </c>
      <c r="F134" s="62"/>
    </row>
    <row r="135" spans="1:6" s="49" customFormat="1" ht="47.25">
      <c r="A135" s="47" t="s">
        <v>12</v>
      </c>
      <c r="B135" s="48" t="s">
        <v>13</v>
      </c>
      <c r="C135" s="70">
        <v>0</v>
      </c>
      <c r="D135" s="70">
        <f>E135-C135</f>
        <v>0</v>
      </c>
      <c r="E135" s="70">
        <v>0</v>
      </c>
      <c r="F135" s="62"/>
    </row>
    <row r="136" spans="1:6" s="53" customFormat="1" ht="31.5">
      <c r="A136" s="51">
        <v>16</v>
      </c>
      <c r="B136" s="57" t="s">
        <v>22</v>
      </c>
      <c r="C136" s="69" t="s">
        <v>65</v>
      </c>
      <c r="D136" s="69" t="s">
        <v>65</v>
      </c>
      <c r="E136" s="69" t="s">
        <v>65</v>
      </c>
      <c r="F136" s="75"/>
    </row>
    <row r="137" spans="1:6" s="49" customFormat="1" ht="31.5">
      <c r="A137" s="47" t="s">
        <v>19</v>
      </c>
      <c r="B137" s="48" t="s">
        <v>23</v>
      </c>
      <c r="C137" s="70" t="s">
        <v>65</v>
      </c>
      <c r="D137" s="70" t="s">
        <v>65</v>
      </c>
      <c r="E137" s="70" t="s">
        <v>65</v>
      </c>
      <c r="F137" s="62"/>
    </row>
    <row r="138" spans="1:6" s="49" customFormat="1" ht="31.5">
      <c r="A138" s="47" t="s">
        <v>20</v>
      </c>
      <c r="B138" s="48" t="s">
        <v>24</v>
      </c>
      <c r="C138" s="70" t="s">
        <v>65</v>
      </c>
      <c r="D138" s="70" t="s">
        <v>65</v>
      </c>
      <c r="E138" s="70" t="s">
        <v>65</v>
      </c>
      <c r="F138" s="62"/>
    </row>
    <row r="139" spans="1:6" s="49" customFormat="1" ht="31.5">
      <c r="A139" s="47" t="s">
        <v>21</v>
      </c>
      <c r="B139" s="48" t="s">
        <v>25</v>
      </c>
      <c r="C139" s="70" t="s">
        <v>65</v>
      </c>
      <c r="D139" s="70" t="s">
        <v>65</v>
      </c>
      <c r="E139" s="70" t="s">
        <v>65</v>
      </c>
      <c r="F139" s="62"/>
    </row>
    <row r="140" spans="1:6" s="49" customFormat="1" ht="15.75">
      <c r="A140" s="64"/>
      <c r="B140" s="65"/>
      <c r="C140" s="66"/>
      <c r="D140" s="66"/>
      <c r="E140" s="66"/>
      <c r="F140" s="72"/>
    </row>
    <row r="141" spans="1:6" ht="15.75">
      <c r="A141" s="152" t="s">
        <v>231</v>
      </c>
      <c r="B141" s="152"/>
      <c r="C141" s="152"/>
      <c r="D141" s="152"/>
      <c r="E141" s="152"/>
      <c r="F141" s="61"/>
    </row>
    <row r="142" spans="1:6" ht="15.75">
      <c r="A142" s="117"/>
      <c r="B142" s="118" t="s">
        <v>232</v>
      </c>
      <c r="C142" s="118"/>
      <c r="D142" s="118"/>
      <c r="E142" s="118"/>
      <c r="F142" s="118"/>
    </row>
    <row r="143" spans="1:6" ht="15.75">
      <c r="A143" s="117"/>
      <c r="B143" s="118" t="s">
        <v>262</v>
      </c>
      <c r="C143" s="118"/>
      <c r="D143" s="118"/>
      <c r="E143" s="118"/>
      <c r="F143" s="118"/>
    </row>
    <row r="144" spans="1:6" ht="15.75">
      <c r="A144" s="117"/>
      <c r="B144" s="118" t="s">
        <v>247</v>
      </c>
      <c r="C144" s="118"/>
      <c r="D144" s="118"/>
      <c r="E144" s="118"/>
      <c r="F144" s="118"/>
    </row>
    <row r="145" spans="1:6" ht="15.75">
      <c r="A145" s="117"/>
      <c r="B145" s="118" t="s">
        <v>318</v>
      </c>
      <c r="C145" s="118"/>
      <c r="D145" s="118"/>
      <c r="E145" s="118"/>
      <c r="F145" s="118"/>
    </row>
    <row r="146" spans="1:6" ht="15.75">
      <c r="A146" s="117"/>
      <c r="B146" s="118" t="s">
        <v>233</v>
      </c>
      <c r="C146" s="118"/>
      <c r="D146" s="118"/>
      <c r="E146" s="118"/>
      <c r="F146" s="118"/>
    </row>
    <row r="147" spans="1:6" ht="15.75">
      <c r="A147" s="154" t="s">
        <v>234</v>
      </c>
      <c r="B147" s="154"/>
      <c r="C147" s="154"/>
      <c r="D147" s="154"/>
      <c r="E147" s="154"/>
      <c r="F147" s="154"/>
    </row>
    <row r="148" spans="1:6" ht="15.75">
      <c r="A148" s="119"/>
      <c r="B148" s="119"/>
      <c r="C148" s="119"/>
      <c r="D148" s="119"/>
      <c r="E148" s="119"/>
      <c r="F148" s="119"/>
    </row>
    <row r="149" spans="1:6" ht="17.25" customHeight="1">
      <c r="A149" s="149" t="s">
        <v>99</v>
      </c>
      <c r="B149" s="149" t="s">
        <v>235</v>
      </c>
      <c r="C149" s="150" t="s">
        <v>236</v>
      </c>
      <c r="D149" s="150"/>
      <c r="E149" s="150"/>
      <c r="F149" s="150"/>
    </row>
    <row r="150" spans="1:6" ht="15.75">
      <c r="A150" s="149"/>
      <c r="B150" s="149"/>
      <c r="C150" s="1" t="s">
        <v>237</v>
      </c>
      <c r="D150" s="1" t="s">
        <v>238</v>
      </c>
      <c r="E150" s="1" t="s">
        <v>239</v>
      </c>
      <c r="F150" s="1" t="s">
        <v>240</v>
      </c>
    </row>
    <row r="151" spans="1:6" ht="15.75">
      <c r="A151" s="1"/>
      <c r="B151" s="120"/>
      <c r="C151" s="1"/>
      <c r="D151" s="1"/>
      <c r="E151" s="1"/>
      <c r="F151" s="1"/>
    </row>
    <row r="152" spans="1:6" s="121" customFormat="1" ht="49.5" customHeight="1">
      <c r="A152" s="141" t="s">
        <v>93</v>
      </c>
      <c r="B152" s="142" t="s">
        <v>241</v>
      </c>
      <c r="C152" s="143"/>
      <c r="D152" s="143"/>
      <c r="E152" s="143"/>
      <c r="F152" s="143"/>
    </row>
    <row r="153" spans="1:6" ht="15.75">
      <c r="A153" s="116"/>
      <c r="B153" s="152"/>
      <c r="C153" s="152"/>
      <c r="D153" s="152"/>
      <c r="E153" s="152"/>
      <c r="F153" s="152"/>
    </row>
    <row r="154" spans="1:6" s="146" customFormat="1" ht="15.75">
      <c r="A154" s="144" t="s">
        <v>100</v>
      </c>
      <c r="B154" s="145" t="s">
        <v>242</v>
      </c>
      <c r="C154" s="145"/>
      <c r="D154" s="145"/>
      <c r="E154" s="145"/>
      <c r="F154" s="145"/>
    </row>
    <row r="155" spans="1:6" s="130" customFormat="1" ht="15.75">
      <c r="A155" s="129"/>
      <c r="B155" s="123"/>
      <c r="C155" s="123"/>
      <c r="D155" s="123"/>
      <c r="E155" s="123"/>
      <c r="F155" s="123"/>
    </row>
    <row r="156" spans="1:6" s="128" customFormat="1" ht="47.25">
      <c r="A156" s="126" t="s">
        <v>101</v>
      </c>
      <c r="B156" s="179" t="s">
        <v>308</v>
      </c>
      <c r="C156" s="127">
        <v>9743979</v>
      </c>
      <c r="D156" s="127">
        <v>0</v>
      </c>
      <c r="E156" s="127">
        <v>0</v>
      </c>
      <c r="F156" s="127">
        <f>C156+D156-E156</f>
        <v>9743979</v>
      </c>
    </row>
    <row r="157" spans="1:6" s="131" customFormat="1" ht="36" customHeight="1">
      <c r="A157" s="126"/>
      <c r="B157" s="151" t="s">
        <v>352</v>
      </c>
      <c r="C157" s="151"/>
      <c r="D157" s="151"/>
      <c r="E157" s="151"/>
      <c r="F157" s="151"/>
    </row>
    <row r="158" spans="1:6" s="130" customFormat="1" ht="12.75" customHeight="1">
      <c r="A158" s="129"/>
      <c r="B158" s="123"/>
      <c r="C158" s="123"/>
      <c r="D158" s="123"/>
      <c r="E158" s="123"/>
      <c r="F158" s="123"/>
    </row>
    <row r="159" spans="1:6" s="128" customFormat="1" ht="47.25">
      <c r="A159" s="126" t="s">
        <v>102</v>
      </c>
      <c r="B159" s="179" t="s">
        <v>290</v>
      </c>
      <c r="C159" s="127">
        <v>5441756</v>
      </c>
      <c r="D159" s="127">
        <v>0</v>
      </c>
      <c r="E159" s="127">
        <v>0</v>
      </c>
      <c r="F159" s="127">
        <f>C159+D159-E159</f>
        <v>5441756</v>
      </c>
    </row>
    <row r="160" spans="1:6" s="130" customFormat="1" ht="47.25" customHeight="1">
      <c r="A160" s="129"/>
      <c r="B160" s="151" t="s">
        <v>353</v>
      </c>
      <c r="C160" s="151"/>
      <c r="D160" s="151"/>
      <c r="E160" s="151"/>
      <c r="F160" s="151"/>
    </row>
    <row r="161" spans="1:6" s="130" customFormat="1" ht="31.5" customHeight="1">
      <c r="A161" s="129"/>
      <c r="B161" s="123"/>
      <c r="C161" s="123"/>
      <c r="D161" s="123"/>
      <c r="E161" s="123"/>
      <c r="F161" s="123"/>
    </row>
    <row r="162" spans="1:6" ht="17.25" customHeight="1">
      <c r="A162" s="149" t="s">
        <v>99</v>
      </c>
      <c r="B162" s="149" t="s">
        <v>235</v>
      </c>
      <c r="C162" s="150" t="s">
        <v>236</v>
      </c>
      <c r="D162" s="150"/>
      <c r="E162" s="150"/>
      <c r="F162" s="150"/>
    </row>
    <row r="163" spans="1:6" ht="15.75">
      <c r="A163" s="149"/>
      <c r="B163" s="149"/>
      <c r="C163" s="1" t="s">
        <v>237</v>
      </c>
      <c r="D163" s="1" t="s">
        <v>238</v>
      </c>
      <c r="E163" s="1" t="s">
        <v>239</v>
      </c>
      <c r="F163" s="1" t="s">
        <v>240</v>
      </c>
    </row>
    <row r="164" spans="1:6" s="128" customFormat="1" ht="78.75">
      <c r="A164" s="126" t="s">
        <v>103</v>
      </c>
      <c r="B164" s="179" t="s">
        <v>281</v>
      </c>
      <c r="C164" s="127">
        <v>430921</v>
      </c>
      <c r="D164" s="127">
        <v>0</v>
      </c>
      <c r="E164" s="127">
        <v>4086</v>
      </c>
      <c r="F164" s="127">
        <f>C164+D164-E164</f>
        <v>426835</v>
      </c>
    </row>
    <row r="165" spans="1:6" s="130" customFormat="1" ht="30" customHeight="1">
      <c r="A165" s="129"/>
      <c r="B165" s="151" t="s">
        <v>307</v>
      </c>
      <c r="C165" s="151"/>
      <c r="D165" s="151"/>
      <c r="E165" s="151"/>
      <c r="F165" s="151"/>
    </row>
    <row r="166" spans="1:6" s="130" customFormat="1" ht="6.75" customHeight="1">
      <c r="A166" s="129"/>
      <c r="B166" s="123"/>
      <c r="C166" s="123"/>
      <c r="D166" s="123"/>
      <c r="E166" s="123"/>
      <c r="F166" s="123"/>
    </row>
    <row r="167" spans="1:6" s="128" customFormat="1" ht="47.25">
      <c r="A167" s="126" t="s">
        <v>105</v>
      </c>
      <c r="B167" s="179" t="s">
        <v>276</v>
      </c>
      <c r="C167" s="127">
        <v>432165</v>
      </c>
      <c r="D167" s="127">
        <v>0</v>
      </c>
      <c r="E167" s="127">
        <v>0</v>
      </c>
      <c r="F167" s="127">
        <f>C167+D167-E167</f>
        <v>432165</v>
      </c>
    </row>
    <row r="168" spans="1:6" s="130" customFormat="1" ht="15.75">
      <c r="A168" s="129"/>
      <c r="B168" s="151" t="s">
        <v>309</v>
      </c>
      <c r="C168" s="151"/>
      <c r="D168" s="151"/>
      <c r="E168" s="151"/>
      <c r="F168" s="151"/>
    </row>
    <row r="169" spans="1:6" s="130" customFormat="1" ht="9.75" customHeight="1">
      <c r="A169" s="129"/>
      <c r="B169" s="123"/>
      <c r="C169" s="123"/>
      <c r="D169" s="123"/>
      <c r="E169" s="123"/>
      <c r="F169" s="123"/>
    </row>
    <row r="170" spans="1:6" s="128" customFormat="1" ht="78.75">
      <c r="A170" s="126" t="s">
        <v>106</v>
      </c>
      <c r="B170" s="179" t="s">
        <v>275</v>
      </c>
      <c r="C170" s="127">
        <v>483799</v>
      </c>
      <c r="D170" s="127">
        <v>0</v>
      </c>
      <c r="E170" s="127">
        <v>0</v>
      </c>
      <c r="F170" s="127">
        <f>C170+D170-E170</f>
        <v>483799</v>
      </c>
    </row>
    <row r="171" spans="1:6" s="130" customFormat="1" ht="15.75">
      <c r="A171" s="129"/>
      <c r="B171" s="151" t="s">
        <v>309</v>
      </c>
      <c r="C171" s="151"/>
      <c r="D171" s="151"/>
      <c r="E171" s="151"/>
      <c r="F171" s="151"/>
    </row>
    <row r="172" spans="1:6" s="130" customFormat="1" ht="9.75" customHeight="1">
      <c r="A172" s="129"/>
      <c r="B172" s="123"/>
      <c r="C172" s="123"/>
      <c r="D172" s="123"/>
      <c r="E172" s="123"/>
      <c r="F172" s="123"/>
    </row>
    <row r="173" spans="1:6" s="128" customFormat="1" ht="47.25">
      <c r="A173" s="126" t="s">
        <v>319</v>
      </c>
      <c r="B173" s="179" t="s">
        <v>304</v>
      </c>
      <c r="C173" s="127">
        <v>422896</v>
      </c>
      <c r="D173" s="127">
        <v>0</v>
      </c>
      <c r="E173" s="127">
        <v>0</v>
      </c>
      <c r="F173" s="127">
        <f>C173+D173-E173</f>
        <v>422896</v>
      </c>
    </row>
    <row r="174" spans="1:6" s="130" customFormat="1" ht="15.75">
      <c r="A174" s="129"/>
      <c r="B174" s="151" t="s">
        <v>309</v>
      </c>
      <c r="C174" s="151"/>
      <c r="D174" s="151"/>
      <c r="E174" s="151"/>
      <c r="F174" s="151"/>
    </row>
    <row r="175" spans="1:6" s="130" customFormat="1" ht="6" customHeight="1">
      <c r="A175" s="129"/>
      <c r="B175" s="123"/>
      <c r="C175" s="123"/>
      <c r="D175" s="123"/>
      <c r="E175" s="123"/>
      <c r="F175" s="123"/>
    </row>
    <row r="176" spans="1:6" s="128" customFormat="1" ht="63">
      <c r="A176" s="126" t="s">
        <v>320</v>
      </c>
      <c r="B176" s="179" t="s">
        <v>245</v>
      </c>
      <c r="C176" s="127">
        <v>760773</v>
      </c>
      <c r="D176" s="127">
        <v>0</v>
      </c>
      <c r="E176" s="127">
        <v>0</v>
      </c>
      <c r="F176" s="127">
        <f>C176+D176-E176</f>
        <v>760773</v>
      </c>
    </row>
    <row r="177" spans="1:6" s="130" customFormat="1" ht="15.75">
      <c r="A177" s="129"/>
      <c r="B177" s="151" t="s">
        <v>310</v>
      </c>
      <c r="C177" s="151"/>
      <c r="D177" s="151"/>
      <c r="E177" s="151"/>
      <c r="F177" s="151"/>
    </row>
    <row r="178" spans="1:6" s="130" customFormat="1" ht="9" customHeight="1">
      <c r="A178" s="129"/>
      <c r="B178" s="123"/>
      <c r="C178" s="123"/>
      <c r="D178" s="123"/>
      <c r="E178" s="123"/>
      <c r="F178" s="123"/>
    </row>
    <row r="179" spans="1:6" s="128" customFormat="1" ht="63">
      <c r="A179" s="126" t="s">
        <v>284</v>
      </c>
      <c r="B179" s="179" t="s">
        <v>263</v>
      </c>
      <c r="C179" s="127">
        <v>176386</v>
      </c>
      <c r="D179" s="127">
        <v>0</v>
      </c>
      <c r="E179" s="127">
        <v>0</v>
      </c>
      <c r="F179" s="127">
        <f>C179+D179-E179</f>
        <v>176386</v>
      </c>
    </row>
    <row r="180" spans="1:6" s="130" customFormat="1" ht="15.75">
      <c r="A180" s="129"/>
      <c r="B180" s="151" t="s">
        <v>309</v>
      </c>
      <c r="C180" s="151"/>
      <c r="D180" s="151"/>
      <c r="E180" s="151"/>
      <c r="F180" s="151"/>
    </row>
    <row r="181" spans="1:6" s="130" customFormat="1" ht="9.75" customHeight="1">
      <c r="A181" s="129"/>
      <c r="B181" s="123"/>
      <c r="C181" s="123"/>
      <c r="D181" s="123"/>
      <c r="E181" s="123"/>
      <c r="F181" s="123"/>
    </row>
    <row r="182" spans="1:6" s="128" customFormat="1" ht="49.5" customHeight="1">
      <c r="A182" s="126" t="s">
        <v>321</v>
      </c>
      <c r="B182" s="179" t="s">
        <v>270</v>
      </c>
      <c r="C182" s="127">
        <v>133644</v>
      </c>
      <c r="D182" s="127">
        <v>0</v>
      </c>
      <c r="E182" s="127">
        <v>0</v>
      </c>
      <c r="F182" s="127">
        <f>C182+D182-E182</f>
        <v>133644</v>
      </c>
    </row>
    <row r="183" spans="1:6" s="130" customFormat="1" ht="15.75">
      <c r="A183" s="129"/>
      <c r="B183" s="151" t="s">
        <v>309</v>
      </c>
      <c r="C183" s="151"/>
      <c r="D183" s="151"/>
      <c r="E183" s="151"/>
      <c r="F183" s="151"/>
    </row>
    <row r="184" spans="1:6" s="130" customFormat="1" ht="12" customHeight="1">
      <c r="A184" s="129"/>
      <c r="B184" s="123"/>
      <c r="C184" s="123"/>
      <c r="D184" s="123"/>
      <c r="E184" s="123"/>
      <c r="F184" s="123"/>
    </row>
    <row r="185" spans="1:6" s="128" customFormat="1" ht="45.75" customHeight="1">
      <c r="A185" s="126" t="s">
        <v>322</v>
      </c>
      <c r="B185" s="179" t="s">
        <v>354</v>
      </c>
      <c r="C185" s="127">
        <v>81384697</v>
      </c>
      <c r="D185" s="127">
        <v>0</v>
      </c>
      <c r="E185" s="127">
        <v>0</v>
      </c>
      <c r="F185" s="127">
        <f>C185+D185-E185</f>
        <v>81384697</v>
      </c>
    </row>
    <row r="186" spans="1:6" ht="15" customHeight="1">
      <c r="A186" s="116"/>
      <c r="B186" s="152" t="s">
        <v>278</v>
      </c>
      <c r="C186" s="152"/>
      <c r="D186" s="152"/>
      <c r="E186" s="152"/>
      <c r="F186" s="152"/>
    </row>
    <row r="187" spans="1:6" s="130" customFormat="1" ht="10.5" customHeight="1">
      <c r="A187" s="129"/>
      <c r="B187" s="123"/>
      <c r="C187" s="123"/>
      <c r="D187" s="123"/>
      <c r="E187" s="123"/>
      <c r="F187" s="123"/>
    </row>
    <row r="188" spans="1:6" s="128" customFormat="1" ht="47.25">
      <c r="A188" s="126" t="s">
        <v>323</v>
      </c>
      <c r="B188" s="179" t="s">
        <v>280</v>
      </c>
      <c r="C188" s="127">
        <v>9302791</v>
      </c>
      <c r="D188" s="127">
        <v>0</v>
      </c>
      <c r="E188" s="127">
        <v>0</v>
      </c>
      <c r="F188" s="127">
        <f>C188+D188-E188</f>
        <v>9302791</v>
      </c>
    </row>
    <row r="189" spans="1:6" ht="15" customHeight="1">
      <c r="A189" s="116"/>
      <c r="B189" s="152" t="s">
        <v>278</v>
      </c>
      <c r="C189" s="152"/>
      <c r="D189" s="152"/>
      <c r="E189" s="152"/>
      <c r="F189" s="152"/>
    </row>
    <row r="190" spans="1:6" ht="5.25" customHeight="1">
      <c r="A190" s="116"/>
      <c r="B190" s="122"/>
      <c r="C190" s="122"/>
      <c r="D190" s="122"/>
      <c r="E190" s="122"/>
      <c r="F190" s="122"/>
    </row>
    <row r="191" spans="1:6" s="121" customFormat="1" ht="15.75">
      <c r="A191" s="144" t="s">
        <v>107</v>
      </c>
      <c r="B191" s="147" t="s">
        <v>98</v>
      </c>
      <c r="C191" s="148"/>
      <c r="D191" s="148"/>
      <c r="E191" s="148"/>
      <c r="F191" s="148"/>
    </row>
    <row r="192" spans="1:6" ht="7.5" customHeight="1">
      <c r="A192" s="116"/>
      <c r="B192" s="123"/>
      <c r="C192" s="123"/>
      <c r="D192" s="123"/>
      <c r="E192" s="123"/>
      <c r="F192" s="123"/>
    </row>
    <row r="193" spans="1:6" ht="47.25">
      <c r="A193" s="124" t="s">
        <v>108</v>
      </c>
      <c r="B193" s="179" t="s">
        <v>290</v>
      </c>
      <c r="C193" s="125">
        <v>15774244</v>
      </c>
      <c r="D193" s="125">
        <v>0</v>
      </c>
      <c r="E193" s="125">
        <v>0</v>
      </c>
      <c r="F193" s="125">
        <f>C193+D193-E193</f>
        <v>15774244</v>
      </c>
    </row>
    <row r="194" spans="1:6" s="130" customFormat="1" ht="47.25" customHeight="1">
      <c r="A194" s="129"/>
      <c r="B194" s="151" t="s">
        <v>355</v>
      </c>
      <c r="C194" s="151"/>
      <c r="D194" s="151"/>
      <c r="E194" s="151"/>
      <c r="F194" s="151"/>
    </row>
    <row r="195" spans="1:6" ht="9" customHeight="1">
      <c r="A195" s="116"/>
      <c r="B195" s="122"/>
      <c r="C195" s="122"/>
      <c r="D195" s="122"/>
      <c r="E195" s="122"/>
      <c r="F195" s="122"/>
    </row>
    <row r="196" spans="1:6" ht="63">
      <c r="A196" s="124" t="s">
        <v>109</v>
      </c>
      <c r="B196" s="179" t="s">
        <v>291</v>
      </c>
      <c r="C196" s="125">
        <v>1157330</v>
      </c>
      <c r="D196" s="125">
        <v>44672</v>
      </c>
      <c r="E196" s="125">
        <v>0</v>
      </c>
      <c r="F196" s="125">
        <f>C196+D196-E196</f>
        <v>1202002</v>
      </c>
    </row>
    <row r="197" spans="1:6" ht="31.5" customHeight="1">
      <c r="A197" s="116"/>
      <c r="B197" s="152" t="s">
        <v>292</v>
      </c>
      <c r="C197" s="152"/>
      <c r="D197" s="152"/>
      <c r="E197" s="152"/>
      <c r="F197" s="152"/>
    </row>
    <row r="198" spans="1:6" ht="9.75" customHeight="1">
      <c r="A198" s="116"/>
      <c r="B198" s="122"/>
      <c r="C198" s="122"/>
      <c r="D198" s="122"/>
      <c r="E198" s="122"/>
      <c r="F198" s="122"/>
    </row>
    <row r="199" spans="1:6" ht="78.75">
      <c r="A199" s="124" t="s">
        <v>324</v>
      </c>
      <c r="B199" s="179" t="s">
        <v>275</v>
      </c>
      <c r="C199" s="125">
        <v>50349693</v>
      </c>
      <c r="D199" s="125">
        <v>0</v>
      </c>
      <c r="E199" s="125">
        <v>0</v>
      </c>
      <c r="F199" s="125">
        <f>C199+D199-E199</f>
        <v>50349693</v>
      </c>
    </row>
    <row r="200" spans="1:6" ht="48" customHeight="1">
      <c r="A200" s="116"/>
      <c r="B200" s="152" t="s">
        <v>356</v>
      </c>
      <c r="C200" s="152"/>
      <c r="D200" s="152"/>
      <c r="E200" s="152"/>
      <c r="F200" s="152"/>
    </row>
    <row r="201" spans="1:6" ht="15" customHeight="1">
      <c r="A201" s="116"/>
      <c r="B201" s="122"/>
      <c r="C201" s="122"/>
      <c r="D201" s="122"/>
      <c r="E201" s="122"/>
      <c r="F201" s="122"/>
    </row>
    <row r="202" spans="1:6" ht="17.25" customHeight="1">
      <c r="A202" s="149" t="s">
        <v>99</v>
      </c>
      <c r="B202" s="149" t="s">
        <v>235</v>
      </c>
      <c r="C202" s="150" t="s">
        <v>236</v>
      </c>
      <c r="D202" s="150"/>
      <c r="E202" s="150"/>
      <c r="F202" s="150"/>
    </row>
    <row r="203" spans="1:6" ht="15.75">
      <c r="A203" s="149"/>
      <c r="B203" s="149"/>
      <c r="C203" s="1" t="s">
        <v>237</v>
      </c>
      <c r="D203" s="1" t="s">
        <v>238</v>
      </c>
      <c r="E203" s="1" t="s">
        <v>239</v>
      </c>
      <c r="F203" s="1" t="s">
        <v>240</v>
      </c>
    </row>
    <row r="204" spans="1:6" ht="3" customHeight="1">
      <c r="A204" s="116"/>
      <c r="B204" s="122"/>
      <c r="C204" s="122"/>
      <c r="D204" s="122"/>
      <c r="E204" s="122"/>
      <c r="F204" s="122"/>
    </row>
    <row r="205" spans="1:6" ht="47.25">
      <c r="A205" s="124" t="s">
        <v>325</v>
      </c>
      <c r="B205" s="179" t="s">
        <v>264</v>
      </c>
      <c r="C205" s="125">
        <v>65983297</v>
      </c>
      <c r="D205" s="125">
        <v>34167782</v>
      </c>
      <c r="E205" s="125">
        <v>0</v>
      </c>
      <c r="F205" s="125">
        <f>C205+D205-E205</f>
        <v>100151079</v>
      </c>
    </row>
    <row r="206" spans="1:6" ht="31.5" customHeight="1">
      <c r="A206" s="116"/>
      <c r="B206" s="152" t="s">
        <v>357</v>
      </c>
      <c r="C206" s="152"/>
      <c r="D206" s="152"/>
      <c r="E206" s="152"/>
      <c r="F206" s="152"/>
    </row>
    <row r="207" spans="1:6" ht="3.75" customHeight="1">
      <c r="A207" s="116"/>
      <c r="B207" s="122"/>
      <c r="C207" s="122"/>
      <c r="D207" s="122"/>
      <c r="E207" s="122"/>
      <c r="F207" s="122"/>
    </row>
    <row r="208" spans="1:6" ht="51" customHeight="1">
      <c r="A208" s="124" t="s">
        <v>326</v>
      </c>
      <c r="B208" s="179" t="s">
        <v>253</v>
      </c>
      <c r="C208" s="125">
        <v>40871837</v>
      </c>
      <c r="D208" s="125">
        <v>0</v>
      </c>
      <c r="E208" s="125">
        <v>40871837</v>
      </c>
      <c r="F208" s="125">
        <f>C208+D208-E208</f>
        <v>0</v>
      </c>
    </row>
    <row r="209" spans="1:6" ht="3" customHeight="1">
      <c r="A209" s="124"/>
      <c r="B209" s="179"/>
      <c r="C209" s="125"/>
      <c r="D209" s="125"/>
      <c r="E209" s="125"/>
      <c r="F209" s="125"/>
    </row>
    <row r="210" spans="1:6" ht="44.25" customHeight="1">
      <c r="A210" s="124" t="s">
        <v>327</v>
      </c>
      <c r="B210" s="179" t="s">
        <v>266</v>
      </c>
      <c r="C210" s="125">
        <v>75591138</v>
      </c>
      <c r="D210" s="125">
        <v>0</v>
      </c>
      <c r="E210" s="125">
        <v>75591138</v>
      </c>
      <c r="F210" s="125">
        <f>C210+D210-E210</f>
        <v>0</v>
      </c>
    </row>
    <row r="211" spans="1:6" ht="3.75" customHeight="1">
      <c r="A211" s="124"/>
      <c r="B211" s="179"/>
      <c r="C211" s="125"/>
      <c r="D211" s="125"/>
      <c r="E211" s="125"/>
      <c r="F211" s="125"/>
    </row>
    <row r="212" spans="1:6" ht="46.5" customHeight="1">
      <c r="A212" s="124" t="s">
        <v>328</v>
      </c>
      <c r="B212" s="179" t="s">
        <v>298</v>
      </c>
      <c r="C212" s="125">
        <v>6250500</v>
      </c>
      <c r="D212" s="125">
        <v>0</v>
      </c>
      <c r="E212" s="125">
        <v>6250500</v>
      </c>
      <c r="F212" s="125">
        <f>C212+D212-E212</f>
        <v>0</v>
      </c>
    </row>
    <row r="213" spans="1:6" ht="3" customHeight="1">
      <c r="A213" s="124"/>
      <c r="B213" s="179"/>
      <c r="C213" s="125"/>
      <c r="D213" s="125"/>
      <c r="E213" s="125"/>
      <c r="F213" s="125"/>
    </row>
    <row r="214" spans="1:6" ht="45.75" customHeight="1">
      <c r="A214" s="124" t="s">
        <v>329</v>
      </c>
      <c r="B214" s="179" t="s">
        <v>252</v>
      </c>
      <c r="C214" s="125">
        <v>34982248</v>
      </c>
      <c r="D214" s="125">
        <v>0</v>
      </c>
      <c r="E214" s="125">
        <v>34982248</v>
      </c>
      <c r="F214" s="125">
        <f>C214+D214-E214</f>
        <v>0</v>
      </c>
    </row>
    <row r="215" spans="1:6" ht="3" customHeight="1">
      <c r="A215" s="124"/>
      <c r="B215" s="179"/>
      <c r="C215" s="125"/>
      <c r="D215" s="125"/>
      <c r="E215" s="125"/>
      <c r="F215" s="125"/>
    </row>
    <row r="216" spans="1:6" ht="45" customHeight="1">
      <c r="A216" s="124" t="s">
        <v>285</v>
      </c>
      <c r="B216" s="179" t="s">
        <v>248</v>
      </c>
      <c r="C216" s="125">
        <v>50902548</v>
      </c>
      <c r="D216" s="125">
        <v>0</v>
      </c>
      <c r="E216" s="125">
        <v>50902548</v>
      </c>
      <c r="F216" s="125">
        <f>C216+D216-E216</f>
        <v>0</v>
      </c>
    </row>
    <row r="217" spans="1:6" ht="3.75" customHeight="1">
      <c r="A217" s="116"/>
      <c r="B217" s="122"/>
      <c r="C217" s="122"/>
      <c r="D217" s="122"/>
      <c r="E217" s="122"/>
      <c r="F217" s="122"/>
    </row>
    <row r="218" spans="1:6" ht="45.75" customHeight="1">
      <c r="A218" s="124" t="s">
        <v>330</v>
      </c>
      <c r="B218" s="179" t="s">
        <v>251</v>
      </c>
      <c r="C218" s="125">
        <v>17022735</v>
      </c>
      <c r="D218" s="125">
        <v>0</v>
      </c>
      <c r="E218" s="125">
        <v>17022735</v>
      </c>
      <c r="F218" s="125">
        <f>C218+D218-E218</f>
        <v>0</v>
      </c>
    </row>
    <row r="219" spans="1:6" ht="10.5" customHeight="1">
      <c r="A219" s="124"/>
      <c r="B219" s="179"/>
      <c r="C219" s="125"/>
      <c r="D219" s="125"/>
      <c r="E219" s="125"/>
      <c r="F219" s="125"/>
    </row>
    <row r="220" spans="1:6" ht="95.25" customHeight="1">
      <c r="A220" s="124"/>
      <c r="B220" s="152" t="s">
        <v>367</v>
      </c>
      <c r="C220" s="152"/>
      <c r="D220" s="152"/>
      <c r="E220" s="152"/>
      <c r="F220" s="152"/>
    </row>
    <row r="221" spans="1:6" ht="3" customHeight="1">
      <c r="A221" s="116"/>
      <c r="B221" s="122"/>
      <c r="C221" s="122"/>
      <c r="D221" s="122"/>
      <c r="E221" s="122"/>
      <c r="F221" s="122"/>
    </row>
    <row r="222" spans="1:6" ht="63">
      <c r="A222" s="124" t="s">
        <v>331</v>
      </c>
      <c r="B222" s="179" t="s">
        <v>263</v>
      </c>
      <c r="C222" s="125">
        <v>17228873</v>
      </c>
      <c r="D222" s="125">
        <v>0</v>
      </c>
      <c r="E222" s="125">
        <v>0</v>
      </c>
      <c r="F222" s="125">
        <f>C222+D222-E222</f>
        <v>17228873</v>
      </c>
    </row>
    <row r="223" spans="1:6" ht="31.5" customHeight="1">
      <c r="A223" s="116"/>
      <c r="B223" s="152" t="s">
        <v>359</v>
      </c>
      <c r="C223" s="152"/>
      <c r="D223" s="152"/>
      <c r="E223" s="152"/>
      <c r="F223" s="152"/>
    </row>
    <row r="224" spans="1:6" ht="3.75" customHeight="1">
      <c r="A224" s="116"/>
      <c r="B224" s="122"/>
      <c r="C224" s="122"/>
      <c r="D224" s="122"/>
      <c r="E224" s="122"/>
      <c r="F224" s="122"/>
    </row>
    <row r="225" spans="1:6" ht="60.75" customHeight="1">
      <c r="A225" s="124" t="s">
        <v>332</v>
      </c>
      <c r="B225" s="179" t="s">
        <v>267</v>
      </c>
      <c r="C225" s="125">
        <v>18993883</v>
      </c>
      <c r="D225" s="125">
        <v>20044182</v>
      </c>
      <c r="E225" s="125">
        <v>0</v>
      </c>
      <c r="F225" s="125">
        <f>C225+D225-E225</f>
        <v>39038065</v>
      </c>
    </row>
    <row r="226" spans="1:6" ht="31.5" customHeight="1">
      <c r="A226" s="116"/>
      <c r="B226" s="152" t="s">
        <v>312</v>
      </c>
      <c r="C226" s="152"/>
      <c r="D226" s="152"/>
      <c r="E226" s="152"/>
      <c r="F226" s="152"/>
    </row>
    <row r="227" spans="1:6" ht="3.75" customHeight="1">
      <c r="A227" s="116"/>
      <c r="B227" s="122"/>
      <c r="C227" s="122"/>
      <c r="D227" s="122"/>
      <c r="E227" s="122"/>
      <c r="F227" s="122"/>
    </row>
    <row r="228" spans="1:6" ht="63">
      <c r="A228" s="124" t="s">
        <v>333</v>
      </c>
      <c r="B228" s="179" t="s">
        <v>299</v>
      </c>
      <c r="C228" s="125">
        <v>0</v>
      </c>
      <c r="D228" s="125">
        <v>46000000</v>
      </c>
      <c r="E228" s="125">
        <v>0</v>
      </c>
      <c r="F228" s="125">
        <f>C228+D228-E228</f>
        <v>46000000</v>
      </c>
    </row>
    <row r="229" spans="1:6" ht="30.75" customHeight="1">
      <c r="A229" s="116"/>
      <c r="B229" s="152" t="s">
        <v>370</v>
      </c>
      <c r="C229" s="152"/>
      <c r="D229" s="152"/>
      <c r="E229" s="152"/>
      <c r="F229" s="152"/>
    </row>
    <row r="230" spans="1:6" ht="5.25" customHeight="1">
      <c r="A230" s="116"/>
      <c r="B230" s="122"/>
      <c r="C230" s="122"/>
      <c r="D230" s="122"/>
      <c r="E230" s="122"/>
      <c r="F230" s="122"/>
    </row>
    <row r="231" spans="1:6" ht="94.5">
      <c r="A231" s="124" t="s">
        <v>334</v>
      </c>
      <c r="B231" s="179" t="s">
        <v>302</v>
      </c>
      <c r="C231" s="125">
        <v>35242925</v>
      </c>
      <c r="D231" s="125">
        <v>29757075</v>
      </c>
      <c r="E231" s="125">
        <v>0</v>
      </c>
      <c r="F231" s="125">
        <f>C231+D231-E231</f>
        <v>65000000</v>
      </c>
    </row>
    <row r="232" spans="1:6" ht="35.25" customHeight="1">
      <c r="A232" s="116"/>
      <c r="B232" s="152" t="s">
        <v>358</v>
      </c>
      <c r="C232" s="152"/>
      <c r="D232" s="152"/>
      <c r="E232" s="152"/>
      <c r="F232" s="152"/>
    </row>
    <row r="233" spans="1:6" ht="3" customHeight="1">
      <c r="A233" s="116"/>
      <c r="B233" s="122"/>
      <c r="C233" s="122"/>
      <c r="D233" s="122"/>
      <c r="E233" s="122"/>
      <c r="F233" s="122"/>
    </row>
    <row r="234" spans="1:6" ht="47.25">
      <c r="A234" s="124" t="s">
        <v>335</v>
      </c>
      <c r="B234" s="179" t="s">
        <v>300</v>
      </c>
      <c r="C234" s="125">
        <v>37939725</v>
      </c>
      <c r="D234" s="125">
        <v>0</v>
      </c>
      <c r="E234" s="125">
        <v>24907015</v>
      </c>
      <c r="F234" s="125">
        <f>C234+D234-E234</f>
        <v>13032710</v>
      </c>
    </row>
    <row r="235" spans="1:6" ht="31.5" customHeight="1">
      <c r="A235" s="116"/>
      <c r="B235" s="152" t="s">
        <v>301</v>
      </c>
      <c r="C235" s="152"/>
      <c r="D235" s="152"/>
      <c r="E235" s="152"/>
      <c r="F235" s="152"/>
    </row>
    <row r="236" spans="1:6" ht="5.25" customHeight="1">
      <c r="A236" s="138"/>
      <c r="B236" s="138"/>
      <c r="C236" s="1"/>
      <c r="D236" s="1"/>
      <c r="E236" s="1"/>
      <c r="F236" s="1"/>
    </row>
    <row r="237" spans="1:6" ht="49.5" customHeight="1">
      <c r="A237" s="124" t="s">
        <v>336</v>
      </c>
      <c r="B237" s="179" t="s">
        <v>303</v>
      </c>
      <c r="C237" s="125">
        <v>0</v>
      </c>
      <c r="D237" s="125">
        <v>6628799</v>
      </c>
      <c r="E237" s="125">
        <v>0</v>
      </c>
      <c r="F237" s="125">
        <f>C237+D237-E237</f>
        <v>6628799</v>
      </c>
    </row>
    <row r="238" spans="1:6" ht="45" customHeight="1">
      <c r="A238" s="116"/>
      <c r="B238" s="152" t="s">
        <v>368</v>
      </c>
      <c r="C238" s="152"/>
      <c r="D238" s="152"/>
      <c r="E238" s="152"/>
      <c r="F238" s="152"/>
    </row>
    <row r="239" spans="1:6" ht="40.5" customHeight="1">
      <c r="A239" s="116"/>
      <c r="B239" s="122"/>
      <c r="C239" s="122"/>
      <c r="D239" s="122"/>
      <c r="E239" s="122"/>
      <c r="F239" s="122"/>
    </row>
    <row r="240" spans="1:6" ht="17.25" customHeight="1">
      <c r="A240" s="149" t="s">
        <v>99</v>
      </c>
      <c r="B240" s="149" t="s">
        <v>235</v>
      </c>
      <c r="C240" s="150" t="s">
        <v>236</v>
      </c>
      <c r="D240" s="150"/>
      <c r="E240" s="150"/>
      <c r="F240" s="150"/>
    </row>
    <row r="241" spans="1:6" ht="15.75">
      <c r="A241" s="149"/>
      <c r="B241" s="149"/>
      <c r="C241" s="1" t="s">
        <v>237</v>
      </c>
      <c r="D241" s="1" t="s">
        <v>238</v>
      </c>
      <c r="E241" s="1" t="s">
        <v>239</v>
      </c>
      <c r="F241" s="1" t="s">
        <v>240</v>
      </c>
    </row>
    <row r="242" spans="1:6" ht="6.75" customHeight="1">
      <c r="A242" s="138"/>
      <c r="B242" s="138"/>
      <c r="C242" s="1"/>
      <c r="D242" s="1"/>
      <c r="E242" s="1"/>
      <c r="F242" s="1"/>
    </row>
    <row r="243" spans="1:6" ht="47.25">
      <c r="A243" s="124" t="s">
        <v>337</v>
      </c>
      <c r="B243" s="179" t="s">
        <v>304</v>
      </c>
      <c r="C243" s="125">
        <v>62112641</v>
      </c>
      <c r="D243" s="125">
        <v>0</v>
      </c>
      <c r="E243" s="125">
        <v>0</v>
      </c>
      <c r="F243" s="125">
        <f>C243+D243-E243</f>
        <v>62112641</v>
      </c>
    </row>
    <row r="244" spans="1:6" ht="31.5" customHeight="1">
      <c r="A244" s="116"/>
      <c r="B244" s="152" t="s">
        <v>359</v>
      </c>
      <c r="C244" s="152"/>
      <c r="D244" s="152"/>
      <c r="E244" s="152"/>
      <c r="F244" s="152"/>
    </row>
    <row r="245" spans="1:6" ht="4.5" customHeight="1">
      <c r="A245" s="116"/>
      <c r="B245" s="122"/>
      <c r="C245" s="122"/>
      <c r="D245" s="122"/>
      <c r="E245" s="122"/>
      <c r="F245" s="122"/>
    </row>
    <row r="246" spans="1:6" ht="46.5" customHeight="1">
      <c r="A246" s="124" t="s">
        <v>338</v>
      </c>
      <c r="B246" s="179" t="s">
        <v>270</v>
      </c>
      <c r="C246" s="125">
        <v>19569959</v>
      </c>
      <c r="D246" s="125">
        <v>0</v>
      </c>
      <c r="E246" s="125">
        <v>0</v>
      </c>
      <c r="F246" s="125">
        <f>C246+D246-E246</f>
        <v>19569959</v>
      </c>
    </row>
    <row r="247" spans="1:6" ht="48.75" customHeight="1">
      <c r="A247" s="116"/>
      <c r="B247" s="152" t="s">
        <v>313</v>
      </c>
      <c r="C247" s="152"/>
      <c r="D247" s="152"/>
      <c r="E247" s="152"/>
      <c r="F247" s="152"/>
    </row>
    <row r="248" spans="1:6" ht="3" customHeight="1">
      <c r="A248" s="116"/>
      <c r="B248" s="122"/>
      <c r="C248" s="122"/>
      <c r="D248" s="122"/>
      <c r="E248" s="122"/>
      <c r="F248" s="122"/>
    </row>
    <row r="249" spans="1:6" ht="63">
      <c r="A249" s="124" t="s">
        <v>339</v>
      </c>
      <c r="B249" s="179" t="s">
        <v>245</v>
      </c>
      <c r="C249" s="125">
        <v>102770741</v>
      </c>
      <c r="D249" s="125">
        <v>67374266</v>
      </c>
      <c r="E249" s="125">
        <v>0</v>
      </c>
      <c r="F249" s="125">
        <f>C249+D249-E249</f>
        <v>170145007</v>
      </c>
    </row>
    <row r="250" spans="1:6" ht="31.5" customHeight="1">
      <c r="A250" s="116"/>
      <c r="B250" s="152" t="s">
        <v>360</v>
      </c>
      <c r="C250" s="152"/>
      <c r="D250" s="152"/>
      <c r="E250" s="152"/>
      <c r="F250" s="152"/>
    </row>
    <row r="251" spans="1:6" ht="6" customHeight="1">
      <c r="A251" s="116"/>
      <c r="B251" s="122"/>
      <c r="C251" s="122"/>
      <c r="D251" s="122"/>
      <c r="E251" s="122"/>
      <c r="F251" s="122"/>
    </row>
    <row r="252" spans="1:6" ht="47.25">
      <c r="A252" s="124" t="s">
        <v>340</v>
      </c>
      <c r="B252" s="179" t="s">
        <v>261</v>
      </c>
      <c r="C252" s="125">
        <v>6746150</v>
      </c>
      <c r="D252" s="125">
        <v>494383</v>
      </c>
      <c r="E252" s="125">
        <v>0</v>
      </c>
      <c r="F252" s="125">
        <f>C252+D252-E252</f>
        <v>7240533</v>
      </c>
    </row>
    <row r="253" spans="1:6" ht="33" customHeight="1">
      <c r="A253" s="116"/>
      <c r="B253" s="152" t="s">
        <v>314</v>
      </c>
      <c r="C253" s="152"/>
      <c r="D253" s="152"/>
      <c r="E253" s="152"/>
      <c r="F253" s="152"/>
    </row>
    <row r="254" spans="1:6" ht="6.75" customHeight="1">
      <c r="A254" s="116"/>
      <c r="B254" s="122"/>
      <c r="C254" s="122"/>
      <c r="D254" s="122"/>
      <c r="E254" s="122"/>
      <c r="F254" s="122"/>
    </row>
    <row r="255" spans="1:6" ht="45" customHeight="1">
      <c r="A255" s="124" t="s">
        <v>341</v>
      </c>
      <c r="B255" s="179" t="s">
        <v>250</v>
      </c>
      <c r="C255" s="125">
        <v>22905224</v>
      </c>
      <c r="D255" s="125">
        <v>1850872</v>
      </c>
      <c r="E255" s="125">
        <v>0</v>
      </c>
      <c r="F255" s="125">
        <f>C255+D255-E255</f>
        <v>24756096</v>
      </c>
    </row>
    <row r="256" spans="1:6" ht="48" customHeight="1">
      <c r="A256" s="116"/>
      <c r="B256" s="152" t="s">
        <v>369</v>
      </c>
      <c r="C256" s="152"/>
      <c r="D256" s="152"/>
      <c r="E256" s="152"/>
      <c r="F256" s="152"/>
    </row>
    <row r="257" spans="1:6" ht="6" customHeight="1">
      <c r="A257" s="116"/>
      <c r="B257" s="122"/>
      <c r="C257" s="122"/>
      <c r="D257" s="122"/>
      <c r="E257" s="122"/>
      <c r="F257" s="122"/>
    </row>
    <row r="258" spans="1:6" ht="47.25">
      <c r="A258" s="124" t="s">
        <v>342</v>
      </c>
      <c r="B258" s="179" t="s">
        <v>361</v>
      </c>
      <c r="C258" s="125">
        <v>141390085</v>
      </c>
      <c r="D258" s="125">
        <v>0</v>
      </c>
      <c r="E258" s="125">
        <v>2749491</v>
      </c>
      <c r="F258" s="125">
        <f>C258+D258-E258</f>
        <v>138640594</v>
      </c>
    </row>
    <row r="259" spans="1:6" ht="15.75">
      <c r="A259" s="116"/>
      <c r="B259" s="152" t="s">
        <v>279</v>
      </c>
      <c r="C259" s="152"/>
      <c r="D259" s="152"/>
      <c r="E259" s="152"/>
      <c r="F259" s="152"/>
    </row>
    <row r="260" spans="1:6" ht="6" customHeight="1">
      <c r="A260" s="116"/>
      <c r="B260" s="122"/>
      <c r="C260" s="122"/>
      <c r="D260" s="122"/>
      <c r="E260" s="122"/>
      <c r="F260" s="122"/>
    </row>
    <row r="261" spans="1:6" ht="47.25">
      <c r="A261" s="124" t="s">
        <v>343</v>
      </c>
      <c r="B261" s="179" t="s">
        <v>354</v>
      </c>
      <c r="C261" s="125">
        <v>2176606</v>
      </c>
      <c r="D261" s="125">
        <v>0</v>
      </c>
      <c r="E261" s="125">
        <v>0</v>
      </c>
      <c r="F261" s="125">
        <f>C261+D261-E261</f>
        <v>2176606</v>
      </c>
    </row>
    <row r="262" spans="1:6" ht="15.75">
      <c r="A262" s="116"/>
      <c r="B262" s="152" t="s">
        <v>278</v>
      </c>
      <c r="C262" s="152"/>
      <c r="D262" s="152"/>
      <c r="E262" s="152"/>
      <c r="F262" s="152"/>
    </row>
    <row r="263" spans="1:6" ht="6.75" customHeight="1">
      <c r="A263" s="116"/>
      <c r="B263" s="122"/>
      <c r="C263" s="122"/>
      <c r="D263" s="122"/>
      <c r="E263" s="122"/>
      <c r="F263" s="122"/>
    </row>
    <row r="264" spans="1:6" ht="63" customHeight="1">
      <c r="A264" s="124" t="s">
        <v>344</v>
      </c>
      <c r="B264" s="179" t="s">
        <v>274</v>
      </c>
      <c r="C264" s="125">
        <v>914463</v>
      </c>
      <c r="D264" s="125">
        <v>22000</v>
      </c>
      <c r="E264" s="125">
        <v>0</v>
      </c>
      <c r="F264" s="125">
        <f>C264+D264-E264</f>
        <v>936463</v>
      </c>
    </row>
    <row r="265" spans="1:6" ht="33.75" customHeight="1">
      <c r="A265" s="116"/>
      <c r="B265" s="152" t="s">
        <v>362</v>
      </c>
      <c r="C265" s="152"/>
      <c r="D265" s="152"/>
      <c r="E265" s="152"/>
      <c r="F265" s="152"/>
    </row>
    <row r="266" spans="1:6" ht="6.75" customHeight="1">
      <c r="A266" s="116"/>
      <c r="B266" s="122"/>
      <c r="C266" s="122"/>
      <c r="D266" s="122"/>
      <c r="E266" s="122"/>
      <c r="F266" s="122"/>
    </row>
    <row r="267" spans="1:6" ht="78" customHeight="1">
      <c r="A267" s="124" t="s">
        <v>345</v>
      </c>
      <c r="B267" s="179" t="s">
        <v>273</v>
      </c>
      <c r="C267" s="125">
        <v>280318</v>
      </c>
      <c r="D267" s="125">
        <v>0</v>
      </c>
      <c r="E267" s="125">
        <v>22000</v>
      </c>
      <c r="F267" s="125">
        <f>C267+D267-E267</f>
        <v>258318</v>
      </c>
    </row>
    <row r="268" spans="1:6" ht="30.75" customHeight="1">
      <c r="A268" s="116"/>
      <c r="B268" s="152" t="s">
        <v>363</v>
      </c>
      <c r="C268" s="152"/>
      <c r="D268" s="152"/>
      <c r="E268" s="152"/>
      <c r="F268" s="152"/>
    </row>
    <row r="269" spans="1:6" ht="15.75">
      <c r="A269" s="116"/>
      <c r="B269" s="122"/>
      <c r="C269" s="122"/>
      <c r="D269" s="122"/>
      <c r="E269" s="122"/>
      <c r="F269" s="122"/>
    </row>
    <row r="270" spans="1:6" s="121" customFormat="1" ht="15.75">
      <c r="A270" s="141">
        <v>2</v>
      </c>
      <c r="B270" s="140" t="s">
        <v>243</v>
      </c>
      <c r="C270" s="140"/>
      <c r="D270" s="140"/>
      <c r="E270" s="140"/>
      <c r="F270" s="140"/>
    </row>
    <row r="271" spans="1:6" s="121" customFormat="1" ht="15.75">
      <c r="A271" s="141"/>
      <c r="B271" s="140"/>
      <c r="C271" s="140"/>
      <c r="D271" s="140"/>
      <c r="E271" s="140"/>
      <c r="F271" s="140"/>
    </row>
    <row r="272" spans="1:6" s="121" customFormat="1" ht="15.75">
      <c r="A272" s="144" t="s">
        <v>110</v>
      </c>
      <c r="B272" s="147" t="s">
        <v>242</v>
      </c>
      <c r="C272" s="148"/>
      <c r="D272" s="148"/>
      <c r="E272" s="148"/>
      <c r="F272" s="148"/>
    </row>
    <row r="273" spans="1:6" ht="6.75" customHeight="1">
      <c r="A273" s="138"/>
      <c r="B273" s="138"/>
      <c r="C273" s="1"/>
      <c r="D273" s="1"/>
      <c r="E273" s="1"/>
      <c r="F273" s="1"/>
    </row>
    <row r="274" spans="1:6" s="131" customFormat="1" ht="48" customHeight="1">
      <c r="A274" s="126" t="s">
        <v>111</v>
      </c>
      <c r="B274" s="139" t="s">
        <v>246</v>
      </c>
      <c r="C274" s="127">
        <v>33875336</v>
      </c>
      <c r="D274" s="127">
        <v>32090</v>
      </c>
      <c r="E274" s="127">
        <v>0</v>
      </c>
      <c r="F274" s="127">
        <f>C274+D274-E274</f>
        <v>33907426</v>
      </c>
    </row>
    <row r="275" spans="1:6" s="131" customFormat="1" ht="29.25" customHeight="1">
      <c r="A275" s="129"/>
      <c r="B275" s="151" t="s">
        <v>317</v>
      </c>
      <c r="C275" s="151"/>
      <c r="D275" s="151"/>
      <c r="E275" s="151"/>
      <c r="F275" s="151"/>
    </row>
    <row r="276" spans="1:6" s="131" customFormat="1" ht="15" customHeight="1">
      <c r="A276" s="129"/>
      <c r="B276" s="123"/>
      <c r="C276" s="123"/>
      <c r="D276" s="123"/>
      <c r="E276" s="123"/>
      <c r="F276" s="123"/>
    </row>
    <row r="277" spans="1:6" s="131" customFormat="1" ht="47.25">
      <c r="A277" s="126" t="s">
        <v>113</v>
      </c>
      <c r="B277" s="179" t="s">
        <v>293</v>
      </c>
      <c r="C277" s="127">
        <v>6000000</v>
      </c>
      <c r="D277" s="127">
        <v>0</v>
      </c>
      <c r="E277" s="127">
        <v>0</v>
      </c>
      <c r="F277" s="127">
        <f>C277+D277-E277</f>
        <v>6000000</v>
      </c>
    </row>
    <row r="278" spans="1:6" s="131" customFormat="1" ht="51" customHeight="1">
      <c r="A278" s="129"/>
      <c r="B278" s="151" t="s">
        <v>294</v>
      </c>
      <c r="C278" s="151"/>
      <c r="D278" s="151"/>
      <c r="E278" s="151"/>
      <c r="F278" s="151"/>
    </row>
    <row r="279" spans="1:6" s="131" customFormat="1" ht="54" customHeight="1">
      <c r="A279" s="129"/>
      <c r="B279" s="123"/>
      <c r="C279" s="123"/>
      <c r="D279" s="123"/>
      <c r="E279" s="123"/>
      <c r="F279" s="123"/>
    </row>
    <row r="280" spans="1:6" ht="17.25" customHeight="1">
      <c r="A280" s="149" t="s">
        <v>99</v>
      </c>
      <c r="B280" s="149" t="s">
        <v>235</v>
      </c>
      <c r="C280" s="150" t="s">
        <v>236</v>
      </c>
      <c r="D280" s="150"/>
      <c r="E280" s="150"/>
      <c r="F280" s="150"/>
    </row>
    <row r="281" spans="1:6" ht="15.75">
      <c r="A281" s="149"/>
      <c r="B281" s="149"/>
      <c r="C281" s="1" t="s">
        <v>237</v>
      </c>
      <c r="D281" s="1" t="s">
        <v>238</v>
      </c>
      <c r="E281" s="1" t="s">
        <v>239</v>
      </c>
      <c r="F281" s="1" t="s">
        <v>240</v>
      </c>
    </row>
    <row r="282" spans="1:6" s="131" customFormat="1" ht="78.75">
      <c r="A282" s="126" t="s">
        <v>114</v>
      </c>
      <c r="B282" s="179" t="s">
        <v>297</v>
      </c>
      <c r="C282" s="127">
        <v>10515585</v>
      </c>
      <c r="D282" s="127">
        <v>0</v>
      </c>
      <c r="E282" s="127">
        <v>0</v>
      </c>
      <c r="F282" s="127">
        <f>C282+D282-E282</f>
        <v>10515585</v>
      </c>
    </row>
    <row r="283" spans="1:6" s="131" customFormat="1" ht="33.75" customHeight="1">
      <c r="A283" s="129"/>
      <c r="B283" s="151" t="s">
        <v>364</v>
      </c>
      <c r="C283" s="151"/>
      <c r="D283" s="151"/>
      <c r="E283" s="151"/>
      <c r="F283" s="151"/>
    </row>
    <row r="284" spans="1:6" s="131" customFormat="1" ht="4.5" customHeight="1">
      <c r="A284" s="129"/>
      <c r="B284" s="123"/>
      <c r="C284" s="123"/>
      <c r="D284" s="123"/>
      <c r="E284" s="123"/>
      <c r="F284" s="123"/>
    </row>
    <row r="285" spans="1:6" s="121" customFormat="1" ht="15.75">
      <c r="A285" s="144" t="s">
        <v>116</v>
      </c>
      <c r="B285" s="147" t="s">
        <v>98</v>
      </c>
      <c r="C285" s="148"/>
      <c r="D285" s="148"/>
      <c r="E285" s="148"/>
      <c r="F285" s="148"/>
    </row>
    <row r="286" spans="1:6" ht="3.75" customHeight="1">
      <c r="A286" s="116"/>
      <c r="B286" s="122"/>
      <c r="C286" s="122"/>
      <c r="D286" s="122"/>
      <c r="E286" s="122"/>
      <c r="F286" s="122"/>
    </row>
    <row r="287" spans="1:6" s="131" customFormat="1" ht="31.5">
      <c r="A287" s="126" t="s">
        <v>346</v>
      </c>
      <c r="B287" s="179" t="s">
        <v>305</v>
      </c>
      <c r="C287" s="127">
        <v>300000</v>
      </c>
      <c r="D287" s="127">
        <v>0</v>
      </c>
      <c r="E287" s="127">
        <v>152400</v>
      </c>
      <c r="F287" s="127">
        <f>C287+D287-E287</f>
        <v>147600</v>
      </c>
    </row>
    <row r="288" spans="1:6" s="131" customFormat="1" ht="34.5" customHeight="1">
      <c r="A288" s="129"/>
      <c r="B288" s="151" t="s">
        <v>306</v>
      </c>
      <c r="C288" s="151"/>
      <c r="D288" s="151"/>
      <c r="E288" s="151"/>
      <c r="F288" s="151"/>
    </row>
    <row r="289" spans="1:6" ht="6" customHeight="1">
      <c r="A289" s="116"/>
      <c r="B289" s="122"/>
      <c r="C289" s="122"/>
      <c r="D289" s="122"/>
      <c r="E289" s="122"/>
      <c r="F289" s="122"/>
    </row>
    <row r="290" spans="1:6" s="131" customFormat="1" ht="31.5">
      <c r="A290" s="126" t="s">
        <v>347</v>
      </c>
      <c r="B290" s="139" t="s">
        <v>295</v>
      </c>
      <c r="C290" s="127">
        <v>3500000</v>
      </c>
      <c r="D290" s="127">
        <v>700000</v>
      </c>
      <c r="E290" s="127">
        <v>0</v>
      </c>
      <c r="F290" s="127">
        <f>C290+D290-E290</f>
        <v>4200000</v>
      </c>
    </row>
    <row r="291" spans="1:6" s="131" customFormat="1" ht="39" customHeight="1">
      <c r="A291" s="129"/>
      <c r="B291" s="151" t="s">
        <v>296</v>
      </c>
      <c r="C291" s="151"/>
      <c r="D291" s="151"/>
      <c r="E291" s="151"/>
      <c r="F291" s="151"/>
    </row>
    <row r="292" spans="1:6" ht="6.75" customHeight="1">
      <c r="A292" s="116"/>
      <c r="B292" s="122"/>
      <c r="C292" s="122"/>
      <c r="D292" s="122"/>
      <c r="E292" s="122"/>
      <c r="F292" s="122"/>
    </row>
    <row r="293" spans="1:6" s="131" customFormat="1" ht="47.25">
      <c r="A293" s="126" t="s">
        <v>348</v>
      </c>
      <c r="B293" s="139" t="s">
        <v>277</v>
      </c>
      <c r="C293" s="127">
        <v>67790003</v>
      </c>
      <c r="D293" s="127">
        <v>940000</v>
      </c>
      <c r="E293" s="127">
        <v>0</v>
      </c>
      <c r="F293" s="127">
        <f>C293+D293-E293</f>
        <v>68730003</v>
      </c>
    </row>
    <row r="294" spans="1:6" s="131" customFormat="1" ht="81" customHeight="1">
      <c r="A294" s="129"/>
      <c r="B294" s="151" t="s">
        <v>365</v>
      </c>
      <c r="C294" s="151"/>
      <c r="D294" s="151"/>
      <c r="E294" s="151"/>
      <c r="F294" s="151"/>
    </row>
    <row r="295" spans="1:6" ht="6.75" customHeight="1">
      <c r="A295" s="116"/>
      <c r="B295" s="122"/>
      <c r="C295" s="122"/>
      <c r="D295" s="122"/>
      <c r="E295" s="122"/>
      <c r="F295" s="122"/>
    </row>
    <row r="296" spans="1:6" s="131" customFormat="1" ht="63">
      <c r="A296" s="126" t="s">
        <v>349</v>
      </c>
      <c r="B296" s="139" t="s">
        <v>287</v>
      </c>
      <c r="C296" s="127">
        <v>3500000</v>
      </c>
      <c r="D296" s="127">
        <v>0</v>
      </c>
      <c r="E296" s="127">
        <v>1750000</v>
      </c>
      <c r="F296" s="127">
        <f>C296+D296-E296</f>
        <v>1750000</v>
      </c>
    </row>
    <row r="297" spans="1:6" s="131" customFormat="1" ht="52.5" customHeight="1">
      <c r="A297" s="129"/>
      <c r="B297" s="151" t="s">
        <v>315</v>
      </c>
      <c r="C297" s="151"/>
      <c r="D297" s="151"/>
      <c r="E297" s="151"/>
      <c r="F297" s="151"/>
    </row>
    <row r="298" spans="1:6" ht="6.75" customHeight="1">
      <c r="A298" s="116"/>
      <c r="B298" s="122"/>
      <c r="C298" s="122"/>
      <c r="D298" s="122"/>
      <c r="E298" s="122"/>
      <c r="F298" s="122"/>
    </row>
    <row r="299" spans="1:6" s="131" customFormat="1" ht="47.25">
      <c r="A299" s="126" t="s">
        <v>350</v>
      </c>
      <c r="B299" s="139" t="s">
        <v>288</v>
      </c>
      <c r="C299" s="127">
        <v>0</v>
      </c>
      <c r="D299" s="127">
        <v>1750000</v>
      </c>
      <c r="E299" s="127">
        <v>0</v>
      </c>
      <c r="F299" s="127">
        <f>C299+D299-E299</f>
        <v>1750000</v>
      </c>
    </row>
    <row r="300" spans="1:6" s="131" customFormat="1" ht="39" customHeight="1">
      <c r="A300" s="129"/>
      <c r="B300" s="151" t="s">
        <v>289</v>
      </c>
      <c r="C300" s="151"/>
      <c r="D300" s="151"/>
      <c r="E300" s="151"/>
      <c r="F300" s="151"/>
    </row>
    <row r="301" spans="1:6" ht="6.75" customHeight="1">
      <c r="A301" s="116"/>
      <c r="B301" s="122"/>
      <c r="C301" s="122"/>
      <c r="D301" s="122"/>
      <c r="E301" s="122"/>
      <c r="F301" s="122"/>
    </row>
    <row r="302" spans="1:6" s="131" customFormat="1" ht="51" customHeight="1">
      <c r="A302" s="126" t="s">
        <v>351</v>
      </c>
      <c r="B302" s="139" t="s">
        <v>316</v>
      </c>
      <c r="C302" s="127">
        <v>0</v>
      </c>
      <c r="D302" s="127">
        <v>232470</v>
      </c>
      <c r="E302" s="127">
        <v>0</v>
      </c>
      <c r="F302" s="127">
        <f>C302+D302-E302</f>
        <v>232470</v>
      </c>
    </row>
    <row r="303" spans="1:6" s="131" customFormat="1" ht="33" customHeight="1">
      <c r="A303" s="129"/>
      <c r="B303" s="151" t="s">
        <v>366</v>
      </c>
      <c r="C303" s="151"/>
      <c r="D303" s="151"/>
      <c r="E303" s="151"/>
      <c r="F303" s="151"/>
    </row>
    <row r="304" spans="1:6" ht="15.75">
      <c r="A304" s="116"/>
      <c r="B304" s="122"/>
      <c r="C304" s="122"/>
      <c r="D304" s="122"/>
      <c r="E304" s="122"/>
      <c r="F304" s="122"/>
    </row>
    <row r="305" spans="1:6" s="121" customFormat="1" ht="15.75">
      <c r="A305" s="136" t="s">
        <v>69</v>
      </c>
      <c r="B305" s="137" t="s">
        <v>244</v>
      </c>
      <c r="C305" s="137"/>
      <c r="D305" s="137"/>
      <c r="E305" s="137"/>
      <c r="F305" s="137"/>
    </row>
    <row r="306" spans="1:6" s="59" customFormat="1" ht="32.25" customHeight="1">
      <c r="A306" s="152" t="s">
        <v>282</v>
      </c>
      <c r="B306" s="152"/>
      <c r="C306" s="152"/>
      <c r="D306" s="152"/>
      <c r="E306" s="152"/>
      <c r="F306" s="152"/>
    </row>
    <row r="307" spans="1:6" ht="15.75">
      <c r="A307" s="152" t="s">
        <v>286</v>
      </c>
      <c r="B307" s="152"/>
      <c r="C307" s="152"/>
      <c r="D307" s="152"/>
      <c r="E307" s="152"/>
      <c r="F307" s="152"/>
    </row>
    <row r="308" spans="1:6" s="59" customFormat="1" ht="15.75">
      <c r="A308" s="152"/>
      <c r="B308" s="152"/>
      <c r="C308" s="152"/>
      <c r="D308" s="152"/>
      <c r="E308" s="152"/>
      <c r="F308" s="152"/>
    </row>
    <row r="309" spans="1:6" s="59" customFormat="1" ht="15.75">
      <c r="A309" s="152"/>
      <c r="B309" s="152"/>
      <c r="C309" s="152"/>
      <c r="D309" s="152"/>
      <c r="E309" s="152"/>
      <c r="F309" s="152"/>
    </row>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sheetData>
  <sheetProtection password="C25B" sheet="1"/>
  <mergeCells count="98">
    <mergeCell ref="B168:F168"/>
    <mergeCell ref="B180:F180"/>
    <mergeCell ref="B174:F174"/>
    <mergeCell ref="B183:F183"/>
    <mergeCell ref="B177:F177"/>
    <mergeCell ref="B259:F259"/>
    <mergeCell ref="B186:F186"/>
    <mergeCell ref="B200:F200"/>
    <mergeCell ref="C202:F202"/>
    <mergeCell ref="B303:F303"/>
    <mergeCell ref="B229:F229"/>
    <mergeCell ref="B235:F235"/>
    <mergeCell ref="B232:F232"/>
    <mergeCell ref="B226:F226"/>
    <mergeCell ref="B262:F262"/>
    <mergeCell ref="B265:F265"/>
    <mergeCell ref="B297:F297"/>
    <mergeCell ref="B275:F275"/>
    <mergeCell ref="B291:F291"/>
    <mergeCell ref="C50:C51"/>
    <mergeCell ref="D50:D51"/>
    <mergeCell ref="E50:E51"/>
    <mergeCell ref="B81:B82"/>
    <mergeCell ref="C81:C82"/>
    <mergeCell ref="D81:D82"/>
    <mergeCell ref="B157:F157"/>
    <mergeCell ref="B171:F171"/>
    <mergeCell ref="A307:F307"/>
    <mergeCell ref="A149:A150"/>
    <mergeCell ref="C149:F149"/>
    <mergeCell ref="A306:F306"/>
    <mergeCell ref="B197:F197"/>
    <mergeCell ref="B256:F256"/>
    <mergeCell ref="B253:F253"/>
    <mergeCell ref="B278:F278"/>
    <mergeCell ref="A1:F1"/>
    <mergeCell ref="B19:B20"/>
    <mergeCell ref="C19:C20"/>
    <mergeCell ref="A4:F4"/>
    <mergeCell ref="A3:F3"/>
    <mergeCell ref="B220:F220"/>
    <mergeCell ref="A50:A51"/>
    <mergeCell ref="B50:B51"/>
    <mergeCell ref="A14:E14"/>
    <mergeCell ref="A5:F5"/>
    <mergeCell ref="A8:F8"/>
    <mergeCell ref="A9:F9"/>
    <mergeCell ref="A10:F10"/>
    <mergeCell ref="A6:F6"/>
    <mergeCell ref="A7:F7"/>
    <mergeCell ref="A13:E13"/>
    <mergeCell ref="A12:F12"/>
    <mergeCell ref="A81:A82"/>
    <mergeCell ref="E81:E82"/>
    <mergeCell ref="A11:F11"/>
    <mergeCell ref="C117:C118"/>
    <mergeCell ref="D117:D118"/>
    <mergeCell ref="A15:E15"/>
    <mergeCell ref="A16:E16"/>
    <mergeCell ref="A17:F17"/>
    <mergeCell ref="E19:E20"/>
    <mergeCell ref="E117:E118"/>
    <mergeCell ref="A147:F147"/>
    <mergeCell ref="A141:E141"/>
    <mergeCell ref="A117:A118"/>
    <mergeCell ref="B117:B118"/>
    <mergeCell ref="B165:F165"/>
    <mergeCell ref="B153:F153"/>
    <mergeCell ref="A162:A163"/>
    <mergeCell ref="B162:B163"/>
    <mergeCell ref="C162:F162"/>
    <mergeCell ref="B160:F160"/>
    <mergeCell ref="A309:F309"/>
    <mergeCell ref="A19:A20"/>
    <mergeCell ref="B149:B150"/>
    <mergeCell ref="A308:F308"/>
    <mergeCell ref="D19:D20"/>
    <mergeCell ref="B194:F194"/>
    <mergeCell ref="B238:F238"/>
    <mergeCell ref="B206:F206"/>
    <mergeCell ref="B250:F250"/>
    <mergeCell ref="B300:F300"/>
    <mergeCell ref="B283:F283"/>
    <mergeCell ref="B244:F244"/>
    <mergeCell ref="B189:F189"/>
    <mergeCell ref="B294:F294"/>
    <mergeCell ref="B288:F288"/>
    <mergeCell ref="B247:F247"/>
    <mergeCell ref="B223:F223"/>
    <mergeCell ref="B268:F268"/>
    <mergeCell ref="A202:A203"/>
    <mergeCell ref="B202:B203"/>
    <mergeCell ref="A240:A241"/>
    <mergeCell ref="B240:B241"/>
    <mergeCell ref="C240:F240"/>
    <mergeCell ref="A280:A281"/>
    <mergeCell ref="B280:B281"/>
    <mergeCell ref="C280:F280"/>
  </mergeCells>
  <printOptions horizontalCentered="1"/>
  <pageMargins left="0.5905511811023623" right="0.5905511811023623" top="0.7086614173228347" bottom="0.7086614173228347" header="0.11811023622047245" footer="0.11811023622047245"/>
  <pageSetup fitToHeight="2"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K55"/>
  <sheetViews>
    <sheetView tabSelected="1" view="pageBreakPreview" zoomScaleSheetLayoutView="100" zoomScalePageLayoutView="0" workbookViewId="0" topLeftCell="A1">
      <selection activeCell="E15" sqref="E15"/>
    </sheetView>
  </sheetViews>
  <sheetFormatPr defaultColWidth="8.796875" defaultRowHeight="14.25"/>
  <cols>
    <col min="1" max="1" width="8.19921875" style="77" customWidth="1"/>
    <col min="2" max="2" width="14.19921875" style="76" customWidth="1"/>
    <col min="3" max="3" width="12.69921875" style="76" customWidth="1"/>
    <col min="4" max="4" width="13.59765625" style="76" customWidth="1"/>
    <col min="5" max="7" width="14" style="76" customWidth="1"/>
    <col min="8" max="8" width="1.69921875" style="78" customWidth="1"/>
    <col min="9" max="9" width="13.09765625" style="76" customWidth="1"/>
    <col min="10" max="10" width="13.5" style="76" customWidth="1"/>
    <col min="11" max="11" width="13.09765625" style="76" customWidth="1"/>
    <col min="12" max="16384" width="9" style="76" customWidth="1"/>
  </cols>
  <sheetData>
    <row r="1" spans="1:11" ht="30" customHeight="1">
      <c r="A1" s="163" t="s">
        <v>254</v>
      </c>
      <c r="B1" s="163"/>
      <c r="C1" s="163"/>
      <c r="D1" s="163"/>
      <c r="E1" s="163"/>
      <c r="F1" s="163"/>
      <c r="G1" s="163"/>
      <c r="H1" s="163"/>
      <c r="I1" s="163"/>
      <c r="J1" s="163"/>
      <c r="K1" s="163"/>
    </row>
    <row r="2" ht="15.75" thickBot="1"/>
    <row r="3" spans="1:11" s="80" customFormat="1" ht="27.75" customHeight="1">
      <c r="A3" s="164" t="s">
        <v>71</v>
      </c>
      <c r="B3" s="166" t="s">
        <v>72</v>
      </c>
      <c r="C3" s="167"/>
      <c r="D3" s="168"/>
      <c r="E3" s="169" t="s">
        <v>73</v>
      </c>
      <c r="F3" s="167"/>
      <c r="G3" s="168"/>
      <c r="H3" s="79"/>
      <c r="I3" s="166" t="s">
        <v>74</v>
      </c>
      <c r="J3" s="167"/>
      <c r="K3" s="168"/>
    </row>
    <row r="4" spans="1:11" s="89" customFormat="1" ht="31.5" customHeight="1" thickBot="1">
      <c r="A4" s="165"/>
      <c r="B4" s="81" t="s">
        <v>75</v>
      </c>
      <c r="C4" s="82" t="s">
        <v>76</v>
      </c>
      <c r="D4" s="83" t="s">
        <v>77</v>
      </c>
      <c r="E4" s="84" t="s">
        <v>75</v>
      </c>
      <c r="F4" s="82" t="s">
        <v>76</v>
      </c>
      <c r="G4" s="83" t="s">
        <v>77</v>
      </c>
      <c r="H4" s="85"/>
      <c r="I4" s="86" t="s">
        <v>75</v>
      </c>
      <c r="J4" s="87" t="s">
        <v>76</v>
      </c>
      <c r="K4" s="88" t="s">
        <v>77</v>
      </c>
    </row>
    <row r="5" spans="1:11" s="96" customFormat="1" ht="12" thickBot="1">
      <c r="A5" s="90" t="s">
        <v>93</v>
      </c>
      <c r="B5" s="91" t="s">
        <v>68</v>
      </c>
      <c r="C5" s="92" t="s">
        <v>69</v>
      </c>
      <c r="D5" s="93" t="s">
        <v>78</v>
      </c>
      <c r="E5" s="94" t="s">
        <v>79</v>
      </c>
      <c r="F5" s="92" t="s">
        <v>80</v>
      </c>
      <c r="G5" s="93" t="s">
        <v>81</v>
      </c>
      <c r="H5" s="95"/>
      <c r="I5" s="91" t="s">
        <v>82</v>
      </c>
      <c r="J5" s="92" t="s">
        <v>83</v>
      </c>
      <c r="K5" s="93" t="s">
        <v>84</v>
      </c>
    </row>
    <row r="6" spans="1:11" s="103" customFormat="1" ht="18" customHeight="1">
      <c r="A6" s="97">
        <v>2019</v>
      </c>
      <c r="B6" s="115">
        <v>1008917874.83</v>
      </c>
      <c r="C6" s="99">
        <f aca="true" t="shared" si="0" ref="C6:C25">D6-B6</f>
        <v>-57182124.27</v>
      </c>
      <c r="D6" s="100">
        <v>951735750.56</v>
      </c>
      <c r="E6" s="115">
        <v>1057717874.83</v>
      </c>
      <c r="F6" s="99">
        <f aca="true" t="shared" si="1" ref="F6:F25">G6-E6</f>
        <v>-57182124.27</v>
      </c>
      <c r="G6" s="100">
        <v>1000535750.56</v>
      </c>
      <c r="H6" s="101"/>
      <c r="I6" s="98">
        <f aca="true" t="shared" si="2" ref="I6:I12">B6-E6</f>
        <v>-48800000</v>
      </c>
      <c r="J6" s="102">
        <f aca="true" t="shared" si="3" ref="J6:J12">K6-I6</f>
        <v>0</v>
      </c>
      <c r="K6" s="100">
        <f aca="true" t="shared" si="4" ref="K6:K12">D6-G6</f>
        <v>-48800000</v>
      </c>
    </row>
    <row r="7" spans="1:11" s="103" customFormat="1" ht="18" customHeight="1">
      <c r="A7" s="97">
        <f aca="true" t="shared" si="5" ref="A7:A12">A6+1</f>
        <v>2020</v>
      </c>
      <c r="B7" s="98">
        <v>1105749520</v>
      </c>
      <c r="C7" s="99">
        <f t="shared" si="0"/>
        <v>10259198</v>
      </c>
      <c r="D7" s="100">
        <v>1116008718</v>
      </c>
      <c r="E7" s="98">
        <v>1100268568</v>
      </c>
      <c r="F7" s="99">
        <f t="shared" si="1"/>
        <v>10259198</v>
      </c>
      <c r="G7" s="100">
        <v>1110527766</v>
      </c>
      <c r="H7" s="101"/>
      <c r="I7" s="98">
        <f t="shared" si="2"/>
        <v>5480952</v>
      </c>
      <c r="J7" s="102">
        <f t="shared" si="3"/>
        <v>0</v>
      </c>
      <c r="K7" s="100">
        <f t="shared" si="4"/>
        <v>5480952</v>
      </c>
    </row>
    <row r="8" spans="1:11" s="103" customFormat="1" ht="18" customHeight="1">
      <c r="A8" s="97">
        <f t="shared" si="5"/>
        <v>2021</v>
      </c>
      <c r="B8" s="98">
        <v>1132656046</v>
      </c>
      <c r="C8" s="99">
        <f t="shared" si="0"/>
        <v>4750126</v>
      </c>
      <c r="D8" s="100">
        <v>1137406172</v>
      </c>
      <c r="E8" s="98">
        <v>1111112095</v>
      </c>
      <c r="F8" s="99">
        <f t="shared" si="1"/>
        <v>4750126</v>
      </c>
      <c r="G8" s="100">
        <v>1115862221</v>
      </c>
      <c r="H8" s="101"/>
      <c r="I8" s="98">
        <f t="shared" si="2"/>
        <v>21543951</v>
      </c>
      <c r="J8" s="102">
        <f t="shared" si="3"/>
        <v>0</v>
      </c>
      <c r="K8" s="100">
        <f t="shared" si="4"/>
        <v>21543951</v>
      </c>
    </row>
    <row r="9" spans="1:11" s="103" customFormat="1" ht="18" customHeight="1">
      <c r="A9" s="97">
        <f t="shared" si="5"/>
        <v>2022</v>
      </c>
      <c r="B9" s="98">
        <v>814141369</v>
      </c>
      <c r="C9" s="99">
        <f t="shared" si="0"/>
        <v>4018700</v>
      </c>
      <c r="D9" s="100">
        <v>818160069</v>
      </c>
      <c r="E9" s="98">
        <v>790141369</v>
      </c>
      <c r="F9" s="99">
        <f t="shared" si="1"/>
        <v>4018700</v>
      </c>
      <c r="G9" s="100">
        <v>794160069</v>
      </c>
      <c r="H9" s="101"/>
      <c r="I9" s="98">
        <f t="shared" si="2"/>
        <v>24000000</v>
      </c>
      <c r="J9" s="102">
        <f t="shared" si="3"/>
        <v>0</v>
      </c>
      <c r="K9" s="100">
        <f t="shared" si="4"/>
        <v>24000000</v>
      </c>
    </row>
    <row r="10" spans="1:11" s="103" customFormat="1" ht="18" customHeight="1">
      <c r="A10" s="97">
        <f t="shared" si="5"/>
        <v>2023</v>
      </c>
      <c r="B10" s="98">
        <v>721878677</v>
      </c>
      <c r="C10" s="99">
        <f t="shared" si="0"/>
        <v>-3057464</v>
      </c>
      <c r="D10" s="100">
        <v>718821213</v>
      </c>
      <c r="E10" s="98">
        <v>697378677</v>
      </c>
      <c r="F10" s="99">
        <f t="shared" si="1"/>
        <v>-3057464</v>
      </c>
      <c r="G10" s="100">
        <v>694321213</v>
      </c>
      <c r="H10" s="101"/>
      <c r="I10" s="98">
        <f t="shared" si="2"/>
        <v>24500000</v>
      </c>
      <c r="J10" s="102">
        <f t="shared" si="3"/>
        <v>0</v>
      </c>
      <c r="K10" s="100">
        <f t="shared" si="4"/>
        <v>24500000</v>
      </c>
    </row>
    <row r="11" spans="1:11" s="103" customFormat="1" ht="18" customHeight="1">
      <c r="A11" s="97">
        <f t="shared" si="5"/>
        <v>2024</v>
      </c>
      <c r="B11" s="98">
        <v>662168732</v>
      </c>
      <c r="C11" s="99">
        <f t="shared" si="0"/>
        <v>0</v>
      </c>
      <c r="D11" s="100">
        <v>662168732</v>
      </c>
      <c r="E11" s="98">
        <v>637187780</v>
      </c>
      <c r="F11" s="99">
        <f t="shared" si="1"/>
        <v>0</v>
      </c>
      <c r="G11" s="100">
        <v>637187780</v>
      </c>
      <c r="H11" s="101"/>
      <c r="I11" s="98">
        <f t="shared" si="2"/>
        <v>24980952</v>
      </c>
      <c r="J11" s="102">
        <f t="shared" si="3"/>
        <v>0</v>
      </c>
      <c r="K11" s="100">
        <f t="shared" si="4"/>
        <v>24980952</v>
      </c>
    </row>
    <row r="12" spans="1:11" s="103" customFormat="1" ht="18" customHeight="1">
      <c r="A12" s="97">
        <f t="shared" si="5"/>
        <v>2025</v>
      </c>
      <c r="B12" s="98">
        <v>668967236</v>
      </c>
      <c r="C12" s="99">
        <f t="shared" si="0"/>
        <v>0</v>
      </c>
      <c r="D12" s="100">
        <v>668967236</v>
      </c>
      <c r="E12" s="98">
        <v>643967236</v>
      </c>
      <c r="F12" s="99">
        <f t="shared" si="1"/>
        <v>0</v>
      </c>
      <c r="G12" s="100">
        <v>643967236</v>
      </c>
      <c r="H12" s="101"/>
      <c r="I12" s="98">
        <f t="shared" si="2"/>
        <v>25000000</v>
      </c>
      <c r="J12" s="102">
        <f t="shared" si="3"/>
        <v>0</v>
      </c>
      <c r="K12" s="100">
        <f t="shared" si="4"/>
        <v>25000000</v>
      </c>
    </row>
    <row r="13" spans="1:11" s="103" customFormat="1" ht="18" customHeight="1">
      <c r="A13" s="104">
        <v>2026</v>
      </c>
      <c r="B13" s="105">
        <v>675767505</v>
      </c>
      <c r="C13" s="99">
        <f t="shared" si="0"/>
        <v>0</v>
      </c>
      <c r="D13" s="106">
        <v>675767505</v>
      </c>
      <c r="E13" s="105">
        <v>650967505</v>
      </c>
      <c r="F13" s="99">
        <f t="shared" si="1"/>
        <v>0</v>
      </c>
      <c r="G13" s="106">
        <v>650967505</v>
      </c>
      <c r="H13" s="101"/>
      <c r="I13" s="98">
        <f>B13-E13</f>
        <v>24800000</v>
      </c>
      <c r="J13" s="102">
        <f>K13-I13</f>
        <v>0</v>
      </c>
      <c r="K13" s="100">
        <f>D13-G13</f>
        <v>24800000</v>
      </c>
    </row>
    <row r="14" spans="1:11" s="103" customFormat="1" ht="18" customHeight="1">
      <c r="A14" s="104">
        <v>2027</v>
      </c>
      <c r="B14" s="105">
        <v>682568278</v>
      </c>
      <c r="C14" s="99">
        <f t="shared" si="0"/>
        <v>0</v>
      </c>
      <c r="D14" s="106">
        <v>682568278</v>
      </c>
      <c r="E14" s="105">
        <v>660399954</v>
      </c>
      <c r="F14" s="99">
        <f t="shared" si="1"/>
        <v>0</v>
      </c>
      <c r="G14" s="106">
        <v>660399954</v>
      </c>
      <c r="H14" s="101"/>
      <c r="I14" s="98">
        <f aca="true" t="shared" si="6" ref="I14:I25">B14-E14</f>
        <v>22168324</v>
      </c>
      <c r="J14" s="102">
        <f aca="true" t="shared" si="7" ref="J14:J25">K14-I14</f>
        <v>0</v>
      </c>
      <c r="K14" s="100">
        <f aca="true" t="shared" si="8" ref="K14:K25">D14-G14</f>
        <v>22168324</v>
      </c>
    </row>
    <row r="15" spans="1:11" s="103" customFormat="1" ht="18" customHeight="1">
      <c r="A15" s="104">
        <v>2028</v>
      </c>
      <c r="B15" s="105">
        <v>689451953</v>
      </c>
      <c r="C15" s="99">
        <f t="shared" si="0"/>
        <v>0</v>
      </c>
      <c r="D15" s="106">
        <v>689451953</v>
      </c>
      <c r="E15" s="105">
        <v>668615423</v>
      </c>
      <c r="F15" s="99">
        <f t="shared" si="1"/>
        <v>0</v>
      </c>
      <c r="G15" s="106">
        <v>668615423</v>
      </c>
      <c r="H15" s="101"/>
      <c r="I15" s="98">
        <f t="shared" si="6"/>
        <v>20836530</v>
      </c>
      <c r="J15" s="102">
        <f t="shared" si="7"/>
        <v>0</v>
      </c>
      <c r="K15" s="100">
        <f t="shared" si="8"/>
        <v>20836530</v>
      </c>
    </row>
    <row r="16" spans="1:11" s="103" customFormat="1" ht="18" customHeight="1">
      <c r="A16" s="104">
        <v>2029</v>
      </c>
      <c r="B16" s="105">
        <v>689451953</v>
      </c>
      <c r="C16" s="99">
        <f t="shared" si="0"/>
        <v>0</v>
      </c>
      <c r="D16" s="106">
        <v>689451953</v>
      </c>
      <c r="E16" s="105">
        <v>672951953</v>
      </c>
      <c r="F16" s="99">
        <f t="shared" si="1"/>
        <v>0</v>
      </c>
      <c r="G16" s="106">
        <v>672951953</v>
      </c>
      <c r="H16" s="101"/>
      <c r="I16" s="98">
        <f t="shared" si="6"/>
        <v>16500000</v>
      </c>
      <c r="J16" s="102">
        <f t="shared" si="7"/>
        <v>0</v>
      </c>
      <c r="K16" s="100">
        <f t="shared" si="8"/>
        <v>16500000</v>
      </c>
    </row>
    <row r="17" spans="1:11" s="103" customFormat="1" ht="18" customHeight="1">
      <c r="A17" s="104">
        <v>2030</v>
      </c>
      <c r="B17" s="105">
        <v>689451953</v>
      </c>
      <c r="C17" s="99">
        <f t="shared" si="0"/>
        <v>0</v>
      </c>
      <c r="D17" s="106">
        <v>689451953</v>
      </c>
      <c r="E17" s="105">
        <v>672951953</v>
      </c>
      <c r="F17" s="99">
        <f t="shared" si="1"/>
        <v>0</v>
      </c>
      <c r="G17" s="106">
        <v>672951953</v>
      </c>
      <c r="H17" s="101"/>
      <c r="I17" s="98">
        <f t="shared" si="6"/>
        <v>16500000</v>
      </c>
      <c r="J17" s="102">
        <f t="shared" si="7"/>
        <v>0</v>
      </c>
      <c r="K17" s="100">
        <f t="shared" si="8"/>
        <v>16500000</v>
      </c>
    </row>
    <row r="18" spans="1:11" s="103" customFormat="1" ht="18" customHeight="1">
      <c r="A18" s="104">
        <v>2031</v>
      </c>
      <c r="B18" s="105">
        <v>689451953</v>
      </c>
      <c r="C18" s="99">
        <f t="shared" si="0"/>
        <v>0</v>
      </c>
      <c r="D18" s="106">
        <v>689451953</v>
      </c>
      <c r="E18" s="105">
        <v>672951953</v>
      </c>
      <c r="F18" s="99">
        <f t="shared" si="1"/>
        <v>0</v>
      </c>
      <c r="G18" s="106">
        <v>672951953</v>
      </c>
      <c r="H18" s="101"/>
      <c r="I18" s="98">
        <f t="shared" si="6"/>
        <v>16500000</v>
      </c>
      <c r="J18" s="102">
        <f t="shared" si="7"/>
        <v>0</v>
      </c>
      <c r="K18" s="100">
        <f t="shared" si="8"/>
        <v>16500000</v>
      </c>
    </row>
    <row r="19" spans="1:11" s="103" customFormat="1" ht="18" customHeight="1">
      <c r="A19" s="104">
        <v>2032</v>
      </c>
      <c r="B19" s="105">
        <v>689451953</v>
      </c>
      <c r="C19" s="99">
        <f t="shared" si="0"/>
        <v>0</v>
      </c>
      <c r="D19" s="106">
        <v>689451953</v>
      </c>
      <c r="E19" s="105">
        <v>675951953</v>
      </c>
      <c r="F19" s="99">
        <f t="shared" si="1"/>
        <v>0</v>
      </c>
      <c r="G19" s="106">
        <v>675951953</v>
      </c>
      <c r="H19" s="101"/>
      <c r="I19" s="98">
        <f t="shared" si="6"/>
        <v>13500000</v>
      </c>
      <c r="J19" s="102">
        <f t="shared" si="7"/>
        <v>0</v>
      </c>
      <c r="K19" s="100">
        <f t="shared" si="8"/>
        <v>13500000</v>
      </c>
    </row>
    <row r="20" spans="1:11" s="103" customFormat="1" ht="18" customHeight="1">
      <c r="A20" s="104">
        <v>2033</v>
      </c>
      <c r="B20" s="105">
        <v>689451953</v>
      </c>
      <c r="C20" s="99">
        <f t="shared" si="0"/>
        <v>0</v>
      </c>
      <c r="D20" s="106">
        <v>689451953</v>
      </c>
      <c r="E20" s="105">
        <v>676951953</v>
      </c>
      <c r="F20" s="99">
        <f t="shared" si="1"/>
        <v>0</v>
      </c>
      <c r="G20" s="106">
        <v>676951953</v>
      </c>
      <c r="H20" s="101"/>
      <c r="I20" s="98">
        <f t="shared" si="6"/>
        <v>12500000</v>
      </c>
      <c r="J20" s="102">
        <f t="shared" si="7"/>
        <v>0</v>
      </c>
      <c r="K20" s="100">
        <f t="shared" si="8"/>
        <v>12500000</v>
      </c>
    </row>
    <row r="21" spans="1:11" s="103" customFormat="1" ht="18" customHeight="1">
      <c r="A21" s="104">
        <v>2034</v>
      </c>
      <c r="B21" s="105">
        <v>689451953</v>
      </c>
      <c r="C21" s="99">
        <f t="shared" si="0"/>
        <v>0</v>
      </c>
      <c r="D21" s="106">
        <v>689451953</v>
      </c>
      <c r="E21" s="105">
        <v>677451953</v>
      </c>
      <c r="F21" s="99">
        <f t="shared" si="1"/>
        <v>0</v>
      </c>
      <c r="G21" s="106">
        <v>677451953</v>
      </c>
      <c r="H21" s="101"/>
      <c r="I21" s="98">
        <f t="shared" si="6"/>
        <v>12000000</v>
      </c>
      <c r="J21" s="102">
        <f t="shared" si="7"/>
        <v>0</v>
      </c>
      <c r="K21" s="100">
        <f t="shared" si="8"/>
        <v>12000000</v>
      </c>
    </row>
    <row r="22" spans="1:11" s="103" customFormat="1" ht="18" customHeight="1">
      <c r="A22" s="104">
        <v>2035</v>
      </c>
      <c r="B22" s="105">
        <v>689451953</v>
      </c>
      <c r="C22" s="99">
        <f t="shared" si="0"/>
        <v>0</v>
      </c>
      <c r="D22" s="106">
        <v>689451953</v>
      </c>
      <c r="E22" s="105">
        <v>677351544</v>
      </c>
      <c r="F22" s="99">
        <f t="shared" si="1"/>
        <v>0</v>
      </c>
      <c r="G22" s="106">
        <v>677351544</v>
      </c>
      <c r="H22" s="101"/>
      <c r="I22" s="98">
        <f t="shared" si="6"/>
        <v>12100409</v>
      </c>
      <c r="J22" s="102">
        <f t="shared" si="7"/>
        <v>0</v>
      </c>
      <c r="K22" s="100">
        <f t="shared" si="8"/>
        <v>12100409</v>
      </c>
    </row>
    <row r="23" spans="1:11" s="103" customFormat="1" ht="18" customHeight="1">
      <c r="A23" s="104">
        <v>2036</v>
      </c>
      <c r="B23" s="105">
        <v>689451953</v>
      </c>
      <c r="C23" s="99">
        <f t="shared" si="0"/>
        <v>0</v>
      </c>
      <c r="D23" s="106">
        <v>689451953</v>
      </c>
      <c r="E23" s="105">
        <v>689451953</v>
      </c>
      <c r="F23" s="99">
        <f t="shared" si="1"/>
        <v>0</v>
      </c>
      <c r="G23" s="106">
        <v>689451953</v>
      </c>
      <c r="H23" s="101"/>
      <c r="I23" s="98">
        <f t="shared" si="6"/>
        <v>0</v>
      </c>
      <c r="J23" s="102">
        <f t="shared" si="7"/>
        <v>0</v>
      </c>
      <c r="K23" s="100">
        <f t="shared" si="8"/>
        <v>0</v>
      </c>
    </row>
    <row r="24" spans="1:11" s="103" customFormat="1" ht="18" customHeight="1">
      <c r="A24" s="104">
        <v>2037</v>
      </c>
      <c r="B24" s="105">
        <v>689451953</v>
      </c>
      <c r="C24" s="99">
        <f t="shared" si="0"/>
        <v>0</v>
      </c>
      <c r="D24" s="106">
        <v>689451953</v>
      </c>
      <c r="E24" s="105">
        <v>689451953</v>
      </c>
      <c r="F24" s="99">
        <f t="shared" si="1"/>
        <v>0</v>
      </c>
      <c r="G24" s="106">
        <v>689451953</v>
      </c>
      <c r="H24" s="101"/>
      <c r="I24" s="98">
        <f t="shared" si="6"/>
        <v>0</v>
      </c>
      <c r="J24" s="102">
        <f t="shared" si="7"/>
        <v>0</v>
      </c>
      <c r="K24" s="100">
        <f t="shared" si="8"/>
        <v>0</v>
      </c>
    </row>
    <row r="25" spans="1:11" s="103" customFormat="1" ht="18" customHeight="1" thickBot="1">
      <c r="A25" s="107">
        <v>2038</v>
      </c>
      <c r="B25" s="108">
        <v>689451953</v>
      </c>
      <c r="C25" s="109">
        <f t="shared" si="0"/>
        <v>0</v>
      </c>
      <c r="D25" s="110">
        <v>689451953</v>
      </c>
      <c r="E25" s="108">
        <v>689451953</v>
      </c>
      <c r="F25" s="109">
        <f t="shared" si="1"/>
        <v>0</v>
      </c>
      <c r="G25" s="110">
        <v>689451953</v>
      </c>
      <c r="H25" s="101"/>
      <c r="I25" s="108">
        <f t="shared" si="6"/>
        <v>0</v>
      </c>
      <c r="J25" s="111">
        <f t="shared" si="7"/>
        <v>0</v>
      </c>
      <c r="K25" s="110">
        <f t="shared" si="8"/>
        <v>0</v>
      </c>
    </row>
    <row r="26" spans="2:11" ht="15">
      <c r="B26" s="112"/>
      <c r="C26" s="112"/>
      <c r="D26" s="112"/>
      <c r="E26" s="112"/>
      <c r="F26" s="112"/>
      <c r="G26" s="112"/>
      <c r="H26" s="113"/>
      <c r="I26" s="112"/>
      <c r="J26" s="112"/>
      <c r="K26" s="112"/>
    </row>
    <row r="28" ht="15.75" thickBot="1"/>
    <row r="29" spans="1:11" s="80" customFormat="1" ht="27.75" customHeight="1">
      <c r="A29" s="170" t="s">
        <v>71</v>
      </c>
      <c r="B29" s="166" t="s">
        <v>85</v>
      </c>
      <c r="C29" s="167"/>
      <c r="D29" s="168"/>
      <c r="E29" s="169" t="s">
        <v>86</v>
      </c>
      <c r="F29" s="167"/>
      <c r="G29" s="168"/>
      <c r="H29" s="79"/>
      <c r="I29" s="166" t="s">
        <v>87</v>
      </c>
      <c r="J29" s="167"/>
      <c r="K29" s="168"/>
    </row>
    <row r="30" spans="1:11" s="89" customFormat="1" ht="31.5" customHeight="1" thickBot="1">
      <c r="A30" s="171"/>
      <c r="B30" s="81" t="s">
        <v>75</v>
      </c>
      <c r="C30" s="82" t="s">
        <v>76</v>
      </c>
      <c r="D30" s="83" t="s">
        <v>77</v>
      </c>
      <c r="E30" s="84" t="s">
        <v>75</v>
      </c>
      <c r="F30" s="82" t="s">
        <v>76</v>
      </c>
      <c r="G30" s="83" t="s">
        <v>77</v>
      </c>
      <c r="H30" s="85"/>
      <c r="I30" s="86" t="s">
        <v>75</v>
      </c>
      <c r="J30" s="87" t="s">
        <v>76</v>
      </c>
      <c r="K30" s="88" t="s">
        <v>77</v>
      </c>
    </row>
    <row r="31" spans="1:11" s="96" customFormat="1" ht="12" thickBot="1">
      <c r="A31" s="114" t="s">
        <v>93</v>
      </c>
      <c r="B31" s="91" t="s">
        <v>68</v>
      </c>
      <c r="C31" s="92" t="s">
        <v>69</v>
      </c>
      <c r="D31" s="93" t="s">
        <v>78</v>
      </c>
      <c r="E31" s="94" t="s">
        <v>79</v>
      </c>
      <c r="F31" s="92" t="s">
        <v>80</v>
      </c>
      <c r="G31" s="93" t="s">
        <v>81</v>
      </c>
      <c r="H31" s="95"/>
      <c r="I31" s="91" t="s">
        <v>82</v>
      </c>
      <c r="J31" s="92" t="s">
        <v>83</v>
      </c>
      <c r="K31" s="93" t="s">
        <v>84</v>
      </c>
    </row>
    <row r="32" spans="1:11" s="103" customFormat="1" ht="18" customHeight="1">
      <c r="A32" s="97">
        <v>2019</v>
      </c>
      <c r="B32" s="115">
        <v>93380952</v>
      </c>
      <c r="C32" s="99">
        <f aca="true" t="shared" si="9" ref="C32:C51">D32-B32</f>
        <v>0</v>
      </c>
      <c r="D32" s="100">
        <v>93380952</v>
      </c>
      <c r="E32" s="115">
        <v>44580952</v>
      </c>
      <c r="F32" s="99">
        <f aca="true" t="shared" si="10" ref="F32:F51">G32-E32</f>
        <v>0</v>
      </c>
      <c r="G32" s="100">
        <v>44580952</v>
      </c>
      <c r="H32" s="101"/>
      <c r="I32" s="98">
        <f aca="true" t="shared" si="11" ref="I32:I51">B6+B32-E6-E32</f>
        <v>0</v>
      </c>
      <c r="J32" s="102">
        <f aca="true" t="shared" si="12" ref="J32:J38">K32-I32</f>
        <v>0</v>
      </c>
      <c r="K32" s="100">
        <f aca="true" t="shared" si="13" ref="K32:K51">D6+D32-G6-G32</f>
        <v>0</v>
      </c>
    </row>
    <row r="33" spans="1:11" s="103" customFormat="1" ht="18" customHeight="1">
      <c r="A33" s="97">
        <f aca="true" t="shared" si="14" ref="A33:A38">A32+1</f>
        <v>2020</v>
      </c>
      <c r="B33" s="98">
        <v>30000000</v>
      </c>
      <c r="C33" s="99">
        <f t="shared" si="9"/>
        <v>0</v>
      </c>
      <c r="D33" s="100">
        <v>30000000</v>
      </c>
      <c r="E33" s="98">
        <v>35480952</v>
      </c>
      <c r="F33" s="99">
        <f t="shared" si="10"/>
        <v>0</v>
      </c>
      <c r="G33" s="100">
        <v>35480952</v>
      </c>
      <c r="H33" s="101"/>
      <c r="I33" s="98">
        <f t="shared" si="11"/>
        <v>0</v>
      </c>
      <c r="J33" s="102">
        <f t="shared" si="12"/>
        <v>0</v>
      </c>
      <c r="K33" s="100">
        <f t="shared" si="13"/>
        <v>0</v>
      </c>
    </row>
    <row r="34" spans="1:11" s="103" customFormat="1" ht="18" customHeight="1">
      <c r="A34" s="97">
        <f t="shared" si="14"/>
        <v>2021</v>
      </c>
      <c r="B34" s="98">
        <v>15000000</v>
      </c>
      <c r="C34" s="99">
        <f t="shared" si="9"/>
        <v>0</v>
      </c>
      <c r="D34" s="100">
        <v>15000000</v>
      </c>
      <c r="E34" s="98">
        <v>36543951</v>
      </c>
      <c r="F34" s="99">
        <f t="shared" si="10"/>
        <v>0</v>
      </c>
      <c r="G34" s="100">
        <v>36543951</v>
      </c>
      <c r="H34" s="101"/>
      <c r="I34" s="98">
        <f t="shared" si="11"/>
        <v>0</v>
      </c>
      <c r="J34" s="102">
        <f t="shared" si="12"/>
        <v>0</v>
      </c>
      <c r="K34" s="100">
        <f t="shared" si="13"/>
        <v>0</v>
      </c>
    </row>
    <row r="35" spans="1:11" s="103" customFormat="1" ht="18" customHeight="1">
      <c r="A35" s="97">
        <f t="shared" si="14"/>
        <v>2022</v>
      </c>
      <c r="B35" s="98">
        <v>0</v>
      </c>
      <c r="C35" s="99">
        <f t="shared" si="9"/>
        <v>0</v>
      </c>
      <c r="D35" s="100">
        <v>0</v>
      </c>
      <c r="E35" s="98">
        <v>24000000</v>
      </c>
      <c r="F35" s="99">
        <f t="shared" si="10"/>
        <v>0</v>
      </c>
      <c r="G35" s="100">
        <v>24000000</v>
      </c>
      <c r="H35" s="101"/>
      <c r="I35" s="98">
        <f t="shared" si="11"/>
        <v>0</v>
      </c>
      <c r="J35" s="102">
        <f t="shared" si="12"/>
        <v>0</v>
      </c>
      <c r="K35" s="100">
        <f t="shared" si="13"/>
        <v>0</v>
      </c>
    </row>
    <row r="36" spans="1:11" s="103" customFormat="1" ht="18" customHeight="1">
      <c r="A36" s="97">
        <f t="shared" si="14"/>
        <v>2023</v>
      </c>
      <c r="B36" s="98">
        <v>0</v>
      </c>
      <c r="C36" s="99">
        <f t="shared" si="9"/>
        <v>0</v>
      </c>
      <c r="D36" s="100">
        <v>0</v>
      </c>
      <c r="E36" s="98">
        <v>24500000</v>
      </c>
      <c r="F36" s="99">
        <f t="shared" si="10"/>
        <v>0</v>
      </c>
      <c r="G36" s="100">
        <v>24500000</v>
      </c>
      <c r="H36" s="101"/>
      <c r="I36" s="98">
        <f t="shared" si="11"/>
        <v>0</v>
      </c>
      <c r="J36" s="102">
        <f t="shared" si="12"/>
        <v>0</v>
      </c>
      <c r="K36" s="100">
        <f t="shared" si="13"/>
        <v>0</v>
      </c>
    </row>
    <row r="37" spans="1:11" s="103" customFormat="1" ht="18" customHeight="1">
      <c r="A37" s="97">
        <f t="shared" si="14"/>
        <v>2024</v>
      </c>
      <c r="B37" s="98">
        <v>0</v>
      </c>
      <c r="C37" s="99">
        <f t="shared" si="9"/>
        <v>0</v>
      </c>
      <c r="D37" s="100">
        <v>0</v>
      </c>
      <c r="E37" s="98">
        <v>24980952</v>
      </c>
      <c r="F37" s="99">
        <f t="shared" si="10"/>
        <v>0</v>
      </c>
      <c r="G37" s="100">
        <v>24980952</v>
      </c>
      <c r="H37" s="101"/>
      <c r="I37" s="98">
        <f t="shared" si="11"/>
        <v>0</v>
      </c>
      <c r="J37" s="102">
        <f t="shared" si="12"/>
        <v>0</v>
      </c>
      <c r="K37" s="100">
        <f t="shared" si="13"/>
        <v>0</v>
      </c>
    </row>
    <row r="38" spans="1:11" s="103" customFormat="1" ht="18" customHeight="1">
      <c r="A38" s="97">
        <f t="shared" si="14"/>
        <v>2025</v>
      </c>
      <c r="B38" s="98">
        <v>0</v>
      </c>
      <c r="C38" s="99">
        <f t="shared" si="9"/>
        <v>0</v>
      </c>
      <c r="D38" s="100">
        <v>0</v>
      </c>
      <c r="E38" s="98">
        <v>25000000</v>
      </c>
      <c r="F38" s="99">
        <f t="shared" si="10"/>
        <v>0</v>
      </c>
      <c r="G38" s="100">
        <v>25000000</v>
      </c>
      <c r="H38" s="101"/>
      <c r="I38" s="98">
        <f t="shared" si="11"/>
        <v>0</v>
      </c>
      <c r="J38" s="102">
        <f t="shared" si="12"/>
        <v>0</v>
      </c>
      <c r="K38" s="100">
        <f t="shared" si="13"/>
        <v>0</v>
      </c>
    </row>
    <row r="39" spans="1:11" s="103" customFormat="1" ht="18" customHeight="1">
      <c r="A39" s="104">
        <v>2026</v>
      </c>
      <c r="B39" s="105">
        <v>0</v>
      </c>
      <c r="C39" s="99">
        <f t="shared" si="9"/>
        <v>0</v>
      </c>
      <c r="D39" s="100">
        <v>0</v>
      </c>
      <c r="E39" s="105">
        <v>24800000</v>
      </c>
      <c r="F39" s="99">
        <f t="shared" si="10"/>
        <v>0</v>
      </c>
      <c r="G39" s="106">
        <v>24800000</v>
      </c>
      <c r="H39" s="101"/>
      <c r="I39" s="98">
        <f t="shared" si="11"/>
        <v>0</v>
      </c>
      <c r="J39" s="102">
        <f>K39-I39</f>
        <v>0</v>
      </c>
      <c r="K39" s="100">
        <f t="shared" si="13"/>
        <v>0</v>
      </c>
    </row>
    <row r="40" spans="1:11" s="103" customFormat="1" ht="18" customHeight="1">
      <c r="A40" s="104">
        <v>2027</v>
      </c>
      <c r="B40" s="105">
        <v>0</v>
      </c>
      <c r="C40" s="99">
        <f t="shared" si="9"/>
        <v>0</v>
      </c>
      <c r="D40" s="100">
        <v>0</v>
      </c>
      <c r="E40" s="105">
        <v>22168324</v>
      </c>
      <c r="F40" s="99">
        <f t="shared" si="10"/>
        <v>0</v>
      </c>
      <c r="G40" s="106">
        <v>22168324</v>
      </c>
      <c r="H40" s="101"/>
      <c r="I40" s="98">
        <f t="shared" si="11"/>
        <v>0</v>
      </c>
      <c r="J40" s="102">
        <f aca="true" t="shared" si="15" ref="J40:J51">K40-I40</f>
        <v>0</v>
      </c>
      <c r="K40" s="100">
        <f t="shared" si="13"/>
        <v>0</v>
      </c>
    </row>
    <row r="41" spans="1:11" s="103" customFormat="1" ht="18" customHeight="1">
      <c r="A41" s="104">
        <v>2028</v>
      </c>
      <c r="B41" s="105">
        <v>0</v>
      </c>
      <c r="C41" s="99">
        <f t="shared" si="9"/>
        <v>0</v>
      </c>
      <c r="D41" s="100">
        <v>0</v>
      </c>
      <c r="E41" s="105">
        <v>20836530</v>
      </c>
      <c r="F41" s="99">
        <f t="shared" si="10"/>
        <v>0</v>
      </c>
      <c r="G41" s="106">
        <v>20836530</v>
      </c>
      <c r="H41" s="101"/>
      <c r="I41" s="98">
        <f t="shared" si="11"/>
        <v>0</v>
      </c>
      <c r="J41" s="102">
        <f t="shared" si="15"/>
        <v>0</v>
      </c>
      <c r="K41" s="100">
        <f t="shared" si="13"/>
        <v>0</v>
      </c>
    </row>
    <row r="42" spans="1:11" s="103" customFormat="1" ht="18" customHeight="1">
      <c r="A42" s="104">
        <v>2029</v>
      </c>
      <c r="B42" s="105">
        <v>0</v>
      </c>
      <c r="C42" s="99">
        <f t="shared" si="9"/>
        <v>0</v>
      </c>
      <c r="D42" s="100">
        <v>0</v>
      </c>
      <c r="E42" s="105">
        <v>16500000</v>
      </c>
      <c r="F42" s="99">
        <f t="shared" si="10"/>
        <v>0</v>
      </c>
      <c r="G42" s="106">
        <v>16500000</v>
      </c>
      <c r="H42" s="101"/>
      <c r="I42" s="98">
        <f t="shared" si="11"/>
        <v>0</v>
      </c>
      <c r="J42" s="102">
        <f t="shared" si="15"/>
        <v>0</v>
      </c>
      <c r="K42" s="100">
        <f t="shared" si="13"/>
        <v>0</v>
      </c>
    </row>
    <row r="43" spans="1:11" s="103" customFormat="1" ht="18" customHeight="1">
      <c r="A43" s="104">
        <v>2030</v>
      </c>
      <c r="B43" s="105">
        <v>0</v>
      </c>
      <c r="C43" s="99">
        <f t="shared" si="9"/>
        <v>0</v>
      </c>
      <c r="D43" s="100">
        <v>0</v>
      </c>
      <c r="E43" s="105">
        <v>16500000</v>
      </c>
      <c r="F43" s="99">
        <f t="shared" si="10"/>
        <v>0</v>
      </c>
      <c r="G43" s="106">
        <v>16500000</v>
      </c>
      <c r="H43" s="101"/>
      <c r="I43" s="98">
        <f t="shared" si="11"/>
        <v>0</v>
      </c>
      <c r="J43" s="102">
        <f t="shared" si="15"/>
        <v>0</v>
      </c>
      <c r="K43" s="100">
        <f t="shared" si="13"/>
        <v>0</v>
      </c>
    </row>
    <row r="44" spans="1:11" s="103" customFormat="1" ht="18" customHeight="1">
      <c r="A44" s="104">
        <v>2031</v>
      </c>
      <c r="B44" s="105">
        <v>0</v>
      </c>
      <c r="C44" s="99">
        <f t="shared" si="9"/>
        <v>0</v>
      </c>
      <c r="D44" s="100">
        <v>0</v>
      </c>
      <c r="E44" s="105">
        <v>16500000</v>
      </c>
      <c r="F44" s="99">
        <f t="shared" si="10"/>
        <v>0</v>
      </c>
      <c r="G44" s="106">
        <v>16500000</v>
      </c>
      <c r="H44" s="101"/>
      <c r="I44" s="98">
        <f t="shared" si="11"/>
        <v>0</v>
      </c>
      <c r="J44" s="102">
        <f t="shared" si="15"/>
        <v>0</v>
      </c>
      <c r="K44" s="100">
        <f t="shared" si="13"/>
        <v>0</v>
      </c>
    </row>
    <row r="45" spans="1:11" s="103" customFormat="1" ht="18" customHeight="1">
      <c r="A45" s="104">
        <v>2032</v>
      </c>
      <c r="B45" s="105">
        <v>0</v>
      </c>
      <c r="C45" s="99">
        <f t="shared" si="9"/>
        <v>0</v>
      </c>
      <c r="D45" s="100">
        <v>0</v>
      </c>
      <c r="E45" s="105">
        <v>13500000</v>
      </c>
      <c r="F45" s="99">
        <f t="shared" si="10"/>
        <v>0</v>
      </c>
      <c r="G45" s="106">
        <v>13500000</v>
      </c>
      <c r="H45" s="101"/>
      <c r="I45" s="98">
        <f t="shared" si="11"/>
        <v>0</v>
      </c>
      <c r="J45" s="102">
        <f t="shared" si="15"/>
        <v>0</v>
      </c>
      <c r="K45" s="100">
        <f t="shared" si="13"/>
        <v>0</v>
      </c>
    </row>
    <row r="46" spans="1:11" s="103" customFormat="1" ht="18" customHeight="1">
      <c r="A46" s="104">
        <v>2033</v>
      </c>
      <c r="B46" s="105">
        <v>0</v>
      </c>
      <c r="C46" s="99">
        <f t="shared" si="9"/>
        <v>0</v>
      </c>
      <c r="D46" s="100">
        <v>0</v>
      </c>
      <c r="E46" s="105">
        <v>12500000</v>
      </c>
      <c r="F46" s="99">
        <f t="shared" si="10"/>
        <v>0</v>
      </c>
      <c r="G46" s="106">
        <v>12500000</v>
      </c>
      <c r="H46" s="101"/>
      <c r="I46" s="98">
        <f t="shared" si="11"/>
        <v>0</v>
      </c>
      <c r="J46" s="102">
        <f t="shared" si="15"/>
        <v>0</v>
      </c>
      <c r="K46" s="100">
        <f t="shared" si="13"/>
        <v>0</v>
      </c>
    </row>
    <row r="47" spans="1:11" s="103" customFormat="1" ht="18" customHeight="1">
      <c r="A47" s="104">
        <v>2034</v>
      </c>
      <c r="B47" s="105">
        <v>0</v>
      </c>
      <c r="C47" s="99">
        <f t="shared" si="9"/>
        <v>0</v>
      </c>
      <c r="D47" s="100">
        <v>0</v>
      </c>
      <c r="E47" s="105">
        <v>12000000</v>
      </c>
      <c r="F47" s="99">
        <f t="shared" si="10"/>
        <v>0</v>
      </c>
      <c r="G47" s="106">
        <v>12000000</v>
      </c>
      <c r="H47" s="101"/>
      <c r="I47" s="98">
        <f t="shared" si="11"/>
        <v>0</v>
      </c>
      <c r="J47" s="102">
        <f t="shared" si="15"/>
        <v>0</v>
      </c>
      <c r="K47" s="100">
        <f t="shared" si="13"/>
        <v>0</v>
      </c>
    </row>
    <row r="48" spans="1:11" s="103" customFormat="1" ht="18" customHeight="1">
      <c r="A48" s="104">
        <v>2035</v>
      </c>
      <c r="B48" s="105">
        <v>0</v>
      </c>
      <c r="C48" s="99">
        <f t="shared" si="9"/>
        <v>0</v>
      </c>
      <c r="D48" s="100">
        <v>0</v>
      </c>
      <c r="E48" s="105">
        <v>12100409</v>
      </c>
      <c r="F48" s="99">
        <f t="shared" si="10"/>
        <v>0</v>
      </c>
      <c r="G48" s="106">
        <v>12100409</v>
      </c>
      <c r="H48" s="101"/>
      <c r="I48" s="98">
        <f t="shared" si="11"/>
        <v>0</v>
      </c>
      <c r="J48" s="102">
        <f t="shared" si="15"/>
        <v>0</v>
      </c>
      <c r="K48" s="100">
        <f t="shared" si="13"/>
        <v>0</v>
      </c>
    </row>
    <row r="49" spans="1:11" s="103" customFormat="1" ht="18" customHeight="1">
      <c r="A49" s="104">
        <v>2036</v>
      </c>
      <c r="B49" s="105">
        <v>0</v>
      </c>
      <c r="C49" s="99">
        <f t="shared" si="9"/>
        <v>0</v>
      </c>
      <c r="D49" s="100">
        <v>0</v>
      </c>
      <c r="E49" s="105">
        <v>0</v>
      </c>
      <c r="F49" s="99">
        <f t="shared" si="10"/>
        <v>0</v>
      </c>
      <c r="G49" s="106">
        <v>0</v>
      </c>
      <c r="H49" s="101"/>
      <c r="I49" s="98">
        <f t="shared" si="11"/>
        <v>0</v>
      </c>
      <c r="J49" s="102">
        <f t="shared" si="15"/>
        <v>0</v>
      </c>
      <c r="K49" s="100">
        <f t="shared" si="13"/>
        <v>0</v>
      </c>
    </row>
    <row r="50" spans="1:11" s="103" customFormat="1" ht="18" customHeight="1">
      <c r="A50" s="104">
        <v>2037</v>
      </c>
      <c r="B50" s="105">
        <v>0</v>
      </c>
      <c r="C50" s="99">
        <f t="shared" si="9"/>
        <v>0</v>
      </c>
      <c r="D50" s="100">
        <v>0</v>
      </c>
      <c r="E50" s="105">
        <v>0</v>
      </c>
      <c r="F50" s="99">
        <f t="shared" si="10"/>
        <v>0</v>
      </c>
      <c r="G50" s="106">
        <v>0</v>
      </c>
      <c r="H50" s="101"/>
      <c r="I50" s="98">
        <f t="shared" si="11"/>
        <v>0</v>
      </c>
      <c r="J50" s="102">
        <f t="shared" si="15"/>
        <v>0</v>
      </c>
      <c r="K50" s="100">
        <f t="shared" si="13"/>
        <v>0</v>
      </c>
    </row>
    <row r="51" spans="1:11" s="103" customFormat="1" ht="18" customHeight="1" thickBot="1">
      <c r="A51" s="107">
        <v>2038</v>
      </c>
      <c r="B51" s="108">
        <v>0</v>
      </c>
      <c r="C51" s="109">
        <f t="shared" si="9"/>
        <v>0</v>
      </c>
      <c r="D51" s="110">
        <v>0</v>
      </c>
      <c r="E51" s="108">
        <v>0</v>
      </c>
      <c r="F51" s="109">
        <f t="shared" si="10"/>
        <v>0</v>
      </c>
      <c r="G51" s="110">
        <v>0</v>
      </c>
      <c r="H51" s="101"/>
      <c r="I51" s="108">
        <f t="shared" si="11"/>
        <v>0</v>
      </c>
      <c r="J51" s="111">
        <f t="shared" si="15"/>
        <v>0</v>
      </c>
      <c r="K51" s="110">
        <f t="shared" si="13"/>
        <v>0</v>
      </c>
    </row>
    <row r="54" spans="1:11" ht="15.75">
      <c r="A54" s="1" t="s">
        <v>79</v>
      </c>
      <c r="B54" s="161" t="s">
        <v>91</v>
      </c>
      <c r="C54" s="162"/>
      <c r="D54" s="162"/>
      <c r="E54" s="162"/>
      <c r="F54" s="162"/>
      <c r="G54" s="162"/>
      <c r="H54" s="162"/>
      <c r="I54" s="162"/>
      <c r="J54" s="162"/>
      <c r="K54" s="162"/>
    </row>
    <row r="55" spans="1:11" ht="33" customHeight="1">
      <c r="A55" s="152" t="s">
        <v>255</v>
      </c>
      <c r="B55" s="152"/>
      <c r="C55" s="152"/>
      <c r="D55" s="152"/>
      <c r="E55" s="152"/>
      <c r="F55" s="152"/>
      <c r="G55" s="152"/>
      <c r="H55" s="152"/>
      <c r="I55" s="152"/>
      <c r="J55" s="152"/>
      <c r="K55" s="152"/>
    </row>
  </sheetData>
  <sheetProtection password="C25B" sheet="1"/>
  <mergeCells count="11">
    <mergeCell ref="I29:K29"/>
    <mergeCell ref="B54:K54"/>
    <mergeCell ref="A55:K55"/>
    <mergeCell ref="A1:K1"/>
    <mergeCell ref="A3:A4"/>
    <mergeCell ref="B3:D3"/>
    <mergeCell ref="E3:G3"/>
    <mergeCell ref="I3:K3"/>
    <mergeCell ref="A29:A30"/>
    <mergeCell ref="B29:D29"/>
    <mergeCell ref="E29:G29"/>
  </mergeCells>
  <printOptions/>
  <pageMargins left="0.7086614173228347" right="0.7086614173228347" top="0.7480314960629921" bottom="0.7480314960629921" header="0.31496062992125984" footer="0.3149606299212598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K47"/>
  <sheetViews>
    <sheetView zoomScalePageLayoutView="0" workbookViewId="0" topLeftCell="A1">
      <selection activeCell="D21" sqref="D21"/>
    </sheetView>
  </sheetViews>
  <sheetFormatPr defaultColWidth="8.796875" defaultRowHeight="14.25"/>
  <cols>
    <col min="1" max="1" width="8.19921875" style="3" customWidth="1"/>
    <col min="2" max="2" width="11.19921875" style="2" customWidth="1"/>
    <col min="3" max="3" width="11.09765625" style="2" customWidth="1"/>
    <col min="4" max="5" width="11.19921875" style="2" customWidth="1"/>
    <col min="6" max="6" width="11.09765625" style="2" customWidth="1"/>
    <col min="7" max="7" width="11.19921875" style="2" customWidth="1"/>
    <col min="8" max="8" width="1.69921875" style="4" customWidth="1"/>
    <col min="9" max="9" width="11.19921875" style="2" customWidth="1"/>
    <col min="10" max="10" width="9.8984375" style="2" customWidth="1"/>
    <col min="11" max="11" width="11.19921875" style="2" customWidth="1"/>
    <col min="12" max="16384" width="9" style="2" customWidth="1"/>
  </cols>
  <sheetData>
    <row r="1" spans="1:11" ht="30" customHeight="1">
      <c r="A1" s="172" t="s">
        <v>70</v>
      </c>
      <c r="B1" s="172"/>
      <c r="C1" s="172"/>
      <c r="D1" s="172"/>
      <c r="E1" s="172"/>
      <c r="F1" s="172"/>
      <c r="G1" s="172"/>
      <c r="H1" s="172"/>
      <c r="I1" s="172"/>
      <c r="J1" s="172"/>
      <c r="K1" s="172"/>
    </row>
    <row r="2" ht="15.75" thickBot="1"/>
    <row r="3" spans="1:11" s="6" customFormat="1" ht="27.75" customHeight="1">
      <c r="A3" s="173" t="s">
        <v>71</v>
      </c>
      <c r="B3" s="175" t="s">
        <v>72</v>
      </c>
      <c r="C3" s="176"/>
      <c r="D3" s="177"/>
      <c r="E3" s="175" t="s">
        <v>73</v>
      </c>
      <c r="F3" s="176"/>
      <c r="G3" s="177"/>
      <c r="H3" s="5"/>
      <c r="I3" s="175" t="s">
        <v>74</v>
      </c>
      <c r="J3" s="176"/>
      <c r="K3" s="177"/>
    </row>
    <row r="4" spans="1:11" s="11" customFormat="1" ht="31.5" customHeight="1" thickBot="1">
      <c r="A4" s="174"/>
      <c r="B4" s="7" t="s">
        <v>75</v>
      </c>
      <c r="C4" s="8" t="s">
        <v>76</v>
      </c>
      <c r="D4" s="9" t="s">
        <v>77</v>
      </c>
      <c r="E4" s="7" t="s">
        <v>75</v>
      </c>
      <c r="F4" s="8" t="s">
        <v>76</v>
      </c>
      <c r="G4" s="9" t="s">
        <v>77</v>
      </c>
      <c r="H4" s="10"/>
      <c r="I4" s="7" t="s">
        <v>75</v>
      </c>
      <c r="J4" s="8" t="s">
        <v>76</v>
      </c>
      <c r="K4" s="9" t="s">
        <v>77</v>
      </c>
    </row>
    <row r="5" spans="1:11" s="17" customFormat="1" ht="12" thickBot="1">
      <c r="A5" s="12" t="s">
        <v>93</v>
      </c>
      <c r="B5" s="13" t="s">
        <v>68</v>
      </c>
      <c r="C5" s="14" t="s">
        <v>69</v>
      </c>
      <c r="D5" s="15" t="s">
        <v>78</v>
      </c>
      <c r="E5" s="13" t="s">
        <v>79</v>
      </c>
      <c r="F5" s="14" t="s">
        <v>80</v>
      </c>
      <c r="G5" s="15" t="s">
        <v>81</v>
      </c>
      <c r="H5" s="16"/>
      <c r="I5" s="13" t="s">
        <v>82</v>
      </c>
      <c r="J5" s="14" t="s">
        <v>83</v>
      </c>
      <c r="K5" s="15" t="s">
        <v>84</v>
      </c>
    </row>
    <row r="6" spans="1:11" s="24" customFormat="1" ht="18" customHeight="1">
      <c r="A6" s="18">
        <v>2011</v>
      </c>
      <c r="B6" s="21">
        <v>736629732</v>
      </c>
      <c r="C6" s="20">
        <f>D6-B6</f>
        <v>0</v>
      </c>
      <c r="D6" s="21">
        <v>736629732</v>
      </c>
      <c r="E6" s="19">
        <v>774997440</v>
      </c>
      <c r="F6" s="20">
        <f>G6-E6</f>
        <v>0</v>
      </c>
      <c r="G6" s="21">
        <v>774997440</v>
      </c>
      <c r="H6" s="22"/>
      <c r="I6" s="23">
        <f>B6-E6</f>
        <v>-38367708</v>
      </c>
      <c r="J6" s="20">
        <f>K6-I6</f>
        <v>0</v>
      </c>
      <c r="K6" s="21">
        <f>D6-G6</f>
        <v>-38367708</v>
      </c>
    </row>
    <row r="7" spans="1:11" s="24" customFormat="1" ht="18" customHeight="1">
      <c r="A7" s="25">
        <f>A6+1</f>
        <v>2012</v>
      </c>
      <c r="B7" s="28">
        <v>759814698</v>
      </c>
      <c r="C7" s="27">
        <f aca="true" t="shared" si="0" ref="C7:C21">D7-B7</f>
        <v>0</v>
      </c>
      <c r="D7" s="28">
        <v>759814698</v>
      </c>
      <c r="E7" s="26">
        <v>766102070</v>
      </c>
      <c r="F7" s="27">
        <f aca="true" t="shared" si="1" ref="F7:F21">G7-E7</f>
        <v>0</v>
      </c>
      <c r="G7" s="28">
        <v>766102070</v>
      </c>
      <c r="H7" s="22"/>
      <c r="I7" s="29">
        <f aca="true" t="shared" si="2" ref="I7:I21">B7-E7</f>
        <v>-6287372</v>
      </c>
      <c r="J7" s="27">
        <f aca="true" t="shared" si="3" ref="J7:J21">K7-I7</f>
        <v>0</v>
      </c>
      <c r="K7" s="28">
        <f aca="true" t="shared" si="4" ref="K7:K21">D7-G7</f>
        <v>-6287372</v>
      </c>
    </row>
    <row r="8" spans="1:11" s="24" customFormat="1" ht="18" customHeight="1">
      <c r="A8" s="25">
        <f aca="true" t="shared" si="5" ref="A8:A21">A7+1</f>
        <v>2013</v>
      </c>
      <c r="B8" s="28">
        <v>828053919</v>
      </c>
      <c r="C8" s="27">
        <f t="shared" si="0"/>
        <v>12897522</v>
      </c>
      <c r="D8" s="28">
        <v>840951441</v>
      </c>
      <c r="E8" s="26">
        <v>868053919</v>
      </c>
      <c r="F8" s="27">
        <f t="shared" si="1"/>
        <v>12897522</v>
      </c>
      <c r="G8" s="28">
        <v>880951441</v>
      </c>
      <c r="H8" s="22"/>
      <c r="I8" s="29">
        <f t="shared" si="2"/>
        <v>-40000000</v>
      </c>
      <c r="J8" s="27">
        <f t="shared" si="3"/>
        <v>0</v>
      </c>
      <c r="K8" s="28">
        <f t="shared" si="4"/>
        <v>-40000000</v>
      </c>
    </row>
    <row r="9" spans="1:11" s="24" customFormat="1" ht="18" customHeight="1">
      <c r="A9" s="25">
        <f t="shared" si="5"/>
        <v>2014</v>
      </c>
      <c r="B9" s="28">
        <v>1008729660</v>
      </c>
      <c r="C9" s="27">
        <f t="shared" si="0"/>
        <v>31874934</v>
      </c>
      <c r="D9" s="28">
        <v>1040604594</v>
      </c>
      <c r="E9" s="26">
        <v>994661336</v>
      </c>
      <c r="F9" s="27">
        <f t="shared" si="1"/>
        <v>31874934</v>
      </c>
      <c r="G9" s="28">
        <v>1026536270</v>
      </c>
      <c r="H9" s="22"/>
      <c r="I9" s="29">
        <f t="shared" si="2"/>
        <v>14068324</v>
      </c>
      <c r="J9" s="27">
        <f t="shared" si="3"/>
        <v>0</v>
      </c>
      <c r="K9" s="28">
        <f t="shared" si="4"/>
        <v>14068324</v>
      </c>
    </row>
    <row r="10" spans="1:11" s="24" customFormat="1" ht="18" customHeight="1">
      <c r="A10" s="25">
        <f t="shared" si="5"/>
        <v>2015</v>
      </c>
      <c r="B10" s="28">
        <v>724373840</v>
      </c>
      <c r="C10" s="27">
        <f t="shared" si="0"/>
        <v>2641871</v>
      </c>
      <c r="D10" s="28">
        <v>727015711</v>
      </c>
      <c r="E10" s="26">
        <v>681792888</v>
      </c>
      <c r="F10" s="27">
        <f t="shared" si="1"/>
        <v>2641871</v>
      </c>
      <c r="G10" s="28">
        <v>684434759</v>
      </c>
      <c r="H10" s="22"/>
      <c r="I10" s="29">
        <f t="shared" si="2"/>
        <v>42580952</v>
      </c>
      <c r="J10" s="27">
        <f t="shared" si="3"/>
        <v>0</v>
      </c>
      <c r="K10" s="28">
        <f t="shared" si="4"/>
        <v>42580952</v>
      </c>
    </row>
    <row r="11" spans="1:11" s="24" customFormat="1" ht="18" customHeight="1">
      <c r="A11" s="25">
        <f t="shared" si="5"/>
        <v>2016</v>
      </c>
      <c r="B11" s="28">
        <v>569097963</v>
      </c>
      <c r="C11" s="27">
        <f t="shared" si="0"/>
        <v>1500000</v>
      </c>
      <c r="D11" s="28">
        <v>570597963</v>
      </c>
      <c r="E11" s="26">
        <v>524817011</v>
      </c>
      <c r="F11" s="27">
        <f t="shared" si="1"/>
        <v>1500000</v>
      </c>
      <c r="G11" s="28">
        <v>526317011</v>
      </c>
      <c r="H11" s="22"/>
      <c r="I11" s="29">
        <f>B11-E11</f>
        <v>44280952</v>
      </c>
      <c r="J11" s="27">
        <f t="shared" si="3"/>
        <v>0</v>
      </c>
      <c r="K11" s="28">
        <f t="shared" si="4"/>
        <v>44280952</v>
      </c>
    </row>
    <row r="12" spans="1:11" s="24" customFormat="1" ht="18" customHeight="1">
      <c r="A12" s="25">
        <f t="shared" si="5"/>
        <v>2017</v>
      </c>
      <c r="B12" s="28">
        <v>565060690</v>
      </c>
      <c r="C12" s="27">
        <f t="shared" si="0"/>
        <v>0</v>
      </c>
      <c r="D12" s="28">
        <v>565060690</v>
      </c>
      <c r="E12" s="26">
        <v>521479738</v>
      </c>
      <c r="F12" s="27">
        <f t="shared" si="1"/>
        <v>0</v>
      </c>
      <c r="G12" s="28">
        <v>521479738</v>
      </c>
      <c r="H12" s="22"/>
      <c r="I12" s="29">
        <f t="shared" si="2"/>
        <v>43580952</v>
      </c>
      <c r="J12" s="27">
        <f t="shared" si="3"/>
        <v>0</v>
      </c>
      <c r="K12" s="28">
        <f>D12-G12</f>
        <v>43580952</v>
      </c>
    </row>
    <row r="13" spans="1:11" s="24" customFormat="1" ht="18" customHeight="1">
      <c r="A13" s="25">
        <f t="shared" si="5"/>
        <v>2018</v>
      </c>
      <c r="B13" s="28">
        <v>572686089</v>
      </c>
      <c r="C13" s="27">
        <f t="shared" si="0"/>
        <v>0</v>
      </c>
      <c r="D13" s="28">
        <v>572686089</v>
      </c>
      <c r="E13" s="26">
        <v>528105137</v>
      </c>
      <c r="F13" s="27">
        <f t="shared" si="1"/>
        <v>0</v>
      </c>
      <c r="G13" s="28">
        <v>528105137</v>
      </c>
      <c r="H13" s="22"/>
      <c r="I13" s="29">
        <f t="shared" si="2"/>
        <v>44580952</v>
      </c>
      <c r="J13" s="27">
        <f t="shared" si="3"/>
        <v>0</v>
      </c>
      <c r="K13" s="28">
        <f t="shared" si="4"/>
        <v>44580952</v>
      </c>
    </row>
    <row r="14" spans="1:11" s="24" customFormat="1" ht="18" customHeight="1">
      <c r="A14" s="25">
        <f t="shared" si="5"/>
        <v>2019</v>
      </c>
      <c r="B14" s="28">
        <v>580923590</v>
      </c>
      <c r="C14" s="27">
        <f t="shared" si="0"/>
        <v>0</v>
      </c>
      <c r="D14" s="28">
        <v>580923590</v>
      </c>
      <c r="E14" s="26">
        <v>536342638</v>
      </c>
      <c r="F14" s="27">
        <f t="shared" si="1"/>
        <v>0</v>
      </c>
      <c r="G14" s="28">
        <v>536342638</v>
      </c>
      <c r="H14" s="22"/>
      <c r="I14" s="29">
        <f t="shared" si="2"/>
        <v>44580952</v>
      </c>
      <c r="J14" s="27">
        <f t="shared" si="3"/>
        <v>0</v>
      </c>
      <c r="K14" s="28">
        <f t="shared" si="4"/>
        <v>44580952</v>
      </c>
    </row>
    <row r="15" spans="1:11" s="24" customFormat="1" ht="18" customHeight="1">
      <c r="A15" s="25">
        <f t="shared" si="5"/>
        <v>2020</v>
      </c>
      <c r="B15" s="28">
        <v>587098279</v>
      </c>
      <c r="C15" s="27">
        <f t="shared" si="0"/>
        <v>0</v>
      </c>
      <c r="D15" s="28">
        <v>587098279</v>
      </c>
      <c r="E15" s="26">
        <v>549054329</v>
      </c>
      <c r="F15" s="27">
        <f t="shared" si="1"/>
        <v>0</v>
      </c>
      <c r="G15" s="28">
        <v>549054329</v>
      </c>
      <c r="H15" s="22"/>
      <c r="I15" s="29">
        <f t="shared" si="2"/>
        <v>38043950</v>
      </c>
      <c r="J15" s="27">
        <f t="shared" si="3"/>
        <v>0</v>
      </c>
      <c r="K15" s="28">
        <f t="shared" si="4"/>
        <v>38043950</v>
      </c>
    </row>
    <row r="16" spans="1:11" s="24" customFormat="1" ht="18" customHeight="1">
      <c r="A16" s="25">
        <f t="shared" si="5"/>
        <v>2021</v>
      </c>
      <c r="B16" s="28">
        <v>590579723</v>
      </c>
      <c r="C16" s="27">
        <f t="shared" si="0"/>
        <v>0</v>
      </c>
      <c r="D16" s="28">
        <v>590579723</v>
      </c>
      <c r="E16" s="26">
        <v>569579723</v>
      </c>
      <c r="F16" s="27">
        <f t="shared" si="1"/>
        <v>0</v>
      </c>
      <c r="G16" s="28">
        <v>569579723</v>
      </c>
      <c r="H16" s="22"/>
      <c r="I16" s="29">
        <f t="shared" si="2"/>
        <v>21000000</v>
      </c>
      <c r="J16" s="27">
        <f t="shared" si="3"/>
        <v>0</v>
      </c>
      <c r="K16" s="28">
        <f t="shared" si="4"/>
        <v>21000000</v>
      </c>
    </row>
    <row r="17" spans="1:11" s="24" customFormat="1" ht="18" customHeight="1">
      <c r="A17" s="25">
        <f t="shared" si="5"/>
        <v>2022</v>
      </c>
      <c r="B17" s="28">
        <v>597380286</v>
      </c>
      <c r="C17" s="27">
        <f t="shared" si="0"/>
        <v>0</v>
      </c>
      <c r="D17" s="28">
        <v>597380286</v>
      </c>
      <c r="E17" s="26">
        <v>576380286</v>
      </c>
      <c r="F17" s="27">
        <f t="shared" si="1"/>
        <v>0</v>
      </c>
      <c r="G17" s="28">
        <v>576380286</v>
      </c>
      <c r="H17" s="22"/>
      <c r="I17" s="29">
        <f t="shared" si="2"/>
        <v>21000000</v>
      </c>
      <c r="J17" s="27">
        <f t="shared" si="3"/>
        <v>0</v>
      </c>
      <c r="K17" s="28">
        <f t="shared" si="4"/>
        <v>21000000</v>
      </c>
    </row>
    <row r="18" spans="1:11" s="24" customFormat="1" ht="18" customHeight="1">
      <c r="A18" s="25">
        <f t="shared" si="5"/>
        <v>2023</v>
      </c>
      <c r="B18" s="28">
        <v>600752653</v>
      </c>
      <c r="C18" s="27">
        <f t="shared" si="0"/>
        <v>0</v>
      </c>
      <c r="D18" s="28">
        <v>600752653</v>
      </c>
      <c r="E18" s="26">
        <v>580771701</v>
      </c>
      <c r="F18" s="27">
        <f t="shared" si="1"/>
        <v>0</v>
      </c>
      <c r="G18" s="28">
        <v>580771701</v>
      </c>
      <c r="H18" s="22"/>
      <c r="I18" s="29">
        <f t="shared" si="2"/>
        <v>19980952</v>
      </c>
      <c r="J18" s="27">
        <f t="shared" si="3"/>
        <v>0</v>
      </c>
      <c r="K18" s="28">
        <f t="shared" si="4"/>
        <v>19980952</v>
      </c>
    </row>
    <row r="19" spans="1:11" s="24" customFormat="1" ht="18" customHeight="1">
      <c r="A19" s="25">
        <f t="shared" si="5"/>
        <v>2024</v>
      </c>
      <c r="B19" s="28">
        <v>607741610</v>
      </c>
      <c r="C19" s="27">
        <f t="shared" si="0"/>
        <v>0</v>
      </c>
      <c r="D19" s="28">
        <v>607741610</v>
      </c>
      <c r="E19" s="26">
        <v>595741610</v>
      </c>
      <c r="F19" s="27">
        <f t="shared" si="1"/>
        <v>0</v>
      </c>
      <c r="G19" s="28">
        <v>595741610</v>
      </c>
      <c r="H19" s="22"/>
      <c r="I19" s="29">
        <f t="shared" si="2"/>
        <v>12000000</v>
      </c>
      <c r="J19" s="27">
        <f t="shared" si="3"/>
        <v>0</v>
      </c>
      <c r="K19" s="28">
        <f t="shared" si="4"/>
        <v>12000000</v>
      </c>
    </row>
    <row r="20" spans="1:11" s="24" customFormat="1" ht="18" customHeight="1">
      <c r="A20" s="25">
        <f t="shared" si="5"/>
        <v>2025</v>
      </c>
      <c r="B20" s="28">
        <v>614638521</v>
      </c>
      <c r="C20" s="27">
        <f t="shared" si="0"/>
        <v>0</v>
      </c>
      <c r="D20" s="28">
        <v>614638521</v>
      </c>
      <c r="E20" s="26">
        <v>605167705</v>
      </c>
      <c r="F20" s="27">
        <f t="shared" si="1"/>
        <v>0</v>
      </c>
      <c r="G20" s="28">
        <v>605167705</v>
      </c>
      <c r="H20" s="22"/>
      <c r="I20" s="29">
        <f t="shared" si="2"/>
        <v>9470816</v>
      </c>
      <c r="J20" s="27">
        <f t="shared" si="3"/>
        <v>0</v>
      </c>
      <c r="K20" s="28">
        <f t="shared" si="4"/>
        <v>9470816</v>
      </c>
    </row>
    <row r="21" spans="1:11" s="24" customFormat="1" ht="18" customHeight="1" thickBot="1">
      <c r="A21" s="30">
        <f t="shared" si="5"/>
        <v>2026</v>
      </c>
      <c r="B21" s="33">
        <v>621858781</v>
      </c>
      <c r="C21" s="32">
        <f t="shared" si="0"/>
        <v>0</v>
      </c>
      <c r="D21" s="33">
        <v>621858781</v>
      </c>
      <c r="E21" s="31">
        <v>621858781</v>
      </c>
      <c r="F21" s="32">
        <f t="shared" si="1"/>
        <v>0</v>
      </c>
      <c r="G21" s="33">
        <v>621858781</v>
      </c>
      <c r="H21" s="22"/>
      <c r="I21" s="34">
        <f t="shared" si="2"/>
        <v>0</v>
      </c>
      <c r="J21" s="32">
        <f t="shared" si="3"/>
        <v>0</v>
      </c>
      <c r="K21" s="33">
        <f t="shared" si="4"/>
        <v>0</v>
      </c>
    </row>
    <row r="24" ht="15.75" thickBot="1"/>
    <row r="25" spans="1:11" s="6" customFormat="1" ht="27.75" customHeight="1">
      <c r="A25" s="173" t="s">
        <v>71</v>
      </c>
      <c r="B25" s="175" t="s">
        <v>85</v>
      </c>
      <c r="C25" s="176"/>
      <c r="D25" s="177"/>
      <c r="E25" s="175" t="s">
        <v>86</v>
      </c>
      <c r="F25" s="176"/>
      <c r="G25" s="177"/>
      <c r="H25" s="5"/>
      <c r="I25" s="175" t="s">
        <v>87</v>
      </c>
      <c r="J25" s="176"/>
      <c r="K25" s="177"/>
    </row>
    <row r="26" spans="1:11" s="11" customFormat="1" ht="31.5" customHeight="1" thickBot="1">
      <c r="A26" s="174"/>
      <c r="B26" s="7" t="s">
        <v>75</v>
      </c>
      <c r="C26" s="8" t="s">
        <v>76</v>
      </c>
      <c r="D26" s="9" t="s">
        <v>77</v>
      </c>
      <c r="E26" s="7" t="s">
        <v>75</v>
      </c>
      <c r="F26" s="8" t="s">
        <v>76</v>
      </c>
      <c r="G26" s="9" t="s">
        <v>77</v>
      </c>
      <c r="H26" s="10"/>
      <c r="I26" s="7" t="s">
        <v>75</v>
      </c>
      <c r="J26" s="8" t="s">
        <v>76</v>
      </c>
      <c r="K26" s="9" t="s">
        <v>77</v>
      </c>
    </row>
    <row r="27" spans="1:11" s="17" customFormat="1" ht="12" thickBot="1">
      <c r="A27" s="12" t="s">
        <v>93</v>
      </c>
      <c r="B27" s="13" t="s">
        <v>82</v>
      </c>
      <c r="C27" s="14" t="s">
        <v>83</v>
      </c>
      <c r="D27" s="15" t="s">
        <v>84</v>
      </c>
      <c r="E27" s="13" t="s">
        <v>88</v>
      </c>
      <c r="F27" s="14" t="s">
        <v>89</v>
      </c>
      <c r="G27" s="15" t="s">
        <v>90</v>
      </c>
      <c r="H27" s="16"/>
      <c r="I27" s="13" t="s">
        <v>82</v>
      </c>
      <c r="J27" s="14" t="s">
        <v>83</v>
      </c>
      <c r="K27" s="15" t="s">
        <v>84</v>
      </c>
    </row>
    <row r="28" spans="1:11" s="24" customFormat="1" ht="18" customHeight="1">
      <c r="A28" s="35">
        <v>2011</v>
      </c>
      <c r="B28" s="23">
        <v>133221710</v>
      </c>
      <c r="C28" s="20">
        <f>D28-B28</f>
        <v>0</v>
      </c>
      <c r="D28" s="36">
        <v>133221710</v>
      </c>
      <c r="E28" s="23">
        <v>31462914</v>
      </c>
      <c r="F28" s="20">
        <f>G28-E28</f>
        <v>0</v>
      </c>
      <c r="G28" s="21">
        <v>31462914</v>
      </c>
      <c r="H28" s="22"/>
      <c r="I28" s="23">
        <f>B6+B28-E6-E28</f>
        <v>63391088</v>
      </c>
      <c r="J28" s="20">
        <f>K28-I28</f>
        <v>0</v>
      </c>
      <c r="K28" s="21">
        <f>D6+D28-G6-G28</f>
        <v>63391088</v>
      </c>
    </row>
    <row r="29" spans="1:11" s="24" customFormat="1" ht="18" customHeight="1">
      <c r="A29" s="37">
        <f>A28+1</f>
        <v>2012</v>
      </c>
      <c r="B29" s="29">
        <v>104972040</v>
      </c>
      <c r="C29" s="27">
        <f aca="true" t="shared" si="6" ref="C29:C43">D29-B29</f>
        <v>0</v>
      </c>
      <c r="D29" s="38">
        <v>104972040</v>
      </c>
      <c r="E29" s="29">
        <v>31580952</v>
      </c>
      <c r="F29" s="27">
        <f aca="true" t="shared" si="7" ref="F29:F43">G29-E29</f>
        <v>0</v>
      </c>
      <c r="G29" s="28">
        <v>31580952</v>
      </c>
      <c r="H29" s="22"/>
      <c r="I29" s="29">
        <f aca="true" t="shared" si="8" ref="I29:I43">B7+B29-E7-E29</f>
        <v>67103716</v>
      </c>
      <c r="J29" s="27">
        <f aca="true" t="shared" si="9" ref="J29:J43">K29-I29</f>
        <v>0</v>
      </c>
      <c r="K29" s="28">
        <f aca="true" t="shared" si="10" ref="K29:K43">D7+D29-G7-G29</f>
        <v>67103716</v>
      </c>
    </row>
    <row r="30" spans="1:11" s="24" customFormat="1" ht="18" customHeight="1">
      <c r="A30" s="37">
        <f aca="true" t="shared" si="11" ref="A30:A43">A29+1</f>
        <v>2013</v>
      </c>
      <c r="B30" s="29">
        <v>74280952</v>
      </c>
      <c r="C30" s="27">
        <f t="shared" si="6"/>
        <v>0</v>
      </c>
      <c r="D30" s="38">
        <v>74280952</v>
      </c>
      <c r="E30" s="29">
        <v>34280952</v>
      </c>
      <c r="F30" s="27">
        <f t="shared" si="7"/>
        <v>0</v>
      </c>
      <c r="G30" s="28">
        <v>34280952</v>
      </c>
      <c r="H30" s="22"/>
      <c r="I30" s="29">
        <f t="shared" si="8"/>
        <v>0</v>
      </c>
      <c r="J30" s="27">
        <f t="shared" si="9"/>
        <v>0</v>
      </c>
      <c r="K30" s="28">
        <f t="shared" si="10"/>
        <v>0</v>
      </c>
    </row>
    <row r="31" spans="1:11" s="24" customFormat="1" ht="18" customHeight="1">
      <c r="A31" s="37">
        <f t="shared" si="11"/>
        <v>2014</v>
      </c>
      <c r="B31" s="29">
        <v>34280952</v>
      </c>
      <c r="C31" s="27">
        <f t="shared" si="6"/>
        <v>0</v>
      </c>
      <c r="D31" s="38">
        <v>34280952</v>
      </c>
      <c r="E31" s="29">
        <v>34280952</v>
      </c>
      <c r="F31" s="27">
        <f t="shared" si="7"/>
        <v>0</v>
      </c>
      <c r="G31" s="28">
        <v>34280952</v>
      </c>
      <c r="H31" s="22"/>
      <c r="I31" s="29">
        <f>B9+B31-E9-E31</f>
        <v>14068324</v>
      </c>
      <c r="J31" s="27">
        <f t="shared" si="9"/>
        <v>0</v>
      </c>
      <c r="K31" s="28">
        <f t="shared" si="10"/>
        <v>14068324</v>
      </c>
    </row>
    <row r="32" spans="1:11" s="24" customFormat="1" ht="18" customHeight="1">
      <c r="A32" s="37">
        <f t="shared" si="11"/>
        <v>2015</v>
      </c>
      <c r="B32" s="29">
        <v>42780952</v>
      </c>
      <c r="C32" s="27">
        <f t="shared" si="6"/>
        <v>0</v>
      </c>
      <c r="D32" s="38">
        <v>42780952</v>
      </c>
      <c r="E32" s="29">
        <v>42780952</v>
      </c>
      <c r="F32" s="27">
        <f t="shared" si="7"/>
        <v>0</v>
      </c>
      <c r="G32" s="28">
        <v>42780952</v>
      </c>
      <c r="H32" s="22"/>
      <c r="I32" s="29">
        <f t="shared" si="8"/>
        <v>42580952</v>
      </c>
      <c r="J32" s="27">
        <f t="shared" si="9"/>
        <v>0</v>
      </c>
      <c r="K32" s="28">
        <f t="shared" si="10"/>
        <v>42580952</v>
      </c>
    </row>
    <row r="33" spans="1:11" s="24" customFormat="1" ht="18" customHeight="1">
      <c r="A33" s="37">
        <f t="shared" si="11"/>
        <v>2016</v>
      </c>
      <c r="B33" s="29">
        <v>42580952</v>
      </c>
      <c r="C33" s="27">
        <f t="shared" si="6"/>
        <v>0</v>
      </c>
      <c r="D33" s="38">
        <v>42580952</v>
      </c>
      <c r="E33" s="29">
        <v>42580952</v>
      </c>
      <c r="F33" s="27">
        <f t="shared" si="7"/>
        <v>0</v>
      </c>
      <c r="G33" s="28">
        <v>42580952</v>
      </c>
      <c r="H33" s="22"/>
      <c r="I33" s="29">
        <f t="shared" si="8"/>
        <v>44280952</v>
      </c>
      <c r="J33" s="27">
        <f t="shared" si="9"/>
        <v>0</v>
      </c>
      <c r="K33" s="28">
        <f t="shared" si="10"/>
        <v>44280952</v>
      </c>
    </row>
    <row r="34" spans="1:11" s="24" customFormat="1" ht="18" customHeight="1">
      <c r="A34" s="37">
        <f t="shared" si="11"/>
        <v>2017</v>
      </c>
      <c r="B34" s="29">
        <v>44280952</v>
      </c>
      <c r="C34" s="27">
        <f t="shared" si="6"/>
        <v>0</v>
      </c>
      <c r="D34" s="38">
        <v>44280952</v>
      </c>
      <c r="E34" s="29">
        <v>44280952</v>
      </c>
      <c r="F34" s="27">
        <f t="shared" si="7"/>
        <v>0</v>
      </c>
      <c r="G34" s="28">
        <v>44280952</v>
      </c>
      <c r="H34" s="22"/>
      <c r="I34" s="29">
        <f t="shared" si="8"/>
        <v>43580952</v>
      </c>
      <c r="J34" s="27">
        <f t="shared" si="9"/>
        <v>0</v>
      </c>
      <c r="K34" s="28">
        <f t="shared" si="10"/>
        <v>43580952</v>
      </c>
    </row>
    <row r="35" spans="1:11" s="24" customFormat="1" ht="18" customHeight="1">
      <c r="A35" s="37">
        <f t="shared" si="11"/>
        <v>2018</v>
      </c>
      <c r="B35" s="29">
        <v>43580952</v>
      </c>
      <c r="C35" s="27">
        <f t="shared" si="6"/>
        <v>0</v>
      </c>
      <c r="D35" s="38">
        <v>43580952</v>
      </c>
      <c r="E35" s="29">
        <v>43580952</v>
      </c>
      <c r="F35" s="27">
        <f t="shared" si="7"/>
        <v>0</v>
      </c>
      <c r="G35" s="28">
        <v>43580952</v>
      </c>
      <c r="H35" s="22"/>
      <c r="I35" s="29">
        <f t="shared" si="8"/>
        <v>44580952</v>
      </c>
      <c r="J35" s="27">
        <f t="shared" si="9"/>
        <v>0</v>
      </c>
      <c r="K35" s="28">
        <f t="shared" si="10"/>
        <v>44580952</v>
      </c>
    </row>
    <row r="36" spans="1:11" s="24" customFormat="1" ht="18" customHeight="1">
      <c r="A36" s="37">
        <f t="shared" si="11"/>
        <v>2019</v>
      </c>
      <c r="B36" s="29">
        <v>44580952</v>
      </c>
      <c r="C36" s="27">
        <f t="shared" si="6"/>
        <v>0</v>
      </c>
      <c r="D36" s="38">
        <v>44580952</v>
      </c>
      <c r="E36" s="29">
        <v>44580952</v>
      </c>
      <c r="F36" s="27">
        <f t="shared" si="7"/>
        <v>0</v>
      </c>
      <c r="G36" s="28">
        <v>44580952</v>
      </c>
      <c r="H36" s="22"/>
      <c r="I36" s="29">
        <f t="shared" si="8"/>
        <v>44580952</v>
      </c>
      <c r="J36" s="27">
        <f t="shared" si="9"/>
        <v>0</v>
      </c>
      <c r="K36" s="28">
        <f t="shared" si="10"/>
        <v>44580952</v>
      </c>
    </row>
    <row r="37" spans="1:11" s="24" customFormat="1" ht="18" customHeight="1">
      <c r="A37" s="37">
        <f t="shared" si="11"/>
        <v>2020</v>
      </c>
      <c r="B37" s="29">
        <v>44580952</v>
      </c>
      <c r="C37" s="27">
        <f t="shared" si="6"/>
        <v>0</v>
      </c>
      <c r="D37" s="38">
        <v>44580952</v>
      </c>
      <c r="E37" s="29">
        <v>44580952</v>
      </c>
      <c r="F37" s="27">
        <f t="shared" si="7"/>
        <v>0</v>
      </c>
      <c r="G37" s="28">
        <v>44580952</v>
      </c>
      <c r="H37" s="22"/>
      <c r="I37" s="29">
        <f t="shared" si="8"/>
        <v>38043950</v>
      </c>
      <c r="J37" s="27">
        <f t="shared" si="9"/>
        <v>0</v>
      </c>
      <c r="K37" s="28">
        <f t="shared" si="10"/>
        <v>38043950</v>
      </c>
    </row>
    <row r="38" spans="1:11" s="24" customFormat="1" ht="18" customHeight="1">
      <c r="A38" s="37">
        <f t="shared" si="11"/>
        <v>2021</v>
      </c>
      <c r="B38" s="29">
        <v>38043950</v>
      </c>
      <c r="C38" s="27">
        <f t="shared" si="6"/>
        <v>0</v>
      </c>
      <c r="D38" s="38">
        <v>38043950</v>
      </c>
      <c r="E38" s="29">
        <v>38043950</v>
      </c>
      <c r="F38" s="27">
        <f t="shared" si="7"/>
        <v>0</v>
      </c>
      <c r="G38" s="28">
        <v>38043950</v>
      </c>
      <c r="H38" s="22"/>
      <c r="I38" s="29">
        <f t="shared" si="8"/>
        <v>21000000</v>
      </c>
      <c r="J38" s="27">
        <f t="shared" si="9"/>
        <v>0</v>
      </c>
      <c r="K38" s="28">
        <f t="shared" si="10"/>
        <v>21000000</v>
      </c>
    </row>
    <row r="39" spans="1:11" s="24" customFormat="1" ht="18" customHeight="1">
      <c r="A39" s="37">
        <f t="shared" si="11"/>
        <v>2022</v>
      </c>
      <c r="B39" s="29">
        <v>21000000</v>
      </c>
      <c r="C39" s="27">
        <f t="shared" si="6"/>
        <v>0</v>
      </c>
      <c r="D39" s="38">
        <v>21000000</v>
      </c>
      <c r="E39" s="29">
        <v>21000000</v>
      </c>
      <c r="F39" s="27">
        <f t="shared" si="7"/>
        <v>0</v>
      </c>
      <c r="G39" s="28">
        <v>21000000</v>
      </c>
      <c r="H39" s="22"/>
      <c r="I39" s="29">
        <f t="shared" si="8"/>
        <v>21000000</v>
      </c>
      <c r="J39" s="27">
        <f t="shared" si="9"/>
        <v>0</v>
      </c>
      <c r="K39" s="28">
        <f t="shared" si="10"/>
        <v>21000000</v>
      </c>
    </row>
    <row r="40" spans="1:11" s="24" customFormat="1" ht="18" customHeight="1">
      <c r="A40" s="37">
        <f t="shared" si="11"/>
        <v>2023</v>
      </c>
      <c r="B40" s="29">
        <v>21000000</v>
      </c>
      <c r="C40" s="27">
        <f t="shared" si="6"/>
        <v>0</v>
      </c>
      <c r="D40" s="38">
        <v>21000000</v>
      </c>
      <c r="E40" s="29">
        <v>21000000</v>
      </c>
      <c r="F40" s="27">
        <f t="shared" si="7"/>
        <v>0</v>
      </c>
      <c r="G40" s="28">
        <v>21000000</v>
      </c>
      <c r="H40" s="22"/>
      <c r="I40" s="29">
        <f t="shared" si="8"/>
        <v>19980952</v>
      </c>
      <c r="J40" s="27">
        <f t="shared" si="9"/>
        <v>0</v>
      </c>
      <c r="K40" s="28">
        <f t="shared" si="10"/>
        <v>19980952</v>
      </c>
    </row>
    <row r="41" spans="1:11" s="24" customFormat="1" ht="18" customHeight="1">
      <c r="A41" s="37">
        <f t="shared" si="11"/>
        <v>2024</v>
      </c>
      <c r="B41" s="29">
        <v>19980952</v>
      </c>
      <c r="C41" s="27">
        <f t="shared" si="6"/>
        <v>0</v>
      </c>
      <c r="D41" s="38">
        <v>19980952</v>
      </c>
      <c r="E41" s="29">
        <v>19980952</v>
      </c>
      <c r="F41" s="27">
        <f t="shared" si="7"/>
        <v>0</v>
      </c>
      <c r="G41" s="28">
        <v>19980952</v>
      </c>
      <c r="H41" s="22"/>
      <c r="I41" s="29">
        <f t="shared" si="8"/>
        <v>12000000</v>
      </c>
      <c r="J41" s="27">
        <f t="shared" si="9"/>
        <v>0</v>
      </c>
      <c r="K41" s="28">
        <f t="shared" si="10"/>
        <v>12000000</v>
      </c>
    </row>
    <row r="42" spans="1:11" s="24" customFormat="1" ht="18" customHeight="1">
      <c r="A42" s="37">
        <f t="shared" si="11"/>
        <v>2025</v>
      </c>
      <c r="B42" s="29">
        <v>12000000</v>
      </c>
      <c r="C42" s="27">
        <f t="shared" si="6"/>
        <v>0</v>
      </c>
      <c r="D42" s="38">
        <v>12000000</v>
      </c>
      <c r="E42" s="29">
        <v>12000000</v>
      </c>
      <c r="F42" s="27">
        <f t="shared" si="7"/>
        <v>0</v>
      </c>
      <c r="G42" s="28">
        <v>12000000</v>
      </c>
      <c r="H42" s="22"/>
      <c r="I42" s="29">
        <f>B20+B42-E20-E42</f>
        <v>9470816</v>
      </c>
      <c r="J42" s="27">
        <f t="shared" si="9"/>
        <v>0</v>
      </c>
      <c r="K42" s="28">
        <f t="shared" si="10"/>
        <v>9470816</v>
      </c>
    </row>
    <row r="43" spans="1:11" s="24" customFormat="1" ht="18" customHeight="1" thickBot="1">
      <c r="A43" s="39">
        <f t="shared" si="11"/>
        <v>2026</v>
      </c>
      <c r="B43" s="34">
        <v>9470816</v>
      </c>
      <c r="C43" s="32">
        <f t="shared" si="6"/>
        <v>0</v>
      </c>
      <c r="D43" s="40">
        <v>9470816</v>
      </c>
      <c r="E43" s="34">
        <v>9470816</v>
      </c>
      <c r="F43" s="32">
        <f t="shared" si="7"/>
        <v>0</v>
      </c>
      <c r="G43" s="33">
        <v>9470816</v>
      </c>
      <c r="H43" s="22"/>
      <c r="I43" s="34">
        <f t="shared" si="8"/>
        <v>0</v>
      </c>
      <c r="J43" s="32">
        <f t="shared" si="9"/>
        <v>0</v>
      </c>
      <c r="K43" s="33">
        <f t="shared" si="10"/>
        <v>0</v>
      </c>
    </row>
    <row r="46" spans="1:11" ht="15.75">
      <c r="A46" s="1" t="s">
        <v>78</v>
      </c>
      <c r="B46" s="161" t="s">
        <v>91</v>
      </c>
      <c r="C46" s="178"/>
      <c r="D46" s="178"/>
      <c r="E46" s="178"/>
      <c r="F46" s="178"/>
      <c r="G46" s="178"/>
      <c r="H46" s="178"/>
      <c r="I46" s="178"/>
      <c r="J46" s="178"/>
      <c r="K46" s="178"/>
    </row>
    <row r="47" spans="1:11" ht="33" customHeight="1">
      <c r="A47" s="152" t="s">
        <v>92</v>
      </c>
      <c r="B47" s="152"/>
      <c r="C47" s="152"/>
      <c r="D47" s="152"/>
      <c r="E47" s="152"/>
      <c r="F47" s="152"/>
      <c r="G47" s="152"/>
      <c r="H47" s="152"/>
      <c r="I47" s="152"/>
      <c r="J47" s="152"/>
      <c r="K47" s="152"/>
    </row>
  </sheetData>
  <sheetProtection/>
  <mergeCells count="11">
    <mergeCell ref="B46:K46"/>
    <mergeCell ref="A1:K1"/>
    <mergeCell ref="A3:A4"/>
    <mergeCell ref="B3:D3"/>
    <mergeCell ref="E3:G3"/>
    <mergeCell ref="I3:K3"/>
    <mergeCell ref="A47:K47"/>
    <mergeCell ref="A25:A26"/>
    <mergeCell ref="B25:D25"/>
    <mergeCell ref="E25:G25"/>
    <mergeCell ref="I25:K2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mszczubial</dc:creator>
  <cp:keywords/>
  <dc:description/>
  <cp:lastModifiedBy>Krzysztof Ryszewski</cp:lastModifiedBy>
  <cp:lastPrinted>2019-12-12T11:28:03Z</cp:lastPrinted>
  <dcterms:created xsi:type="dcterms:W3CDTF">2010-09-14T18:23:46Z</dcterms:created>
  <dcterms:modified xsi:type="dcterms:W3CDTF">2019-12-13T09:56:56Z</dcterms:modified>
  <cp:category/>
  <cp:version/>
  <cp:contentType/>
  <cp:contentStatus/>
</cp:coreProperties>
</file>