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Titles" localSheetId="0">'Uzasadnienie'!$12:$12</definedName>
  </definedNames>
  <calcPr fullCalcOnLoad="1"/>
</workbook>
</file>

<file path=xl/sharedStrings.xml><?xml version="1.0" encoding="utf-8"?>
<sst xmlns="http://schemas.openxmlformats.org/spreadsheetml/2006/main" count="189" uniqueCount="159">
  <si>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</si>
  <si>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</si>
  <si>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</si>
  <si>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</si>
  <si>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</si>
  <si>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</si>
  <si>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</si>
  <si>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</si>
  <si>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</si>
  <si>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</si>
  <si>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</si>
  <si>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</si>
  <si>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</si>
  <si>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</si>
  <si>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</si>
  <si>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</si>
  <si>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</si>
  <si>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</si>
  <si>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</si>
  <si>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</si>
  <si>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</si>
  <si>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</si>
  <si>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</si>
  <si>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</si>
  <si>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</si>
  <si>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</si>
  <si>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</si>
  <si>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</si>
  <si>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</si>
  <si>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</si>
  <si>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</si>
  <si>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</si>
  <si>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</si>
  <si>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010</t>
  </si>
  <si>
    <t>Rolnictwo i łowiectwo</t>
  </si>
  <si>
    <t>Transport i łączność</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</si>
  <si>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</si>
  <si>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</si>
  <si>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</si>
  <si>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</si>
  <si>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</si>
  <si>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</si>
  <si>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</si>
  <si>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</si>
  <si>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</si>
  <si>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</si>
  <si>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</si>
  <si>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</si>
  <si>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</si>
  <si>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</si>
  <si>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</si>
  <si>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</si>
  <si>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</si>
  <si>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</si>
  <si>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Teatry</t>
  </si>
  <si>
    <t xml:space="preserve">o kwotę </t>
  </si>
  <si>
    <t>Drogi publiczne wojewódzkie</t>
  </si>
  <si>
    <t>60013</t>
  </si>
  <si>
    <t>Regionalne Programy Operacyjne 2014-2020 finansowane z udziałem środków Europejskiego Funduszu Rozwoju Regionalnego</t>
  </si>
  <si>
    <t>Specjalne ośrodki szkolno-wychowawcze</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</si>
  <si>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</si>
  <si>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Ochrona zabytków i opieka nad zabytkami</t>
  </si>
  <si>
    <t xml:space="preserve">Kultura fizyczna </t>
  </si>
  <si>
    <t>13.</t>
  </si>
  <si>
    <t>Różne rozliczenia</t>
  </si>
  <si>
    <t>Rezerwy ogólne i celowe</t>
  </si>
  <si>
    <t>§ 5 pkt 2 dotyczący rezerw celowych</t>
  </si>
  <si>
    <t>§ 5 pkt 2 lit. a dotyczący rezerwy celowej na wydatki związane z realizacją programów finansowanych z udziałem środków unijnych</t>
  </si>
  <si>
    <t>01095</t>
  </si>
  <si>
    <t>Ochrona zdrowia</t>
  </si>
  <si>
    <t>Administracja publiczna</t>
  </si>
  <si>
    <t>Promocja jednostek samorządu terytorialnego</t>
  </si>
  <si>
    <t>Regionalne Programy Operacyjne 2014-2020 finansowane z udziałem środków Europejskiego Funduszu Społecznego</t>
  </si>
  <si>
    <t>Powyższe zmiany dokonywane są w celu dostosowania planowanych dochodów do wielkości przewidywanych wpływów.</t>
  </si>
  <si>
    <t>Filharmonie, orkiestry, chóry i kapele</t>
  </si>
  <si>
    <t>Zadania w zakresie kultury fizycznej</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</si>
  <si>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</si>
  <si>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</si>
  <si>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Turystyka</t>
  </si>
  <si>
    <t>Urzędy marszałkowskie</t>
  </si>
  <si>
    <t>Muzea</t>
  </si>
  <si>
    <t>Szpitale ogólne</t>
  </si>
  <si>
    <t>Uchwała dotyczy zmiany budżetu Województwa Kujawsko-Pomorskiego na 2020 r. przyjętego uchwałą Nr XII/262/19 Sejmiku Województwa Kujawsko-Pomorskiego z dnia 16 grudnia 2019 r., zmienionego uchwałą Nr 2/10/20 Zarządu Województwa Kujawsko-Pomorskiego z dnia 15 stycznia 2020 r.</t>
  </si>
  <si>
    <t xml:space="preserve">Zgodnie z art. 18 pkt 6 ustawy z dnia 5 czerwca 1998 r. o samorządzie województwa (Dz. U. z 2019 r. poz. 512,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2019 poz. 869, z późn. zm.). </t>
  </si>
  <si>
    <t>Załącznik nr 1 "Dochody budżetu Województwa Kujawsko-Pomorskiego wg źródeł pochodzenia. Plan na 2020 rok";</t>
  </si>
  <si>
    <t>Załącznik nr 2 "Dochody budżetu Województwa Kujawsko-Pomorskiego wg klasyfikacji budżetowej. Plan na 2020 rok";</t>
  </si>
  <si>
    <t>Załącznik nr 3 "Wydatki budżetu Województwa Kujawsko-Pomorskiego wg grup wydatków. Plan na 2020 rok";</t>
  </si>
  <si>
    <t>Załącznik nr 4 "Wydatki budżetu Województwa Kujawsko-Pomorskiego wg klasyfikacji budżetowej. Plan na 2020 rok";</t>
  </si>
  <si>
    <t>Załącznik nr 5 "Wynik budżetowy i finansowy. Plan na 2020 rok";</t>
  </si>
  <si>
    <t>Załącznik nr 6 "Projekty i działania realizowane w ramach Regionalnego Programu Operacyjnego Województwa Kujawsko-Pomorskiego 2014-2020. Plan na 2020 rok";</t>
  </si>
  <si>
    <t>Załącznik Nr 7 "Pozostałe projekty i działania realizowane ze środków zagranicznych. Plan na 2020 rok"";</t>
  </si>
  <si>
    <t>Załącznik nr 8 "Wydatki na zadania inwestycyjne. Plan na 2020 rok";</t>
  </si>
  <si>
    <t>Załącznik nr 9 "Dotacje udzielane z budżetu Województwa Kujawsko-Pomorskiego. Plan na 2020 rok";</t>
  </si>
  <si>
    <t>Załącznik nr 12 "Dochody i wydatki na zadania realizowane w drodze umów i porozumień między jednostkami samorządu terytorialnego. Plan na 2020 rok";</t>
  </si>
  <si>
    <t>Załącznik nr 13 "Dochody gromadzone na wydzielonych rachunkach oraz wydatki nimi finansowane. Plan na 2020 rok".</t>
  </si>
  <si>
    <t>Wynik budżetowy i finansowy na 2020 rok</t>
  </si>
  <si>
    <t>Zmianie ulega załącznik nr 5 do uchwały budżetowej pn. "Wynik budżetowy i finansowy. Plan na 2020 rok" w związku ze:</t>
  </si>
  <si>
    <t>4. Uzasadnienie merytoryczne - uzasadnienie do zmian w uchwale budżetowej na 2020 rok</t>
  </si>
  <si>
    <r>
      <t xml:space="preserve">Dokonuje się przeniesienia planowanych wydatków między podziałkami klasyfikacji budżetowej w kwocie 250.000 zł w zadaniu własnym pn. </t>
    </r>
    <r>
      <rPr>
        <i/>
        <sz val="10"/>
        <rFont val="Times New Roman"/>
        <family val="1"/>
      </rPr>
      <t>"Urząd Marszałkowski w Toruniu - zakupy inwestycyjne"</t>
    </r>
    <r>
      <rPr>
        <sz val="10"/>
        <rFont val="Times New Roman"/>
        <family val="1"/>
      </rPr>
      <t xml:space="preserve"> w celu zastosowania właściwej klasyfikacji budżetowej m.in. na zakup systemów informatycznych niezbędnych do właściwego funkcjonowania Urzędu oraz na wymianę instalacji i urządzeń audio-video w sali 233 i Patio na I piętrze.</t>
    </r>
  </si>
  <si>
    <t>Handel</t>
  </si>
  <si>
    <t>Promocja eksportu</t>
  </si>
  <si>
    <t>Zwiększa się o kwotę 300 zł dochody własne województwa z tytułu wpływów z opłat za członkostwo w regionalnej sieci Dziedzictwo Kulinarne Kujawy i Pomorze w związku ze zwiększeniem ilości podmiotów, które wnoszą roczne składki.</t>
  </si>
  <si>
    <r>
      <t>Zwiększa się o kwotę 91.000 zł wydatki zaplanowane na zadanie własne pn</t>
    </r>
    <r>
      <rPr>
        <i/>
        <sz val="10"/>
        <rFont val="Times New Roman"/>
        <family val="1"/>
      </rPr>
      <t>. "Stypendia sportowe"</t>
    </r>
    <r>
      <rPr>
        <sz val="10"/>
        <rFont val="Times New Roman"/>
        <family val="1"/>
      </rPr>
      <t xml:space="preserve"> w celu przyznania stypendium wszystkim zawodnikom, których wnioski spełniły kryteria formalne.</t>
    </r>
  </si>
  <si>
    <t>01006</t>
  </si>
  <si>
    <t>Zarządy melioracji i urządzeń wodnych</t>
  </si>
  <si>
    <t>Zgodnie z art. 94 ustawy z dnia 27 sierpnia 2009 r. o finansach publicznych jednostki samorządu terytorialnego mogą udzielać poręczeń i gwarancji. Łączna kwota poręczeń i gwarancji określana jest w uchwale budżetowej.</t>
  </si>
  <si>
    <t>Ponadto określa się nowe upoważnienie dla Zarządu Województwa do udzielenia w roku budżetowym poręczeń i gwarancji do kwoty 200.000 zł w związku z koniecznością udzielenia poręczenia kredytu dla instytucji kultury Pałac Lubostroń w Lubostroniu.</t>
  </si>
  <si>
    <t>Określa się dotacje dla Filharmonii Pomorskiej w Bydgoszczy:</t>
  </si>
  <si>
    <r>
      <t xml:space="preserve">Dokonuje się zmian w projekcie pn. </t>
    </r>
    <r>
      <rPr>
        <i/>
        <sz val="10"/>
        <rFont val="Times New Roman"/>
        <family val="1"/>
      </rPr>
      <t>"Toruńska szkoła ćwiczeń dla województwa kujawsko-pomorskiego"</t>
    </r>
    <r>
      <rPr>
        <sz val="10"/>
        <rFont val="Times New Roman"/>
        <family val="1"/>
      </rPr>
      <t xml:space="preserve"> realizowanym przez Bibliotekę Pedagogiczną w Toruniu w ramach Programu Operacyjnego Wiedza Edukacja Rozwój 2014-2020, Działania 2.10 poprzez:</t>
    </r>
  </si>
  <si>
    <r>
      <t xml:space="preserve">Zwiększa się dochody z tytułu dotacji celowej z budżetu państwa na projekt partnerski pn. </t>
    </r>
    <r>
      <rPr>
        <i/>
        <sz val="10"/>
        <rFont val="Times New Roman"/>
        <family val="1"/>
      </rPr>
      <t xml:space="preserve">"Toruńska szkoła ćwiczeń dla województwa kujawsko-pomorskiego" </t>
    </r>
    <r>
      <rPr>
        <sz val="10"/>
        <rFont val="Times New Roman"/>
        <family val="1"/>
      </rPr>
      <t>realizowany przez Bibliotekę Pedagogiczną w Toruniu w ramach Programu Operacyjnego Wiedza Edukacja Rozwój 2014-2020, Działania 2.10 łącznie o kwotę 21.041 zł, tym z budżetu środków europejskich o kwotę 17.733 zł oraz z budżetu państwa na współfinansowanie krajowe o kwotę 3.308 zł w związku z niewydatkowaniem środków w roku 2019 i przeniesieniem części zakresu rzeczowo-finansowego na rok bieżący.</t>
    </r>
  </si>
  <si>
    <r>
      <t>Wprowadza się zmianę w projekcie pn.</t>
    </r>
    <r>
      <rPr>
        <i/>
        <sz val="10"/>
        <rFont val="Times New Roman"/>
        <family val="1"/>
      </rPr>
      <t xml:space="preserve"> "Modernizacja zagrody wiejskiej w Dusocinie na potrzeby ośrodka edukacji ekologicznej na terenie Parku Krajobrazowego Góry Łosiowe wraz z czynną ochroną przyrody na obszarze Natura 2000"</t>
    </r>
    <r>
      <rPr>
        <sz val="10"/>
        <rFont val="Times New Roman"/>
        <family val="1"/>
      </rPr>
      <t xml:space="preserve"> realizowanym przez Zespół Parków Krajobrazowych nad Dolną Wisłą w ramach RPO WK-P 2014-2020, Działania  4.5 polegającą na zwiększeniu wydatków bieżących o kwotę 42.499 zł przy jednoczesnym zmniejszeniu wydatków inwestycyjnych. Zmiana wynika z konieczności zabezpieczenia środków na pokrycie kosztów wydania atlasu pn. Dawne odmiany drzew owocowych uprawianych w Polsce, Tom I - Pestkowe".</t>
    </r>
  </si>
  <si>
    <t>W celu dostosowania planu wydatków do wielkości prognozowanego współfinansowania krajowego dla projektów przewidzianych do realizacji przez beneficjentów w 2020 r. w ramach RPO WK-P 2014-2020 zmniejsza się o kwotę 480.760 zł wydatki zaplanowane na Poddziałanie 6.1.1 Inwestycje w infrastrukturę zdrowotną.</t>
  </si>
  <si>
    <t>01008</t>
  </si>
  <si>
    <t>Melioracje wodne</t>
  </si>
  <si>
    <r>
      <t xml:space="preserve">Określa się wydatki w kwocie 140.559 zł na zadanie własne pn. </t>
    </r>
    <r>
      <rPr>
        <i/>
        <sz val="10"/>
        <rFont val="Times New Roman"/>
        <family val="1"/>
      </rPr>
      <t xml:space="preserve">"Zwrot dotacji RPO" </t>
    </r>
    <r>
      <rPr>
        <sz val="10"/>
        <rFont val="Times New Roman"/>
        <family val="1"/>
      </rPr>
      <t>z przeznaczeniem na zwrot dotacji z budżetu środków europejskich w związku ze stwierdzeniem przez Krajową Izbę Skarbową nieprawidłowości w postępowaniu dotyczącym zorganizowania kampanii informacyjno-edukacyjnej w projekcie pn. "Budowa wału przeciwpowodziowego Sartowice Nowe, odcinek od km 0+000 do km 10+600. Realizacja od km 7+075 do km 10+600" zrealizowanym w ramach Poddziałania 4.1.1 Poprawa ochrony przeciwpowodziowej i przeciwdziałanie suszy przez Kujawsko-Pomorski Zarząd Melioracji i Urządzeń Wodnych we Włocławku.</t>
    </r>
  </si>
  <si>
    <t xml:space="preserve"> Dokonuje się zmian w Projekcie HICAPS realizowanym w ramach Programu INTERREG Europa Środkowa poprzez:</t>
  </si>
  <si>
    <t xml:space="preserve"> - przeniesienie planowanych wydatków między podziałkami klasyfikacji budżetowej w kwocie 5.200 zł w związku urealnieniem planu na podróże 
   zagraniczne;</t>
  </si>
  <si>
    <t>W związku z przeniesieniem części zakresu rzeczowo-finansowego z roku 2019 w wyniku niewydatkowania środków na część działań promujących trasy rowerowe w województwie kujawsko-pomorskim oraz na wynagrodzenia pracowników, zwiększa się o kwotę 76.891 zł wydatki zaplanowane na projekt ECO-CICLE realizowany w ramach Programu INTERREG Europa. Ogólna wartość projektu się nie zmienia.</t>
  </si>
  <si>
    <t xml:space="preserve"> - zwiększenie wydatków o kwotę 30.441 zł w związku z przeniesieniem środków niewydatkowanych w roku 2019. Ogólna wartość projektu się nie 
   zmienia.</t>
  </si>
  <si>
    <t>1. zwiększenie planowanych dochodów na zadania bieżące w ramach:</t>
  </si>
  <si>
    <r>
      <t xml:space="preserve">    - Poddziałania 1.5.2 Wsparcie procesu umiędzynarodowienia przedsiębiorstw, na projekt pn. "</t>
    </r>
    <r>
      <rPr>
        <i/>
        <sz val="10"/>
        <rFont val="Times New Roman"/>
        <family val="1"/>
      </rPr>
      <t>Expressway - 
      promocja terenów inwestycyjnych"</t>
    </r>
  </si>
  <si>
    <r>
      <t xml:space="preserve">    - Działania 4.4 Ochrona i rozwój zasobów kultury, na projekt pn. </t>
    </r>
    <r>
      <rPr>
        <i/>
        <sz val="10"/>
        <rFont val="Times New Roman"/>
        <family val="1"/>
      </rPr>
      <t>"Wsparcie opieki nad zabytkami 
      województwa kujawsko-pomorskiego w 2019 roku"</t>
    </r>
  </si>
  <si>
    <r>
      <t xml:space="preserve">    - Działania 4.5 Ochrona przyrody, na projekt pn. </t>
    </r>
    <r>
      <rPr>
        <i/>
        <sz val="10"/>
        <rFont val="Times New Roman"/>
        <family val="1"/>
      </rPr>
      <t>"Modernizacja zagrody wiejskiej w Dusocinie na potrzeby
      ośrodka edukacji ekologicznej na terenie Parku Krajobrazowego Góry Łosiowe wraz z czynną ochroną 
      przyrody na obszarze Natura 2000"</t>
    </r>
  </si>
  <si>
    <t>Określa się dotację dla Muzeum Ziemi Kujawskiej i Dobrzyńskiej we Włocławku w kwocie 30.299 zł na wymianę nieszczelnego pieca CO w Muzeum Stanisława Noakowskiego w Nieszawie. W ramach zadania planowany jest montaż nowego pieca CO żeliwnego z podajnikiem na ekogroszek V generacji, podłączenie do instalacji CO wraz z wymianą niezbędnego osprzętu oraz pracami malarskimi w kotłowni.</t>
  </si>
  <si>
    <t>Niniejszą uchwałą dokonuje się zmian w zakresie planowanych dochodów, wydatków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</si>
  <si>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r>
      <t xml:space="preserve">2. zmniejszenie planowanych dochodów na zadania inwestycyjne w ramach Działania 4.5 Ochrona przyrody, na
    projekt pn. </t>
    </r>
    <r>
      <rPr>
        <i/>
        <sz val="10"/>
        <rFont val="Times New Roman"/>
        <family val="1"/>
      </rPr>
      <t>"Modernizacja zagrody wiejskiej w Dusocinie na potrzeby ośrodka edukacji ekologicznej na 
   terenie Parku Krajobrazowego Góry Łosiowe wraz z czynną ochroną  przyrody na obszarze Natura 2000"</t>
    </r>
  </si>
  <si>
    <r>
      <t xml:space="preserve">Dokonuje się zmian w dochodach z tytułu dotacji celowych z budżetu państwa (budżet środków krajowych) poprzez zwiększenie dochodów bieżących w ramach Działania 4.4 Ochrona i rozwój zasobów kultury na projekt pn. </t>
    </r>
    <r>
      <rPr>
        <i/>
        <sz val="10"/>
        <rFont val="Times New Roman"/>
        <family val="1"/>
      </rPr>
      <t xml:space="preserve">"Wsparcie opieki nad zabytkami województwa kujawsko-pomorskiego w 2019 roku" </t>
    </r>
    <r>
      <rPr>
        <sz val="10"/>
        <rFont val="Times New Roman"/>
        <family val="1"/>
      </rPr>
      <t>o kwotę 480.760 zł przy jednoczesnym zmniejszeniu dochodów inwestycyjnych na Poddziałanie 6.1.1 Inwestycje w infrastrukturę zdrowotną. Zmiana wynika z wystąpienia do Ministra Funduszy i Polityki Regionalnej o zmianę planu udzielenia dotacji celowej z budżetu państwa dla województwa kujawsko-pomorskiego w 2020 roku w związku z wyrażeniem zgody na przeznaczenie środków z budżetu państwa na dofinansowanie wkładu krajowego dla projektu.</t>
    </r>
  </si>
  <si>
    <r>
      <t xml:space="preserve">Zwiększa się o kwotę 2.268 zł wydatki zaplanowane na zadanie wieloletnie pn. </t>
    </r>
    <r>
      <rPr>
        <i/>
        <sz val="10"/>
        <rFont val="Times New Roman"/>
        <family val="1"/>
      </rPr>
      <t xml:space="preserve">"Kujawsko-Pomorski Specjalny Ośrodek Szkolno-Wychowawczy nr 2 w Bydgoszczy - remont pomieszczeń" </t>
    </r>
    <r>
      <rPr>
        <sz val="10"/>
        <rFont val="Times New Roman"/>
        <family val="1"/>
      </rPr>
      <t>w celu zabezpieczenia środków na rozstrzygnięcie postępowania przetargowego na wykonanie remontu posadzek w pomieszczeniach budynku Ośrodka - ułożenie wykładzin homogenicznych winylowych zgodnie z projektem w kwocie odpowiadającej najniższej ofercie. Zwiększa się ogólna wartość zadania.</t>
    </r>
  </si>
  <si>
    <r>
      <t xml:space="preserve">W związku z planem ubiegania się przez Teatr im. W. Horzycy w Toruniu o dofinansowanie zadania inwestycyjnego pn. </t>
    </r>
    <r>
      <rPr>
        <i/>
        <sz val="10"/>
        <rFont val="Times New Roman"/>
        <family val="1"/>
      </rPr>
      <t xml:space="preserve">"Termomodernizacja oraz poprawa efektywności energetycznej w budynku zabytkowego Teatru im. Wilama Horzycy w Toruniu" </t>
    </r>
    <r>
      <rPr>
        <sz val="10"/>
        <rFont val="Times New Roman"/>
        <family val="1"/>
      </rPr>
      <t>w ramach RPO WK-P, Działania 3.3</t>
    </r>
    <r>
      <rPr>
        <i/>
        <sz val="10"/>
        <rFont val="Times New Roman"/>
        <family val="1"/>
      </rPr>
      <t xml:space="preserve"> </t>
    </r>
    <r>
      <rPr>
        <sz val="10"/>
        <rFont val="Times New Roman"/>
        <family val="1"/>
      </rPr>
      <t xml:space="preserve">jego nazwa otrzymuje brzmienie jak w dokumentacji projektowej, tj.: </t>
    </r>
    <r>
      <rPr>
        <i/>
        <sz val="10"/>
        <rFont val="Times New Roman"/>
        <family val="1"/>
      </rPr>
      <t>"Wykonanie systemu wentylacji mechanicznej i klimatyzacji sali teatralnej, robót w zakresie termomodernizacji stolarki okiennej, drzwiowej i przegród zewnętrznych oraz modernizacji oświetlenia scenicznego".</t>
    </r>
  </si>
  <si>
    <r>
      <t xml:space="preserve"> - w kwocie 500.000 zł na wieloletnie zadanie inwestycyjne pn. </t>
    </r>
    <r>
      <rPr>
        <i/>
        <sz val="10"/>
        <rFont val="Times New Roman"/>
        <family val="1"/>
      </rPr>
      <t>"Rozbudowa i remont Filharmonii Pomorskiej im. Ignacego Paderewskiego
   w Bydgoszczy- przygotowanie dokumentacji".</t>
    </r>
    <r>
      <rPr>
        <sz val="10"/>
        <rFont val="Times New Roman"/>
        <family val="1"/>
      </rPr>
      <t xml:space="preserve"> Środki przeniesione zostają z roku 2019 z przeznaczeniem na przeprowadzenie i rozstrzygnięcie
   ogłoszonego w ubiegłym roku konkursu na opracowanie koncepcji architektoniczno-urbanistycznej remontu, przebudowy i rozbudowy 
   Filharmonii Pomorskiej w Bydgoszczy, usługi doradcze i prawne dotyczące spraw konkursowych i projektowych oraz formalnego 
   przygotowania inwestycji.  </t>
    </r>
  </si>
  <si>
    <t>Zmniejsza się rezerwę celową na wydatki związane z realizacją programów finansowanych z udziałem środków unijnych o kwotę 1.860.000 zł.</t>
  </si>
  <si>
    <t>Krajowe pasażerskie przewozy kolejowe</t>
  </si>
  <si>
    <r>
      <t xml:space="preserve">Określa się wydatki finansowane z Funduszu Dróg Samorządowych w kwocie 315.000 zł na wieloletnie zadanie inwestycyjne pn. </t>
    </r>
    <r>
      <rPr>
        <i/>
        <sz val="10"/>
        <rFont val="Times New Roman"/>
        <family val="1"/>
      </rPr>
      <t>"Przygotowanie i realizacja zadań w ramach Funduszu Dróg Samorządowych"</t>
    </r>
    <r>
      <rPr>
        <sz val="10"/>
        <rFont val="Times New Roman"/>
        <family val="1"/>
      </rPr>
      <t xml:space="preserve"> przewidziane do realizacji przez Zarząd Dróg Wojewódzkich w Bydgoszczy w latach 2020-2024. W ramach zadania zabezpieczone zostają środki na pokrycie kosztów opracowania programów funkcjonalno-użytkowych wraz z uzyskaniem decyzji środowiskowych, niezbędnych do ogłoszenia przetargu w formule zaprojektuj i wybuduj.  W ramach zadania przewidziano realizację 4 inwestycji drogowych</t>
    </r>
  </si>
  <si>
    <t>Zwiększa się dochody z tytułu dotacji z funduszy celowych w związku z określeniem środków w kwocie 315.000 zł z Funduszu Dróg Samorządowych na realizację 4 inwestycji drogowych przewidzianych do realizacji przez Zarząd Dróg Wojewódzkich w Bydgoszczy.</t>
  </si>
  <si>
    <r>
      <t xml:space="preserve">Zwiększa się o kwotę 300 zł wydatki zaplanowane na zadanie własne pn. </t>
    </r>
    <r>
      <rPr>
        <i/>
        <sz val="10"/>
        <rFont val="Times New Roman"/>
        <family val="1"/>
      </rPr>
      <t>"Europejska Sieć Dziedzictwa Kulinarnego"</t>
    </r>
    <r>
      <rPr>
        <sz val="10"/>
        <rFont val="Times New Roman"/>
        <family val="1"/>
      </rPr>
      <t>, tj. do wysokości przewidzianych wpływów z opłat za członkostwo w regionalnej sieci Dziedzictwo Kulinarne Kujawy i Pomorze.</t>
    </r>
  </si>
  <si>
    <r>
      <t xml:space="preserve">Zwiększa się o kwotę 51.400 zł wydatki zaplanowane na zadanie wieloletnie </t>
    </r>
    <r>
      <rPr>
        <i/>
        <sz val="10"/>
        <rFont val="Times New Roman"/>
        <family val="1"/>
      </rPr>
      <t xml:space="preserve">"Przygotowanie dokumentacji projektowej na potrzeby COIE" </t>
    </r>
    <r>
      <rPr>
        <sz val="10"/>
        <rFont val="Times New Roman"/>
        <family val="1"/>
      </rPr>
      <t>w celu zabezpieczenia środków na pokrycie kosztów aktualizacji Studium Wykonalności II etap, aktualizację dokumentacji budowlano-konserwatorskiej i jej wielobranżową weryfikację na potrzeby projektu "Przygotowanie i rozwój pakietu usług doradczych/informacyjnych w zakresie umiędzynarodowienia działalności przedsiębiorstw z sektora MŚP oraz pozyskania działalności inwestycyjnej przez Kujawsko-Pomorskie Centrum Obsługi Inwestorów i Eksporterów (K-PCOIE)". Środki w kwocie 40.400 zł przeniesione zostają z roku 2019. Zmienia się ogólna wartość zadania.</t>
    </r>
  </si>
  <si>
    <r>
      <t xml:space="preserve">Zwiększa się o kwotę 50.000 zł wydatki zaplanowane na wieloletnie zadanie inwestycyjne  pn. </t>
    </r>
    <r>
      <rPr>
        <i/>
        <sz val="10"/>
        <rFont val="Times New Roman"/>
        <family val="1"/>
      </rPr>
      <t xml:space="preserve">"Rozbudowa budynku Urzędu Marszałkowskiego". </t>
    </r>
    <r>
      <rPr>
        <sz val="10"/>
        <rFont val="Times New Roman"/>
        <family val="1"/>
      </rPr>
      <t xml:space="preserve">Zmiana wynika z konieczności zabezpieczenia środków na ekwiwalent dla Banku BGŻ BNP Paribas SA za rozbiórkę części budynku schronu laboratorium amunicyjnego oraz pokrycie kosztów aktualizacji dokumentacji projektowej, kosztorysów, specyfikacji technicznej wykonania i odbioru robót oraz zaprojektowania nowego przebiegu przyłącza ciepłociągu. Zwiększa się ogólna wartość zadania. </t>
    </r>
  </si>
  <si>
    <r>
      <t xml:space="preserve">Zwiększa się o kwotę 224.156 zł wydatki zaplanowane na projekt pn. </t>
    </r>
    <r>
      <rPr>
        <i/>
        <sz val="10"/>
        <rFont val="Times New Roman"/>
        <family val="1"/>
      </rPr>
      <t xml:space="preserve">"Expressway - promocja terenów inwestycyjnych" </t>
    </r>
    <r>
      <rPr>
        <sz val="10"/>
        <rFont val="Times New Roman"/>
        <family val="1"/>
      </rPr>
      <t>realizowany w ramach RPO WK-P 2014-2020, Podziałania 1.5.2 w związku z niewydatkowaniem środków w 2019 r. na kampanię telewizyjną, kampanię magabordową dla  Partnerów projektu, gmin: Aleksandrów Kujawski, Świecie, Płużnica i Chełmża oraz kampanię internetową. Następuje przeniesienie środków pomiędzy latami. Ogólna wartość projektu nie ulega zmianie.</t>
    </r>
  </si>
  <si>
    <r>
      <t xml:space="preserve">Zwiększa się o kwotę 902.065 zł wydatki zaplanowane na projekt pn. </t>
    </r>
    <r>
      <rPr>
        <i/>
        <sz val="10"/>
        <rFont val="Times New Roman"/>
        <family val="1"/>
      </rPr>
      <t>"Niebo nad Astrobazami - rozwijamy kompetencje kluczowe uczniów"</t>
    </r>
    <r>
      <rPr>
        <sz val="10"/>
        <rFont val="Times New Roman"/>
        <family val="1"/>
      </rPr>
      <t xml:space="preserve">  realizowany w ramach RPO W-KP, Poddziałania 10.2.2 w związku z przeniesieniem z 2019 r. zakupu sprzętu optycznego do szkół w wyniku nierozstrzygnięcia postępowania przetargowego, realizacji sieci współpracy oraz części kosztów pośrednich w wyniku późnego terminu przyznania dofinansowania. Nie zmienia się ogólna wartość projektu. </t>
    </r>
  </si>
  <si>
    <t xml:space="preserve"> - przeniesienie planowanych wydatków między podziałkami klasyfikacji budżetowej w kwocie 52 zł;</t>
  </si>
  <si>
    <t xml:space="preserve"> - zwiększenie wydatków o kwotę 21.041 zł. </t>
  </si>
  <si>
    <t>Zmiany wprowadzane są w związku z przeniesieniem niewydatkowanych środków z roku 2019 oraz w celu zabezpieczenia środków na zawarcie 
umów o dzieło z prelegentami i dokończenie zakupów. Ogólna wartość projektu nie ulega zmianie.</t>
  </si>
  <si>
    <r>
      <t xml:space="preserve"> - w kwocie 144.209 zł na wkład własny w projekcie pn. </t>
    </r>
    <r>
      <rPr>
        <i/>
        <sz val="10"/>
        <rFont val="Times New Roman"/>
        <family val="1"/>
      </rPr>
      <t xml:space="preserve">"Zakup sprzętu i wyposażenia dla Filharmonii Pomorskiej im. Ignacego Jana 
   Paderewskiego w Bydgoszczy" </t>
    </r>
    <r>
      <rPr>
        <sz val="10"/>
        <rFont val="Times New Roman"/>
        <family val="1"/>
      </rPr>
      <t>realizowany w ramach Programu Operacyjnego Infrastruktura i Środowisko 2014-2020, Działania 8.1, w tym 
   w kwocie 14.997 zł na wydatki bieżące oraz w kwocie 129.212 zł na wydatki inwestycyjne. Powyższe środki przeniesione zostają z roku 2019. 
   Zmiana związana jest z oszczędnościami powstałymi podczas przeprowadzonych postępowań przetargowych i wyrażeniem zgody przez 
   Ministerstwo Kultury i Dziedzictwa Narodowego na wydłużenie realizacji projektu i rozszerzenie jego zakresu rzeczowego o zakup dodatkowych 
   instrumentów oraz sprzętu i wyposażenia estradowego. Zmienia się ogólna wartość projektu;</t>
    </r>
  </si>
  <si>
    <r>
      <t xml:space="preserve">Zwiększa się o kwotę 2.334.427 zł wydatki zaplanowane na projekt pn. </t>
    </r>
    <r>
      <rPr>
        <i/>
        <sz val="10"/>
        <rFont val="Times New Roman"/>
        <family val="1"/>
      </rPr>
      <t xml:space="preserve">"Wsparcie opieki nad zabytkami Województwa Kujawsko-Pomorskiego w roku 2019" </t>
    </r>
    <r>
      <rPr>
        <sz val="10"/>
        <rFont val="Times New Roman"/>
        <family val="1"/>
      </rPr>
      <t>realizowany w ramach RPO WK-P, Działania 4.4. Zmiana wynika z przeniesienia z roku 2019 r. wypłaty dotacji dla części partnerów na skutek konieczności weryfikacji dokumentacji z wyboru wykonawców robót oraz niewydatkowanych środków na promocję i zarządzanie. Urealnia się ogólną wartość projektu.</t>
    </r>
  </si>
  <si>
    <t xml:space="preserve">             </t>
  </si>
  <si>
    <t>Powyższe zmiany nie wpływają na deficyt budżetowy.</t>
  </si>
  <si>
    <t>zwiększeniem  planowanych dochodów o kwotę 2.724.454 zł, tj. do kwoty 1.122.721.344 zł;</t>
  </si>
  <si>
    <t>zwiększeniem planowanych wydatków o kwotę 2.724.454 zł, tj. do kwoty 1.145.221.344 zł.</t>
  </si>
  <si>
    <t>Z kwoty 96.500.000 zł zabezpieczonej na dotowanie regionalnych przewozów pasażerskich realizowanych przez przewoźników wyodrębnia się środki:</t>
  </si>
  <si>
    <t xml:space="preserve">    - kwotę 547.000 zł na Pakiet bydgoski A obejmujący: linię kolejową nr 18 na odcinku od Bydgoszczy do Wyrzyska Osieka, nr 131 na odcinku 
      od Inowrocławia do Smętowa oraz nr 353 na odcinku od Wydartowa do Torunia;</t>
  </si>
  <si>
    <t xml:space="preserve">    - kwotę 1.504.000 zł na Pakiet grudziądzki B obejmujący: linię kolejową nr 27 na odcinku od Sierpca do Torunia, nr 131 na odcinku od 
      Bydgoszczy do Laskowic Pomorskich, nr 201 na odcinku od Bydgoszczy do Bąka, nr 207 na odcinku od Torunia do Grudziądza, nr 208 na 
      odcinku od Brodnicy do Chojnic, nr 209 na odcinku od Chełmży do Bydgoszczy, nr 215 na odcinku do Laskowic Pomorskich do Czerska 
      i nr 353 w granicach miasta Torunia;</t>
  </si>
  <si>
    <t xml:space="preserve">    - kwotę 621.000 zł na Pakiet toruński C obejmujący linię kolejową nr 18 na odcinku od Kutna do Bydgoszczy i nr 353 na odcinku od Torunia do 
      Biskupca Pomorskiego;</t>
  </si>
  <si>
    <t>Powyższa zmiana wprowadzona jest w celu uszczegółowienia zadań budżetowych w związku z planowanym ogłoszeniem postępowania o udzielenie zamówienia w trybie przetargu nieograniczonego w zakresie publicznego transportu zbiorowego w przewozach kolejowych na okres od 13 grudnia 2020 r. do 8 grudnia 2035 r.</t>
  </si>
  <si>
    <t>1) łącznie w kwocie 2.672.000 zł na poszczególne pakiety, do których przyporządkowane są odpowiednie linie kolejowe, w tym:</t>
  </si>
  <si>
    <r>
      <t xml:space="preserve">Określa się wydatki w kwocie 151.158 zł na zadanie własne pn. </t>
    </r>
    <r>
      <rPr>
        <i/>
        <sz val="10"/>
        <rFont val="Times New Roman"/>
        <family val="1"/>
      </rPr>
      <t>"Zobowiązania zlikwidowanych jednostek"</t>
    </r>
    <r>
      <rPr>
        <sz val="10"/>
        <rFont val="Times New Roman"/>
        <family val="1"/>
      </rPr>
      <t xml:space="preserve"> z przeznaczeniem na pokrycie zobowiązań po zlikwidowanym z dniem 31 grudnia 2018 r. Kujawsko-Pomorskim Zarządzie Melioracji i Urządzeń Wodnych we Włocławku (zasądzone wypłaty dodatkowego wynagrodzenia rocznego wraz z odsetkami byłym pracownikom zgodnie z wyrokami sądowymi) oraz na koszty sądowe.</t>
    </r>
  </si>
  <si>
    <t>2) w kwocie 1.401.000 zł na pokrycie kosztów korzystania z infrastruktury kolejowej.</t>
  </si>
  <si>
    <r>
      <t xml:space="preserve">Zwiększa się o kwotę 214.156 zł dochody z tytułu dotacji od jednostek samorządu terytorialnego zaplanowane na współfinansowanie projektu partnerskiego   pn. </t>
    </r>
    <r>
      <rPr>
        <i/>
        <sz val="10"/>
        <rFont val="Times New Roman"/>
        <family val="1"/>
      </rPr>
      <t>"Expressway - promocja terenów inwestycyjnych"</t>
    </r>
    <r>
      <rPr>
        <sz val="10"/>
        <rFont val="Times New Roman"/>
        <family val="1"/>
      </rPr>
      <t xml:space="preserve"> realizowanego w ramach RPO WKP 2014-2020, Poddziałania 1.5.2 (wkład własny partnerów) w związku z niewydatkowaniem środków w roku 2019 i przeniesieniem części zakresu rzeczowo-finansowego na rok bieżący</t>
    </r>
  </si>
  <si>
    <t>Art. 211, 212, 214, 215, 217, 219 ust. 3, 222, 235-237 i 258 ustawy z dnia 27 sierpnia 2009 r. o finansach publicznych określają zakres i wymogi, które musi spełniać uchwała budżetowa jednostki samorządu terytorialnego.</t>
  </si>
  <si>
    <r>
      <t xml:space="preserve">Zwiększa się o kwotę 902.065 zł dochody bieżące z tytułu dotacji celowych z budżetu państwa (budżet środków europejskich) na projekt pn. </t>
    </r>
    <r>
      <rPr>
        <i/>
        <sz val="10"/>
        <rFont val="Times New Roman"/>
        <family val="1"/>
      </rPr>
      <t>"Niebo nad Astrobazami - rozwijamy kompetencje kluczowe uczniów"</t>
    </r>
    <r>
      <rPr>
        <sz val="10"/>
        <rFont val="Times New Roman"/>
        <family val="1"/>
      </rPr>
      <t xml:space="preserve"> realizowany w ramach Regionalnego Programu Operacyjnego Województwa Kujawsko-Pomorskiego 2014-2020, Poddziałania 10.2.2 Kształcenie ogólne</t>
    </r>
    <r>
      <rPr>
        <i/>
        <sz val="10"/>
        <rFont val="Times New Roman"/>
        <family val="1"/>
      </rPr>
      <t xml:space="preserve">. </t>
    </r>
    <r>
      <rPr>
        <sz val="10"/>
        <rFont val="Times New Roman"/>
        <family val="1"/>
      </rPr>
      <t>Zmiana dokonywana jest w celu dostosowania planowanych dochodów do wielkości przewidywanych wpływów.</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</si>
</sst>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50">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9.5"/>
      <name val="Times New Roman"/>
      <family val="1"/>
    </font>
    <font>
      <sz val="8"/>
      <name val="Times New Roman"/>
      <family val="1"/>
    </font>
    <font>
      <b/>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4"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lef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1" xfId="52" applyFont="1" applyFill="1" applyBorder="1" applyAlignment="1" applyProtection="1">
      <alignment horizontal="center" vertical="center"/>
      <protection/>
    </xf>
    <xf numFmtId="0" fontId="5" fillId="0" borderId="11" xfId="52" applyFont="1" applyFill="1" applyBorder="1" applyAlignment="1" applyProtection="1">
      <alignment vertical="center" wrapText="1"/>
      <protection/>
    </xf>
    <xf numFmtId="3" fontId="5" fillId="0" borderId="11"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49" fontId="5" fillId="0" borderId="11" xfId="52" applyNumberFormat="1" applyFont="1" applyFill="1" applyBorder="1" applyAlignment="1" applyProtection="1">
      <alignment horizontal="center"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0" fontId="5" fillId="0" borderId="0" xfId="52" applyFont="1" applyFill="1" applyBorder="1" applyAlignment="1" applyProtection="1">
      <alignment horizontal="center" vertical="center"/>
      <protection/>
    </xf>
    <xf numFmtId="0" fontId="4" fillId="0" borderId="0" xfId="52" applyFont="1" applyFill="1" applyAlignment="1" applyProtection="1">
      <alignment horizontal="center" vertical="top"/>
      <protection/>
    </xf>
    <xf numFmtId="0" fontId="4" fillId="0" borderId="0" xfId="52" applyFont="1" applyFill="1" applyAlignment="1" applyProtection="1">
      <alignment wrapText="1"/>
      <protection/>
    </xf>
    <xf numFmtId="3" fontId="4" fillId="0" borderId="0" xfId="52" applyNumberFormat="1" applyFont="1" applyFill="1" applyAlignment="1" applyProtection="1">
      <alignment/>
      <protection/>
    </xf>
    <xf numFmtId="0" fontId="1" fillId="0" borderId="0" xfId="52" applyFont="1" applyFill="1" applyAlignment="1" applyProtection="1">
      <alignment horizontal="justify"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3" fontId="5" fillId="0" borderId="11" xfId="0" applyNumberFormat="1" applyFont="1" applyFill="1" applyBorder="1" applyAlignment="1" applyProtection="1">
      <alignment vertical="center"/>
      <protection/>
    </xf>
    <xf numFmtId="3" fontId="5" fillId="0" borderId="0" xfId="52" applyNumberFormat="1" applyFont="1" applyFill="1" applyProtection="1">
      <alignment/>
      <protection/>
    </xf>
    <xf numFmtId="0" fontId="5" fillId="0" borderId="0" xfId="52" applyFont="1" applyFill="1" applyProtection="1">
      <alignment/>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0" fontId="5" fillId="0" borderId="11" xfId="0" applyFont="1" applyFill="1" applyBorder="1" applyAlignment="1" applyProtection="1">
      <alignment horizontal="center" vertical="center"/>
      <protection/>
    </xf>
    <xf numFmtId="0" fontId="5" fillId="0" borderId="11" xfId="0" applyFont="1" applyFill="1" applyBorder="1" applyAlignment="1" applyProtection="1">
      <alignment vertical="center" wrapText="1"/>
      <protection/>
    </xf>
    <xf numFmtId="3" fontId="1" fillId="0" borderId="0" xfId="52" applyNumberFormat="1" applyFont="1" applyFill="1" applyAlignment="1" applyProtection="1">
      <alignment horizontal="justify" vertical="center" wrapText="1"/>
      <protection/>
    </xf>
    <xf numFmtId="49" fontId="5" fillId="0" borderId="11" xfId="0" applyNumberFormat="1"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3" fontId="5" fillId="0" borderId="11" xfId="52" applyNumberFormat="1" applyFont="1" applyFill="1" applyBorder="1" applyAlignment="1" applyProtection="1">
      <alignment vertical="center" wrapText="1"/>
      <protection/>
    </xf>
    <xf numFmtId="3" fontId="4" fillId="0" borderId="0" xfId="52" applyNumberFormat="1" applyFont="1" applyFill="1" applyAlignment="1" applyProtection="1">
      <alignment vertical="center" wrapText="1"/>
      <protection/>
    </xf>
    <xf numFmtId="3" fontId="1" fillId="0" borderId="0" xfId="52" applyNumberFormat="1" applyFont="1" applyFill="1" applyAlignment="1" applyProtection="1">
      <alignment horizontal="justify" wrapText="1"/>
      <protection/>
    </xf>
    <xf numFmtId="0" fontId="4" fillId="0" borderId="0" xfId="52" applyFont="1" applyFill="1" applyAlignment="1" applyProtection="1">
      <alignment horizontal="justify" vertical="center" wrapText="1"/>
      <protection/>
    </xf>
    <xf numFmtId="49" fontId="1" fillId="0" borderId="0" xfId="52" applyNumberFormat="1" applyFont="1" applyFill="1" applyAlignment="1" applyProtection="1">
      <alignment horizontal="justify" vertical="center" wrapText="1"/>
      <protection/>
    </xf>
    <xf numFmtId="0" fontId="5" fillId="0" borderId="12" xfId="52" applyFont="1" applyFill="1" applyBorder="1" applyAlignment="1" applyProtection="1">
      <alignment horizontal="center" vertical="center"/>
      <protection/>
    </xf>
    <xf numFmtId="0" fontId="5" fillId="0" borderId="12" xfId="52" applyFont="1" applyFill="1" applyBorder="1" applyAlignment="1" applyProtection="1">
      <alignment vertical="center" wrapText="1"/>
      <protection/>
    </xf>
    <xf numFmtId="3" fontId="5" fillId="0" borderId="12" xfId="52" applyNumberFormat="1" applyFont="1" applyFill="1" applyBorder="1" applyAlignment="1" applyProtection="1">
      <alignment vertical="center"/>
      <protection/>
    </xf>
    <xf numFmtId="0" fontId="5" fillId="0" borderId="11" xfId="52" applyFont="1" applyFill="1" applyBorder="1" applyAlignment="1" applyProtection="1">
      <alignment horizontal="center" vertical="top"/>
      <protection/>
    </xf>
    <xf numFmtId="0" fontId="5" fillId="0" borderId="11" xfId="52" applyFont="1" applyFill="1" applyBorder="1" applyAlignment="1" applyProtection="1">
      <alignment wrapText="1"/>
      <protection/>
    </xf>
    <xf numFmtId="3" fontId="5" fillId="0" borderId="11" xfId="52" applyNumberFormat="1" applyFont="1" applyFill="1" applyBorder="1" applyAlignment="1" applyProtection="1">
      <alignment/>
      <protection/>
    </xf>
    <xf numFmtId="0" fontId="3" fillId="33" borderId="0" xfId="0" applyFont="1" applyFill="1" applyBorder="1" applyAlignment="1" applyProtection="1">
      <alignment horizontal="center"/>
      <protection/>
    </xf>
    <xf numFmtId="3" fontId="5" fillId="33" borderId="13"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3" fontId="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4" fontId="1" fillId="0" borderId="10" xfId="52" applyNumberFormat="1" applyFont="1" applyFill="1" applyBorder="1" applyAlignment="1" applyProtection="1">
      <alignment vertical="center"/>
      <protection/>
    </xf>
    <xf numFmtId="3" fontId="11" fillId="0" borderId="10" xfId="52" applyNumberFormat="1" applyFont="1" applyFill="1" applyBorder="1" applyAlignment="1" applyProtection="1">
      <alignment vertical="center"/>
      <protection/>
    </xf>
    <xf numFmtId="0" fontId="1" fillId="0" borderId="0" xfId="52"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2" fillId="0" borderId="0" xfId="0" applyFont="1" applyFill="1" applyAlignment="1" applyProtection="1">
      <alignment vertical="center"/>
      <protection/>
    </xf>
    <xf numFmtId="3" fontId="12" fillId="0" borderId="0" xfId="0" applyNumberFormat="1" applyFont="1" applyFill="1" applyAlignment="1" applyProtection="1">
      <alignment vertical="center"/>
      <protection/>
    </xf>
    <xf numFmtId="0" fontId="13" fillId="0" borderId="0" xfId="0" applyFont="1" applyFill="1" applyAlignment="1" applyProtection="1">
      <alignment vertical="center"/>
      <protection/>
    </xf>
    <xf numFmtId="3" fontId="1" fillId="0" borderId="0" xfId="0" applyNumberFormat="1" applyFont="1" applyFill="1" applyAlignment="1" applyProtection="1">
      <alignment horizontal="justify" vertical="center" wrapText="1"/>
      <protection/>
    </xf>
    <xf numFmtId="3" fontId="3" fillId="33"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3" fontId="1" fillId="0" borderId="0" xfId="52" applyNumberFormat="1" applyFont="1" applyFill="1" applyProtection="1">
      <alignment/>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xf numFmtId="0" fontId="1" fillId="0" borderId="0" xfId="52" applyFont="1" applyFill="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1" fillId="0" borderId="0" xfId="52" applyFont="1" applyFill="1" applyAlignment="1" applyProtection="1">
      <alignment horizontal="left" vertical="center" wrapText="1"/>
      <protection/>
    </xf>
    <xf numFmtId="0" fontId="1" fillId="0" borderId="0" xfId="52" applyFont="1" applyFill="1" applyBorder="1" applyAlignment="1" applyProtection="1">
      <alignment horizontal="justify" vertical="center" wrapText="1"/>
      <protection/>
    </xf>
    <xf numFmtId="0" fontId="1" fillId="0" borderId="0" xfId="52" applyFont="1" applyFill="1" applyBorder="1" applyAlignment="1" applyProtection="1">
      <alignment horizontal="left" wrapText="1"/>
      <protection/>
    </xf>
    <xf numFmtId="0" fontId="1" fillId="0" borderId="0" xfId="52" applyFont="1" applyFill="1" applyBorder="1" applyAlignment="1" applyProtection="1">
      <alignment horizontal="justify" wrapText="1"/>
      <protection/>
    </xf>
    <xf numFmtId="0" fontId="1" fillId="0" borderId="14" xfId="52" applyFont="1" applyFill="1" applyBorder="1" applyAlignment="1" applyProtection="1">
      <alignment horizontal="left" vertical="center" wrapText="1"/>
      <protection/>
    </xf>
    <xf numFmtId="0" fontId="1" fillId="0" borderId="15" xfId="52" applyFont="1" applyFill="1" applyBorder="1" applyAlignment="1" applyProtection="1">
      <alignment horizontal="left" vertical="center" wrapText="1"/>
      <protection/>
    </xf>
    <xf numFmtId="0" fontId="1" fillId="0" borderId="16" xfId="52" applyFont="1" applyFill="1" applyBorder="1" applyAlignment="1" applyProtection="1">
      <alignment horizontal="left" vertical="center" wrapText="1"/>
      <protection/>
    </xf>
    <xf numFmtId="0" fontId="3" fillId="33" borderId="0" xfId="0" applyFont="1" applyFill="1" applyAlignment="1" applyProtection="1">
      <alignment horizontal="left" wrapText="1"/>
      <protection/>
    </xf>
    <xf numFmtId="0" fontId="1" fillId="0" borderId="17" xfId="52" applyFont="1" applyFill="1" applyBorder="1" applyAlignment="1" applyProtection="1">
      <alignment horizontal="left" vertical="center" wrapText="1"/>
      <protection/>
    </xf>
    <xf numFmtId="0" fontId="1" fillId="0" borderId="18" xfId="52" applyFont="1" applyFill="1" applyBorder="1" applyAlignment="1" applyProtection="1">
      <alignment horizontal="left" vertical="center" wrapText="1"/>
      <protection/>
    </xf>
    <xf numFmtId="0" fontId="1" fillId="0" borderId="0" xfId="52" applyFont="1" applyFill="1" applyAlignment="1" applyProtection="1">
      <alignment horizontal="justify" wrapText="1"/>
      <protection/>
    </xf>
    <xf numFmtId="0" fontId="10" fillId="0" borderId="0" xfId="52" applyFont="1" applyFill="1" applyBorder="1" applyAlignment="1" applyProtection="1">
      <alignment horizontal="center"/>
      <protection/>
    </xf>
    <xf numFmtId="0" fontId="9" fillId="0" borderId="0" xfId="0" applyFont="1" applyFill="1" applyAlignment="1" applyProtection="1">
      <alignment horizontal="left"/>
      <protection/>
    </xf>
    <xf numFmtId="0" fontId="9" fillId="0" borderId="0" xfId="0" applyFont="1" applyFill="1" applyAlignment="1" applyProtection="1">
      <alignment horizontal="left" vertical="center"/>
      <protection/>
    </xf>
    <xf numFmtId="0" fontId="1" fillId="0" borderId="0" xfId="52" applyFont="1" applyFill="1" applyBorder="1" applyAlignment="1" applyProtection="1">
      <alignment horizontal="left" vertical="center" wrapText="1"/>
      <protection/>
    </xf>
    <xf numFmtId="0" fontId="2" fillId="0" borderId="19" xfId="52" applyFont="1" applyFill="1" applyBorder="1" applyAlignment="1" applyProtection="1">
      <alignment horizontal="center" vertical="center" wrapText="1"/>
      <protection/>
    </xf>
    <xf numFmtId="0" fontId="2" fillId="0" borderId="20" xfId="52" applyFont="1" applyFill="1" applyBorder="1" applyAlignment="1" applyProtection="1">
      <alignment horizontal="center" vertical="center" wrapText="1"/>
      <protection/>
    </xf>
    <xf numFmtId="0" fontId="1" fillId="0" borderId="19"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3" fillId="33" borderId="0" xfId="52" applyFont="1" applyFill="1" applyAlignment="1" applyProtection="1">
      <alignment horizontal="left" wrapText="1"/>
      <protection/>
    </xf>
    <xf numFmtId="0" fontId="1" fillId="0" borderId="21" xfId="52" applyFont="1" applyFill="1" applyBorder="1" applyAlignment="1" applyProtection="1">
      <alignment horizontal="left" vertical="center" wrapText="1"/>
      <protection/>
    </xf>
    <xf numFmtId="0" fontId="1" fillId="0" borderId="22" xfId="52" applyFont="1" applyFill="1" applyBorder="1" applyAlignment="1" applyProtection="1">
      <alignment horizontal="left" vertical="center" wrapText="1"/>
      <protection/>
    </xf>
    <xf numFmtId="0" fontId="1" fillId="0" borderId="15" xfId="52" applyFont="1" applyFill="1" applyBorder="1" applyAlignment="1" applyProtection="1">
      <alignment horizontal="justify" vertical="center" wrapText="1"/>
      <protection/>
    </xf>
    <xf numFmtId="0" fontId="1" fillId="0" borderId="16" xfId="52" applyFont="1" applyFill="1" applyBorder="1" applyAlignment="1" applyProtection="1">
      <alignment horizontal="justify" vertical="center" wrapText="1"/>
      <protection/>
    </xf>
    <xf numFmtId="0" fontId="3" fillId="33" borderId="13" xfId="0" applyFont="1" applyFill="1" applyBorder="1" applyAlignment="1" applyProtection="1">
      <alignment horizontal="left"/>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Normalny 3 2" xfId="55"/>
    <cellStyle name="Normalny 4" xfId="56"/>
    <cellStyle name="Obliczenia" xfId="57"/>
    <cellStyle name="Followed Hyperlink" xfId="58"/>
    <cellStyle name="Percent" xfId="59"/>
    <cellStyle name="Styl 1"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FN166"/>
  <sheetViews>
    <sheetView tabSelected="1" view="pageBreakPreview" zoomScaleSheetLayoutView="100" zoomScalePageLayoutView="0" workbookViewId="0" topLeftCell="A1">
      <selection activeCell="A9" sqref="A9:H9"/>
    </sheetView>
  </sheetViews>
  <sheetFormatPr defaultColWidth="9.140625" defaultRowHeight="12.75"/>
  <cols>
    <col min="1" max="1" width="3.57421875" style="47" customWidth="1"/>
    <col min="2" max="2" width="6.28125" style="47" customWidth="1"/>
    <col min="3" max="3" width="44.421875" style="90" customWidth="1"/>
    <col min="4" max="4" width="13.140625" style="91" customWidth="1"/>
    <col min="5" max="5" width="14.28125" style="91" customWidth="1"/>
    <col min="6" max="6" width="13.57421875" style="91" customWidth="1"/>
    <col min="7" max="7" width="12.7109375" style="91" customWidth="1"/>
    <col min="8" max="8" width="13.00390625" style="91" customWidth="1"/>
    <col min="9" max="16384" width="9.140625" style="50" customWidth="1"/>
  </cols>
  <sheetData>
    <row r="1" spans="1:8" s="2" customFormat="1" ht="18" customHeight="1">
      <c r="A1" s="105" t="s">
        <v>23</v>
      </c>
      <c r="B1" s="105"/>
      <c r="C1" s="105"/>
      <c r="D1" s="105"/>
      <c r="E1" s="105"/>
      <c r="F1" s="105"/>
      <c r="G1" s="105"/>
      <c r="H1" s="105"/>
    </row>
    <row r="2" spans="1:8" s="3" customFormat="1" ht="18" customHeight="1">
      <c r="A2" s="106" t="s">
        <v>0</v>
      </c>
      <c r="B2" s="106"/>
      <c r="C2" s="106"/>
      <c r="D2" s="106"/>
      <c r="E2" s="106"/>
      <c r="F2" s="106"/>
      <c r="G2" s="106"/>
      <c r="H2" s="106"/>
    </row>
    <row r="3" spans="1:8" s="4" customFormat="1" ht="36" customHeight="1">
      <c r="A3" s="92" t="s">
        <v>82</v>
      </c>
      <c r="B3" s="92"/>
      <c r="C3" s="92"/>
      <c r="D3" s="92"/>
      <c r="E3" s="92"/>
      <c r="F3" s="92"/>
      <c r="G3" s="92"/>
      <c r="H3" s="92"/>
    </row>
    <row r="4" spans="1:170" s="4" customFormat="1" ht="42" customHeight="1">
      <c r="A4" s="92" t="s">
        <v>124</v>
      </c>
      <c r="B4" s="92"/>
      <c r="C4" s="92"/>
      <c r="D4" s="92"/>
      <c r="E4" s="92"/>
      <c r="F4" s="92"/>
      <c r="G4" s="92"/>
      <c r="H4" s="9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row>
    <row r="5" spans="1:8" s="3" customFormat="1" ht="15.75" customHeight="1">
      <c r="A5" s="106" t="s">
        <v>1</v>
      </c>
      <c r="B5" s="106"/>
      <c r="C5" s="106"/>
      <c r="D5" s="106"/>
      <c r="E5" s="106"/>
      <c r="F5" s="106"/>
      <c r="G5" s="106"/>
      <c r="H5" s="106"/>
    </row>
    <row r="6" spans="1:8" s="2" customFormat="1" ht="69" customHeight="1">
      <c r="A6" s="95" t="s">
        <v>83</v>
      </c>
      <c r="B6" s="95"/>
      <c r="C6" s="95"/>
      <c r="D6" s="95"/>
      <c r="E6" s="95"/>
      <c r="F6" s="95"/>
      <c r="G6" s="95"/>
      <c r="H6" s="95"/>
    </row>
    <row r="7" spans="1:8" s="2" customFormat="1" ht="29.25" customHeight="1">
      <c r="A7" s="95" t="s">
        <v>105</v>
      </c>
      <c r="B7" s="95"/>
      <c r="C7" s="95"/>
      <c r="D7" s="95"/>
      <c r="E7" s="95"/>
      <c r="F7" s="95"/>
      <c r="G7" s="95"/>
      <c r="H7" s="95"/>
    </row>
    <row r="8" spans="1:8" s="2" customFormat="1" ht="25.5" customHeight="1">
      <c r="A8" s="95" t="s">
        <v>157</v>
      </c>
      <c r="B8" s="95"/>
      <c r="C8" s="95"/>
      <c r="D8" s="95"/>
      <c r="E8" s="95"/>
      <c r="F8" s="95"/>
      <c r="G8" s="95"/>
      <c r="H8" s="95"/>
    </row>
    <row r="9" spans="1:8" s="3" customFormat="1" ht="18" customHeight="1">
      <c r="A9" s="106" t="s">
        <v>38</v>
      </c>
      <c r="B9" s="106"/>
      <c r="C9" s="106"/>
      <c r="D9" s="106"/>
      <c r="E9" s="106"/>
      <c r="F9" s="106"/>
      <c r="G9" s="106"/>
      <c r="H9" s="106"/>
    </row>
    <row r="10" spans="1:8" s="7" customFormat="1" ht="20.25" customHeight="1">
      <c r="A10" s="93" t="s">
        <v>3</v>
      </c>
      <c r="B10" s="93"/>
      <c r="C10" s="93"/>
      <c r="D10" s="93"/>
      <c r="E10" s="93"/>
      <c r="F10" s="93"/>
      <c r="G10" s="93"/>
      <c r="H10" s="93"/>
    </row>
    <row r="11" spans="1:8" s="7" customFormat="1" ht="18" customHeight="1">
      <c r="A11" s="107" t="s">
        <v>97</v>
      </c>
      <c r="B11" s="107"/>
      <c r="C11" s="107"/>
      <c r="D11" s="107"/>
      <c r="E11" s="107"/>
      <c r="F11" s="107"/>
      <c r="G11" s="107"/>
      <c r="H11" s="107"/>
    </row>
    <row r="12" spans="1:8" s="10" customFormat="1" ht="91.5" customHeight="1">
      <c r="A12" s="8" t="s">
        <v>13</v>
      </c>
      <c r="B12" s="109" t="s">
        <v>4</v>
      </c>
      <c r="C12" s="110"/>
      <c r="D12" s="9" t="s">
        <v>5</v>
      </c>
      <c r="E12" s="9" t="s">
        <v>8</v>
      </c>
      <c r="F12" s="9" t="s">
        <v>6</v>
      </c>
      <c r="G12" s="9" t="s">
        <v>14</v>
      </c>
      <c r="H12" s="9" t="s">
        <v>7</v>
      </c>
    </row>
    <row r="13" spans="1:8" s="14" customFormat="1" ht="4.5" customHeight="1">
      <c r="A13" s="11"/>
      <c r="B13" s="11"/>
      <c r="C13" s="12"/>
      <c r="D13" s="12"/>
      <c r="E13" s="12"/>
      <c r="F13" s="12"/>
      <c r="G13" s="12"/>
      <c r="H13" s="13"/>
    </row>
    <row r="14" spans="1:8" s="18" customFormat="1" ht="14.25" customHeight="1">
      <c r="A14" s="15" t="s">
        <v>9</v>
      </c>
      <c r="B14" s="15"/>
      <c r="C14" s="16" t="s">
        <v>24</v>
      </c>
      <c r="D14" s="17"/>
      <c r="E14" s="17"/>
      <c r="F14" s="17"/>
      <c r="G14" s="17"/>
      <c r="H14" s="17"/>
    </row>
    <row r="15" spans="1:8" s="22" customFormat="1" ht="4.5" customHeight="1">
      <c r="A15" s="19"/>
      <c r="B15" s="19"/>
      <c r="C15" s="20"/>
      <c r="D15" s="20"/>
      <c r="E15" s="20"/>
      <c r="F15" s="20"/>
      <c r="G15" s="20"/>
      <c r="H15" s="21"/>
    </row>
    <row r="16" spans="1:8" s="26" customFormat="1" ht="24" customHeight="1">
      <c r="A16" s="23"/>
      <c r="B16" s="23"/>
      <c r="C16" s="24" t="s">
        <v>15</v>
      </c>
      <c r="D16" s="25">
        <v>1119996890</v>
      </c>
      <c r="E16" s="25">
        <f>E22+E30+E18+E26+E43</f>
        <v>3241338</v>
      </c>
      <c r="F16" s="25">
        <f>F22+F30+F18+F26+F43</f>
        <v>516884</v>
      </c>
      <c r="G16" s="25">
        <f>G22+G30+G18+G26+G43</f>
        <v>0</v>
      </c>
      <c r="H16" s="25">
        <f>D16+E16-F16</f>
        <v>1122721344</v>
      </c>
    </row>
    <row r="17" spans="1:8" s="28" customFormat="1" ht="3.75" customHeight="1">
      <c r="A17" s="27"/>
      <c r="B17" s="27"/>
      <c r="C17" s="1"/>
      <c r="D17" s="1"/>
      <c r="E17" s="1"/>
      <c r="F17" s="1"/>
      <c r="G17" s="1"/>
      <c r="H17" s="1"/>
    </row>
    <row r="18" spans="1:8" s="26" customFormat="1" ht="24" customHeight="1">
      <c r="A18" s="23"/>
      <c r="B18" s="29" t="s">
        <v>33</v>
      </c>
      <c r="C18" s="24" t="s">
        <v>34</v>
      </c>
      <c r="D18" s="25">
        <v>12160500</v>
      </c>
      <c r="E18" s="25">
        <f>E19</f>
        <v>300</v>
      </c>
      <c r="F18" s="25">
        <f>F19</f>
        <v>0</v>
      </c>
      <c r="G18" s="25">
        <f>G19</f>
        <v>0</v>
      </c>
      <c r="H18" s="25">
        <f>D18+E18-F18</f>
        <v>12160800</v>
      </c>
    </row>
    <row r="19" spans="1:8" s="14" customFormat="1" ht="19.5" customHeight="1">
      <c r="A19" s="11"/>
      <c r="B19" s="30" t="s">
        <v>68</v>
      </c>
      <c r="C19" s="31" t="s">
        <v>21</v>
      </c>
      <c r="D19" s="32">
        <v>10500</v>
      </c>
      <c r="E19" s="32">
        <v>300</v>
      </c>
      <c r="F19" s="32">
        <v>0</v>
      </c>
      <c r="G19" s="32">
        <v>0</v>
      </c>
      <c r="H19" s="32">
        <f>D19+E19-F19</f>
        <v>10800</v>
      </c>
    </row>
    <row r="20" spans="1:8" s="28" customFormat="1" ht="33.75" customHeight="1">
      <c r="A20" s="27"/>
      <c r="B20" s="27"/>
      <c r="C20" s="95" t="s">
        <v>101</v>
      </c>
      <c r="D20" s="95"/>
      <c r="E20" s="95"/>
      <c r="F20" s="95"/>
      <c r="G20" s="95"/>
      <c r="H20" s="95"/>
    </row>
    <row r="21" spans="1:8" s="14" customFormat="1" ht="4.5" customHeight="1">
      <c r="A21" s="11"/>
      <c r="B21" s="30"/>
      <c r="C21" s="5"/>
      <c r="D21" s="5"/>
      <c r="E21" s="5"/>
      <c r="F21" s="5"/>
      <c r="G21" s="5"/>
      <c r="H21" s="5"/>
    </row>
    <row r="22" spans="1:8" s="26" customFormat="1" ht="24.75" customHeight="1">
      <c r="A22" s="23"/>
      <c r="B22" s="23">
        <v>600</v>
      </c>
      <c r="C22" s="24" t="s">
        <v>35</v>
      </c>
      <c r="D22" s="25">
        <v>76078367</v>
      </c>
      <c r="E22" s="25">
        <f>E23</f>
        <v>315000</v>
      </c>
      <c r="F22" s="25">
        <f>F23</f>
        <v>0</v>
      </c>
      <c r="G22" s="25">
        <f>G23</f>
        <v>0</v>
      </c>
      <c r="H22" s="25">
        <f>D22+E22-F22</f>
        <v>76393367</v>
      </c>
    </row>
    <row r="23" spans="1:8" s="14" customFormat="1" ht="21.75" customHeight="1">
      <c r="A23" s="11"/>
      <c r="B23" s="30" t="s">
        <v>57</v>
      </c>
      <c r="C23" s="31" t="s">
        <v>56</v>
      </c>
      <c r="D23" s="32">
        <v>21065553</v>
      </c>
      <c r="E23" s="32">
        <v>315000</v>
      </c>
      <c r="F23" s="32">
        <v>0</v>
      </c>
      <c r="G23" s="32">
        <v>0</v>
      </c>
      <c r="H23" s="32">
        <f>D23+E23-F23</f>
        <v>21380553</v>
      </c>
    </row>
    <row r="24" spans="1:8" s="14" customFormat="1" ht="29.25" customHeight="1">
      <c r="A24" s="11"/>
      <c r="B24" s="11"/>
      <c r="C24" s="92" t="s">
        <v>133</v>
      </c>
      <c r="D24" s="92"/>
      <c r="E24" s="92"/>
      <c r="F24" s="92"/>
      <c r="G24" s="92"/>
      <c r="H24" s="92"/>
    </row>
    <row r="25" spans="1:8" s="28" customFormat="1" ht="5.25" customHeight="1">
      <c r="A25" s="27"/>
      <c r="B25" s="27"/>
      <c r="C25" s="1"/>
      <c r="D25" s="1"/>
      <c r="E25" s="1"/>
      <c r="F25" s="1"/>
      <c r="G25" s="1"/>
      <c r="H25" s="1"/>
    </row>
    <row r="26" spans="1:8" s="26" customFormat="1" ht="23.25" customHeight="1">
      <c r="A26" s="23"/>
      <c r="B26" s="23">
        <v>750</v>
      </c>
      <c r="C26" s="24" t="s">
        <v>70</v>
      </c>
      <c r="D26" s="25">
        <v>2873729</v>
      </c>
      <c r="E26" s="25">
        <f>E27</f>
        <v>214156</v>
      </c>
      <c r="F26" s="25">
        <f>F27</f>
        <v>0</v>
      </c>
      <c r="G26" s="25">
        <f>G27</f>
        <v>0</v>
      </c>
      <c r="H26" s="25">
        <f>D26+E26-F26</f>
        <v>3087885</v>
      </c>
    </row>
    <row r="27" spans="1:8" s="14" customFormat="1" ht="21.75" customHeight="1">
      <c r="A27" s="11"/>
      <c r="B27" s="11">
        <v>75075</v>
      </c>
      <c r="C27" s="31" t="s">
        <v>71</v>
      </c>
      <c r="D27" s="32">
        <v>548195</v>
      </c>
      <c r="E27" s="32">
        <v>214156</v>
      </c>
      <c r="F27" s="32">
        <v>0</v>
      </c>
      <c r="G27" s="32">
        <v>0</v>
      </c>
      <c r="H27" s="32">
        <f>D27+E27-F27</f>
        <v>762351</v>
      </c>
    </row>
    <row r="28" spans="1:8" s="14" customFormat="1" ht="43.5" customHeight="1">
      <c r="A28" s="11"/>
      <c r="B28" s="11"/>
      <c r="C28" s="95" t="s">
        <v>156</v>
      </c>
      <c r="D28" s="95"/>
      <c r="E28" s="95"/>
      <c r="F28" s="95"/>
      <c r="G28" s="95"/>
      <c r="H28" s="95"/>
    </row>
    <row r="29" spans="1:8" s="26" customFormat="1" ht="6" customHeight="1">
      <c r="A29" s="33"/>
      <c r="B29" s="33"/>
      <c r="C29" s="1"/>
      <c r="D29" s="1"/>
      <c r="E29" s="1"/>
      <c r="F29" s="1"/>
      <c r="G29" s="1"/>
      <c r="H29" s="1"/>
    </row>
    <row r="30" spans="1:8" s="26" customFormat="1" ht="23.25" customHeight="1">
      <c r="A30" s="23"/>
      <c r="B30" s="23">
        <v>758</v>
      </c>
      <c r="C30" s="24" t="s">
        <v>48</v>
      </c>
      <c r="D30" s="25">
        <v>666153101</v>
      </c>
      <c r="E30" s="25">
        <f>E31+E40</f>
        <v>2690841</v>
      </c>
      <c r="F30" s="25">
        <f>F31+F40</f>
        <v>516884</v>
      </c>
      <c r="G30" s="25">
        <f>G31+G40</f>
        <v>0</v>
      </c>
      <c r="H30" s="25">
        <f>D30+E30-F30</f>
        <v>668327058</v>
      </c>
    </row>
    <row r="31" spans="1:8" s="14" customFormat="1" ht="38.25" customHeight="1">
      <c r="A31" s="11"/>
      <c r="B31" s="34">
        <v>75863</v>
      </c>
      <c r="C31" s="35" t="s">
        <v>58</v>
      </c>
      <c r="D31" s="36">
        <v>272591848</v>
      </c>
      <c r="E31" s="36">
        <v>1788776</v>
      </c>
      <c r="F31" s="36">
        <v>516884</v>
      </c>
      <c r="G31" s="36">
        <v>0</v>
      </c>
      <c r="H31" s="36">
        <f>D31+E31-F31</f>
        <v>273863740</v>
      </c>
    </row>
    <row r="32" spans="1:8" s="14" customFormat="1" ht="27" customHeight="1">
      <c r="A32" s="11"/>
      <c r="B32" s="11"/>
      <c r="C32" s="104" t="s">
        <v>60</v>
      </c>
      <c r="D32" s="104"/>
      <c r="E32" s="104"/>
      <c r="F32" s="104"/>
      <c r="G32" s="104"/>
      <c r="H32" s="104"/>
    </row>
    <row r="33" spans="1:8" s="14" customFormat="1" ht="15" customHeight="1">
      <c r="A33" s="11"/>
      <c r="B33" s="11"/>
      <c r="C33" s="95" t="s">
        <v>119</v>
      </c>
      <c r="D33" s="95"/>
      <c r="E33" s="95"/>
      <c r="F33" s="95"/>
      <c r="G33" s="95"/>
      <c r="H33" s="95"/>
    </row>
    <row r="34" spans="1:8" s="14" customFormat="1" ht="25.5" customHeight="1">
      <c r="A34" s="11"/>
      <c r="B34" s="11"/>
      <c r="C34" s="96" t="s">
        <v>120</v>
      </c>
      <c r="D34" s="96"/>
      <c r="E34" s="96"/>
      <c r="F34" s="96"/>
      <c r="G34" s="38" t="s">
        <v>55</v>
      </c>
      <c r="H34" s="39">
        <v>10000</v>
      </c>
    </row>
    <row r="35" spans="1:8" s="14" customFormat="1" ht="27" customHeight="1">
      <c r="A35" s="11"/>
      <c r="B35" s="11"/>
      <c r="C35" s="96" t="s">
        <v>121</v>
      </c>
      <c r="D35" s="96"/>
      <c r="E35" s="96"/>
      <c r="F35" s="96"/>
      <c r="G35" s="38" t="s">
        <v>55</v>
      </c>
      <c r="H35" s="39">
        <v>1261892</v>
      </c>
    </row>
    <row r="36" spans="1:8" s="14" customFormat="1" ht="39" customHeight="1">
      <c r="A36" s="11"/>
      <c r="B36" s="11"/>
      <c r="C36" s="96" t="s">
        <v>122</v>
      </c>
      <c r="D36" s="96"/>
      <c r="E36" s="96"/>
      <c r="F36" s="96"/>
      <c r="G36" s="38" t="s">
        <v>55</v>
      </c>
      <c r="H36" s="39">
        <v>36124</v>
      </c>
    </row>
    <row r="37" spans="1:8" s="14" customFormat="1" ht="39" customHeight="1">
      <c r="A37" s="11"/>
      <c r="B37" s="11"/>
      <c r="C37" s="96" t="s">
        <v>125</v>
      </c>
      <c r="D37" s="96"/>
      <c r="E37" s="96"/>
      <c r="F37" s="96"/>
      <c r="G37" s="38" t="s">
        <v>55</v>
      </c>
      <c r="H37" s="39">
        <v>36124</v>
      </c>
    </row>
    <row r="38" spans="1:8" s="14" customFormat="1" ht="17.25" customHeight="1">
      <c r="A38" s="11"/>
      <c r="B38" s="11"/>
      <c r="C38" s="92" t="s">
        <v>73</v>
      </c>
      <c r="D38" s="92"/>
      <c r="E38" s="92"/>
      <c r="F38" s="92"/>
      <c r="G38" s="92"/>
      <c r="H38" s="92"/>
    </row>
    <row r="39" spans="1:8" s="14" customFormat="1" ht="81.75" customHeight="1">
      <c r="A39" s="11"/>
      <c r="B39" s="11"/>
      <c r="C39" s="92" t="s">
        <v>126</v>
      </c>
      <c r="D39" s="92"/>
      <c r="E39" s="92"/>
      <c r="F39" s="92"/>
      <c r="G39" s="92"/>
      <c r="H39" s="92"/>
    </row>
    <row r="40" spans="1:8" s="14" customFormat="1" ht="38.25" customHeight="1">
      <c r="A40" s="11"/>
      <c r="B40" s="34">
        <v>75864</v>
      </c>
      <c r="C40" s="35" t="s">
        <v>72</v>
      </c>
      <c r="D40" s="36">
        <v>88194396</v>
      </c>
      <c r="E40" s="36">
        <v>902065</v>
      </c>
      <c r="F40" s="36">
        <v>0</v>
      </c>
      <c r="G40" s="36">
        <v>0</v>
      </c>
      <c r="H40" s="36">
        <f>D40+E40-F40</f>
        <v>89096461</v>
      </c>
    </row>
    <row r="41" spans="1:8" s="14" customFormat="1" ht="54" customHeight="1">
      <c r="A41" s="11"/>
      <c r="B41" s="11"/>
      <c r="C41" s="92" t="s">
        <v>158</v>
      </c>
      <c r="D41" s="92"/>
      <c r="E41" s="92"/>
      <c r="F41" s="92"/>
      <c r="G41" s="92"/>
      <c r="H41" s="92"/>
    </row>
    <row r="42" spans="1:8" s="14" customFormat="1" ht="6.75" customHeight="1">
      <c r="A42" s="11"/>
      <c r="B42" s="11"/>
      <c r="C42" s="1"/>
      <c r="D42" s="1"/>
      <c r="E42" s="1"/>
      <c r="F42" s="1"/>
      <c r="G42" s="1"/>
      <c r="H42" s="1"/>
    </row>
    <row r="43" spans="1:9" s="42" customFormat="1" ht="26.25" customHeight="1">
      <c r="A43" s="23"/>
      <c r="B43" s="23">
        <v>801</v>
      </c>
      <c r="C43" s="24" t="s">
        <v>22</v>
      </c>
      <c r="D43" s="40">
        <v>1420376</v>
      </c>
      <c r="E43" s="40">
        <f>E44</f>
        <v>21041</v>
      </c>
      <c r="F43" s="40">
        <f>F44</f>
        <v>0</v>
      </c>
      <c r="G43" s="25">
        <f>G44</f>
        <v>0</v>
      </c>
      <c r="H43" s="25">
        <f>D43+E43-F43</f>
        <v>1441417</v>
      </c>
      <c r="I43" s="41"/>
    </row>
    <row r="44" spans="1:9" s="14" customFormat="1" ht="21.75" customHeight="1">
      <c r="A44" s="11"/>
      <c r="B44" s="11">
        <v>80195</v>
      </c>
      <c r="C44" s="31" t="s">
        <v>21</v>
      </c>
      <c r="D44" s="32">
        <v>187811</v>
      </c>
      <c r="E44" s="32">
        <v>21041</v>
      </c>
      <c r="F44" s="32">
        <v>0</v>
      </c>
      <c r="G44" s="32">
        <v>0</v>
      </c>
      <c r="H44" s="32">
        <f>D44+E44-F44</f>
        <v>208852</v>
      </c>
      <c r="I44" s="32"/>
    </row>
    <row r="45" spans="1:8" s="14" customFormat="1" ht="64.5" customHeight="1">
      <c r="A45" s="11"/>
      <c r="B45" s="11"/>
      <c r="C45" s="95" t="s">
        <v>109</v>
      </c>
      <c r="D45" s="95"/>
      <c r="E45" s="95"/>
      <c r="F45" s="95"/>
      <c r="G45" s="95"/>
      <c r="H45" s="95"/>
    </row>
    <row r="46" spans="1:9" s="14" customFormat="1" ht="3.75" customHeight="1">
      <c r="A46" s="11"/>
      <c r="B46" s="11"/>
      <c r="C46" s="92"/>
      <c r="D46" s="92"/>
      <c r="E46" s="92"/>
      <c r="F46" s="92"/>
      <c r="G46" s="92"/>
      <c r="H46" s="92"/>
      <c r="I46" s="32"/>
    </row>
    <row r="47" spans="1:8" s="46" customFormat="1" ht="18.75" customHeight="1">
      <c r="A47" s="43" t="s">
        <v>10</v>
      </c>
      <c r="B47" s="43"/>
      <c r="C47" s="44" t="s">
        <v>12</v>
      </c>
      <c r="D47" s="45"/>
      <c r="E47" s="45"/>
      <c r="F47" s="45"/>
      <c r="G47" s="45"/>
      <c r="H47" s="45"/>
    </row>
    <row r="48" spans="3:8" ht="3" customHeight="1">
      <c r="C48" s="48"/>
      <c r="D48" s="48"/>
      <c r="E48" s="48"/>
      <c r="F48" s="48"/>
      <c r="G48" s="48"/>
      <c r="H48" s="49"/>
    </row>
    <row r="49" spans="1:8" s="4" customFormat="1" ht="24" customHeight="1">
      <c r="A49" s="51"/>
      <c r="B49" s="51"/>
      <c r="C49" s="52" t="s">
        <v>15</v>
      </c>
      <c r="D49" s="40">
        <v>1142496890</v>
      </c>
      <c r="E49" s="40">
        <f>E51+E63+E86+E90+E102+E106+E123+E127+E75+E79+E98+E59</f>
        <v>5312913</v>
      </c>
      <c r="F49" s="40">
        <f>F51+F63+F86+F90+F102+F106+F123+F127+F75+F79+F98+F59</f>
        <v>2588459</v>
      </c>
      <c r="G49" s="40">
        <f>G51+G63+G86+G90+G102+G106+G123+G127+G75+G79+G98+G59</f>
        <v>4123052</v>
      </c>
      <c r="H49" s="40">
        <f>D49+E49-F49</f>
        <v>1145221344</v>
      </c>
    </row>
    <row r="50" spans="1:8" s="28" customFormat="1" ht="4.5" customHeight="1">
      <c r="A50" s="27"/>
      <c r="B50" s="27"/>
      <c r="C50" s="1"/>
      <c r="D50" s="1"/>
      <c r="E50" s="1"/>
      <c r="F50" s="1"/>
      <c r="G50" s="1"/>
      <c r="H50" s="53"/>
    </row>
    <row r="51" spans="1:8" s="4" customFormat="1" ht="24.75" customHeight="1">
      <c r="A51" s="51"/>
      <c r="B51" s="54" t="s">
        <v>33</v>
      </c>
      <c r="C51" s="52" t="s">
        <v>34</v>
      </c>
      <c r="D51" s="40">
        <v>13882000</v>
      </c>
      <c r="E51" s="40">
        <f>E56+E52+E54</f>
        <v>292017</v>
      </c>
      <c r="F51" s="40">
        <f>F56+F52+F54</f>
        <v>0</v>
      </c>
      <c r="G51" s="40">
        <f>G56+G52+G54</f>
        <v>0</v>
      </c>
      <c r="H51" s="40">
        <f>D51+E51-F51</f>
        <v>14174017</v>
      </c>
    </row>
    <row r="52" spans="1:8" s="14" customFormat="1" ht="18.75" customHeight="1">
      <c r="A52" s="11"/>
      <c r="B52" s="30" t="s">
        <v>103</v>
      </c>
      <c r="C52" s="31" t="s">
        <v>104</v>
      </c>
      <c r="D52" s="32">
        <v>0</v>
      </c>
      <c r="E52" s="32">
        <v>151158</v>
      </c>
      <c r="F52" s="32">
        <v>0</v>
      </c>
      <c r="G52" s="32">
        <v>0</v>
      </c>
      <c r="H52" s="32">
        <f>D52+E52-F52</f>
        <v>151158</v>
      </c>
    </row>
    <row r="53" spans="1:8" s="56" customFormat="1" ht="54" customHeight="1">
      <c r="A53" s="55"/>
      <c r="B53" s="55"/>
      <c r="C53" s="93" t="s">
        <v>154</v>
      </c>
      <c r="D53" s="93"/>
      <c r="E53" s="93"/>
      <c r="F53" s="93"/>
      <c r="G53" s="93"/>
      <c r="H53" s="93"/>
    </row>
    <row r="54" spans="1:8" s="14" customFormat="1" ht="20.25" customHeight="1">
      <c r="A54" s="11"/>
      <c r="B54" s="30" t="s">
        <v>112</v>
      </c>
      <c r="C54" s="31" t="s">
        <v>113</v>
      </c>
      <c r="D54" s="32">
        <v>0</v>
      </c>
      <c r="E54" s="32">
        <v>140559</v>
      </c>
      <c r="F54" s="32">
        <v>0</v>
      </c>
      <c r="G54" s="32">
        <v>0</v>
      </c>
      <c r="H54" s="32">
        <f>D54+E54-F54</f>
        <v>140559</v>
      </c>
    </row>
    <row r="55" spans="1:8" s="14" customFormat="1" ht="69.75" customHeight="1">
      <c r="A55" s="11"/>
      <c r="B55" s="30"/>
      <c r="C55" s="92" t="s">
        <v>114</v>
      </c>
      <c r="D55" s="92"/>
      <c r="E55" s="92"/>
      <c r="F55" s="92"/>
      <c r="G55" s="92"/>
      <c r="H55" s="92"/>
    </row>
    <row r="56" spans="1:8" s="14" customFormat="1" ht="20.25" customHeight="1">
      <c r="A56" s="11"/>
      <c r="B56" s="30" t="s">
        <v>68</v>
      </c>
      <c r="C56" s="31" t="s">
        <v>21</v>
      </c>
      <c r="D56" s="32">
        <v>421500</v>
      </c>
      <c r="E56" s="32">
        <v>300</v>
      </c>
      <c r="F56" s="32">
        <v>0</v>
      </c>
      <c r="G56" s="32">
        <v>0</v>
      </c>
      <c r="H56" s="32">
        <f>D56+E56-F56</f>
        <v>421800</v>
      </c>
    </row>
    <row r="57" spans="1:8" s="14" customFormat="1" ht="34.5" customHeight="1">
      <c r="A57" s="11"/>
      <c r="B57" s="30"/>
      <c r="C57" s="95" t="s">
        <v>134</v>
      </c>
      <c r="D57" s="95"/>
      <c r="E57" s="95"/>
      <c r="F57" s="95"/>
      <c r="G57" s="95"/>
      <c r="H57" s="95"/>
    </row>
    <row r="58" spans="1:8" s="14" customFormat="1" ht="3.75" customHeight="1">
      <c r="A58" s="11"/>
      <c r="B58" s="30"/>
      <c r="C58" s="1"/>
      <c r="D58" s="1"/>
      <c r="E58" s="1"/>
      <c r="F58" s="1"/>
      <c r="G58" s="1"/>
      <c r="H58" s="1"/>
    </row>
    <row r="59" spans="1:8" s="26" customFormat="1" ht="23.25" customHeight="1">
      <c r="A59" s="23"/>
      <c r="B59" s="23">
        <v>500</v>
      </c>
      <c r="C59" s="24" t="s">
        <v>99</v>
      </c>
      <c r="D59" s="25">
        <v>373550</v>
      </c>
      <c r="E59" s="25">
        <f>E60</f>
        <v>51400</v>
      </c>
      <c r="F59" s="25">
        <f>F60</f>
        <v>0</v>
      </c>
      <c r="G59" s="25">
        <f>G60</f>
        <v>0</v>
      </c>
      <c r="H59" s="25">
        <f>D59+E59-F59</f>
        <v>424950</v>
      </c>
    </row>
    <row r="60" spans="1:8" s="14" customFormat="1" ht="18.75" customHeight="1">
      <c r="A60" s="11"/>
      <c r="B60" s="11">
        <v>50005</v>
      </c>
      <c r="C60" s="31" t="s">
        <v>100</v>
      </c>
      <c r="D60" s="32">
        <v>373550</v>
      </c>
      <c r="E60" s="32">
        <v>51400</v>
      </c>
      <c r="F60" s="32">
        <v>0</v>
      </c>
      <c r="G60" s="32">
        <v>0</v>
      </c>
      <c r="H60" s="32">
        <f>D60+E60-F60</f>
        <v>424950</v>
      </c>
    </row>
    <row r="61" spans="1:8" s="14" customFormat="1" ht="78.75" customHeight="1">
      <c r="A61" s="11"/>
      <c r="B61" s="11"/>
      <c r="C61" s="92" t="s">
        <v>135</v>
      </c>
      <c r="D61" s="92"/>
      <c r="E61" s="92"/>
      <c r="F61" s="92"/>
      <c r="G61" s="92"/>
      <c r="H61" s="92"/>
    </row>
    <row r="62" spans="1:8" s="26" customFormat="1" ht="5.25" customHeight="1">
      <c r="A62" s="33"/>
      <c r="B62" s="33"/>
      <c r="C62" s="1"/>
      <c r="D62" s="1"/>
      <c r="E62" s="1"/>
      <c r="F62" s="1"/>
      <c r="G62" s="1"/>
      <c r="H62" s="1"/>
    </row>
    <row r="63" spans="1:8" s="26" customFormat="1" ht="24.75" customHeight="1">
      <c r="A63" s="23"/>
      <c r="B63" s="23">
        <v>600</v>
      </c>
      <c r="C63" s="24" t="s">
        <v>35</v>
      </c>
      <c r="D63" s="25">
        <v>399970009</v>
      </c>
      <c r="E63" s="25">
        <f>E72+E64</f>
        <v>315000</v>
      </c>
      <c r="F63" s="25">
        <f>F72+F64</f>
        <v>0</v>
      </c>
      <c r="G63" s="25">
        <f>G72+G64</f>
        <v>4073000</v>
      </c>
      <c r="H63" s="25">
        <f>D63+E63-F63</f>
        <v>400285009</v>
      </c>
    </row>
    <row r="64" spans="1:8" s="14" customFormat="1" ht="18.75" customHeight="1">
      <c r="A64" s="11"/>
      <c r="B64" s="11">
        <v>60001</v>
      </c>
      <c r="C64" s="31" t="s">
        <v>131</v>
      </c>
      <c r="D64" s="32">
        <v>110482366</v>
      </c>
      <c r="E64" s="32">
        <v>0</v>
      </c>
      <c r="F64" s="32">
        <v>0</v>
      </c>
      <c r="G64" s="32">
        <v>4073000</v>
      </c>
      <c r="H64" s="32">
        <f>D64+E64-F64</f>
        <v>110482366</v>
      </c>
    </row>
    <row r="65" spans="1:8" s="26" customFormat="1" ht="18.75" customHeight="1">
      <c r="A65" s="33"/>
      <c r="B65" s="11"/>
      <c r="C65" s="92" t="s">
        <v>148</v>
      </c>
      <c r="D65" s="92"/>
      <c r="E65" s="92"/>
      <c r="F65" s="92"/>
      <c r="G65" s="92"/>
      <c r="H65" s="92"/>
    </row>
    <row r="66" spans="1:8" s="26" customFormat="1" ht="15.75" customHeight="1">
      <c r="A66" s="33"/>
      <c r="B66" s="11"/>
      <c r="C66" s="92" t="s">
        <v>153</v>
      </c>
      <c r="D66" s="92"/>
      <c r="E66" s="92"/>
      <c r="F66" s="92"/>
      <c r="G66" s="92"/>
      <c r="H66" s="92"/>
    </row>
    <row r="67" spans="1:8" s="26" customFormat="1" ht="26.25" customHeight="1">
      <c r="A67" s="33"/>
      <c r="B67" s="11"/>
      <c r="C67" s="92" t="s">
        <v>149</v>
      </c>
      <c r="D67" s="92"/>
      <c r="E67" s="92"/>
      <c r="F67" s="92"/>
      <c r="G67" s="92"/>
      <c r="H67" s="92"/>
    </row>
    <row r="68" spans="1:8" s="26" customFormat="1" ht="51.75" customHeight="1">
      <c r="A68" s="33"/>
      <c r="B68" s="11"/>
      <c r="C68" s="92" t="s">
        <v>150</v>
      </c>
      <c r="D68" s="92"/>
      <c r="E68" s="92"/>
      <c r="F68" s="92"/>
      <c r="G68" s="92"/>
      <c r="H68" s="92"/>
    </row>
    <row r="69" spans="1:8" s="26" customFormat="1" ht="26.25" customHeight="1">
      <c r="A69" s="33"/>
      <c r="B69" s="11"/>
      <c r="C69" s="92" t="s">
        <v>151</v>
      </c>
      <c r="D69" s="92"/>
      <c r="E69" s="92"/>
      <c r="F69" s="92"/>
      <c r="G69" s="92"/>
      <c r="H69" s="92"/>
    </row>
    <row r="70" spans="1:8" s="26" customFormat="1" ht="15" customHeight="1">
      <c r="A70" s="33"/>
      <c r="B70" s="11"/>
      <c r="C70" s="92" t="s">
        <v>155</v>
      </c>
      <c r="D70" s="92"/>
      <c r="E70" s="92"/>
      <c r="F70" s="92"/>
      <c r="G70" s="92"/>
      <c r="H70" s="92"/>
    </row>
    <row r="71" spans="1:8" s="26" customFormat="1" ht="39.75" customHeight="1">
      <c r="A71" s="33"/>
      <c r="B71" s="11"/>
      <c r="C71" s="92" t="s">
        <v>152</v>
      </c>
      <c r="D71" s="92"/>
      <c r="E71" s="92"/>
      <c r="F71" s="92"/>
      <c r="G71" s="92"/>
      <c r="H71" s="92"/>
    </row>
    <row r="72" spans="1:8" s="14" customFormat="1" ht="18" customHeight="1">
      <c r="A72" s="11"/>
      <c r="B72" s="11">
        <v>60013</v>
      </c>
      <c r="C72" s="31" t="s">
        <v>56</v>
      </c>
      <c r="D72" s="32">
        <v>240469784</v>
      </c>
      <c r="E72" s="32">
        <v>315000</v>
      </c>
      <c r="F72" s="32">
        <v>0</v>
      </c>
      <c r="G72" s="32">
        <v>0</v>
      </c>
      <c r="H72" s="32">
        <f>D72+E72-F72</f>
        <v>240784784</v>
      </c>
    </row>
    <row r="73" spans="1:8" s="14" customFormat="1" ht="67.5" customHeight="1">
      <c r="A73" s="11"/>
      <c r="B73" s="11"/>
      <c r="C73" s="92" t="s">
        <v>132</v>
      </c>
      <c r="D73" s="92"/>
      <c r="E73" s="92"/>
      <c r="F73" s="92"/>
      <c r="G73" s="92"/>
      <c r="H73" s="92"/>
    </row>
    <row r="74" spans="1:8" s="28" customFormat="1" ht="3.75" customHeight="1">
      <c r="A74" s="27"/>
      <c r="B74" s="27"/>
      <c r="C74" s="1"/>
      <c r="D74" s="1"/>
      <c r="E74" s="1"/>
      <c r="F74" s="1"/>
      <c r="G74" s="1"/>
      <c r="H74" s="53"/>
    </row>
    <row r="75" spans="1:8" s="26" customFormat="1" ht="23.25" customHeight="1">
      <c r="A75" s="23"/>
      <c r="B75" s="23">
        <v>630</v>
      </c>
      <c r="C75" s="57" t="s">
        <v>78</v>
      </c>
      <c r="D75" s="25">
        <v>2036022</v>
      </c>
      <c r="E75" s="25">
        <f>E76</f>
        <v>76891</v>
      </c>
      <c r="F75" s="25">
        <f>F76</f>
        <v>0</v>
      </c>
      <c r="G75" s="25">
        <f>G76</f>
        <v>0</v>
      </c>
      <c r="H75" s="25">
        <f>D75+E75-F75</f>
        <v>2112913</v>
      </c>
    </row>
    <row r="76" spans="1:8" s="14" customFormat="1" ht="20.25" customHeight="1">
      <c r="A76" s="11"/>
      <c r="B76" s="11">
        <v>63095</v>
      </c>
      <c r="C76" s="58" t="s">
        <v>21</v>
      </c>
      <c r="D76" s="32">
        <v>1383217</v>
      </c>
      <c r="E76" s="32">
        <v>76891</v>
      </c>
      <c r="F76" s="32">
        <v>0</v>
      </c>
      <c r="G76" s="32">
        <v>0</v>
      </c>
      <c r="H76" s="32">
        <f>D76+E76-F76</f>
        <v>1460108</v>
      </c>
    </row>
    <row r="77" spans="1:8" s="14" customFormat="1" ht="42" customHeight="1">
      <c r="A77" s="11"/>
      <c r="B77" s="11"/>
      <c r="C77" s="95" t="s">
        <v>117</v>
      </c>
      <c r="D77" s="95"/>
      <c r="E77" s="95"/>
      <c r="F77" s="95"/>
      <c r="G77" s="95"/>
      <c r="H77" s="95"/>
    </row>
    <row r="78" spans="1:8" s="14" customFormat="1" ht="5.25" customHeight="1">
      <c r="A78" s="11"/>
      <c r="B78" s="11"/>
      <c r="C78" s="1"/>
      <c r="D78" s="1"/>
      <c r="E78" s="1"/>
      <c r="F78" s="1"/>
      <c r="G78" s="1"/>
      <c r="H78" s="1"/>
    </row>
    <row r="79" spans="1:8" s="4" customFormat="1" ht="24" customHeight="1">
      <c r="A79" s="51"/>
      <c r="B79" s="51">
        <v>750</v>
      </c>
      <c r="C79" s="52" t="s">
        <v>70</v>
      </c>
      <c r="D79" s="40">
        <v>116426679</v>
      </c>
      <c r="E79" s="40">
        <f>E83+E80</f>
        <v>474156</v>
      </c>
      <c r="F79" s="40">
        <f>F83+F80</f>
        <v>200000</v>
      </c>
      <c r="G79" s="40">
        <f>G83+G80</f>
        <v>50000</v>
      </c>
      <c r="H79" s="40">
        <f>D79+E79-F79</f>
        <v>116700835</v>
      </c>
    </row>
    <row r="80" spans="1:8" s="14" customFormat="1" ht="18.75" customHeight="1">
      <c r="A80" s="11"/>
      <c r="B80" s="11">
        <v>75018</v>
      </c>
      <c r="C80" s="31" t="s">
        <v>79</v>
      </c>
      <c r="D80" s="32">
        <v>83036937</v>
      </c>
      <c r="E80" s="32">
        <v>250000</v>
      </c>
      <c r="F80" s="32">
        <v>200000</v>
      </c>
      <c r="G80" s="32">
        <v>50000</v>
      </c>
      <c r="H80" s="32">
        <f>D80+E80-F80</f>
        <v>83086937</v>
      </c>
    </row>
    <row r="81" spans="1:8" s="26" customFormat="1" ht="53.25" customHeight="1">
      <c r="A81" s="33"/>
      <c r="B81" s="33"/>
      <c r="C81" s="92" t="s">
        <v>98</v>
      </c>
      <c r="D81" s="92"/>
      <c r="E81" s="92"/>
      <c r="F81" s="92"/>
      <c r="G81" s="92"/>
      <c r="H81" s="92"/>
    </row>
    <row r="82" spans="1:8" s="14" customFormat="1" ht="53.25" customHeight="1">
      <c r="A82" s="11"/>
      <c r="B82" s="11"/>
      <c r="C82" s="92" t="s">
        <v>136</v>
      </c>
      <c r="D82" s="92"/>
      <c r="E82" s="92"/>
      <c r="F82" s="92"/>
      <c r="G82" s="92"/>
      <c r="H82" s="92"/>
    </row>
    <row r="83" spans="1:8" s="14" customFormat="1" ht="18.75" customHeight="1">
      <c r="A83" s="11"/>
      <c r="B83" s="11">
        <v>75075</v>
      </c>
      <c r="C83" s="31" t="s">
        <v>71</v>
      </c>
      <c r="D83" s="32">
        <v>27393922</v>
      </c>
      <c r="E83" s="32">
        <v>224156</v>
      </c>
      <c r="F83" s="32">
        <v>0</v>
      </c>
      <c r="G83" s="32">
        <v>0</v>
      </c>
      <c r="H83" s="32">
        <f>D83+E83-F83</f>
        <v>27618078</v>
      </c>
    </row>
    <row r="84" spans="1:8" s="14" customFormat="1" ht="56.25" customHeight="1">
      <c r="A84" s="11"/>
      <c r="B84" s="11"/>
      <c r="C84" s="92" t="s">
        <v>137</v>
      </c>
      <c r="D84" s="92"/>
      <c r="E84" s="92"/>
      <c r="F84" s="92"/>
      <c r="G84" s="92"/>
      <c r="H84" s="92"/>
    </row>
    <row r="85" spans="1:8" s="28" customFormat="1" ht="3.75" customHeight="1">
      <c r="A85" s="27"/>
      <c r="B85" s="27"/>
      <c r="C85" s="37"/>
      <c r="D85" s="37"/>
      <c r="E85" s="37"/>
      <c r="F85" s="37"/>
      <c r="G85" s="37"/>
      <c r="H85" s="37"/>
    </row>
    <row r="86" spans="1:8" s="26" customFormat="1" ht="23.25" customHeight="1">
      <c r="A86" s="23"/>
      <c r="B86" s="23">
        <v>758</v>
      </c>
      <c r="C86" s="24" t="s">
        <v>64</v>
      </c>
      <c r="D86" s="25">
        <v>22898757</v>
      </c>
      <c r="E86" s="25">
        <f>E87</f>
        <v>0</v>
      </c>
      <c r="F86" s="25">
        <f>F87</f>
        <v>1860000</v>
      </c>
      <c r="G86" s="25">
        <f>G87</f>
        <v>0</v>
      </c>
      <c r="H86" s="25">
        <f>D86+E86-F86</f>
        <v>21038757</v>
      </c>
    </row>
    <row r="87" spans="1:8" s="14" customFormat="1" ht="22.5" customHeight="1">
      <c r="A87" s="11"/>
      <c r="B87" s="11">
        <v>75818</v>
      </c>
      <c r="C87" s="31" t="s">
        <v>65</v>
      </c>
      <c r="D87" s="32">
        <v>22898757</v>
      </c>
      <c r="E87" s="32">
        <v>0</v>
      </c>
      <c r="F87" s="32">
        <v>1860000</v>
      </c>
      <c r="G87" s="32">
        <v>0</v>
      </c>
      <c r="H87" s="32">
        <f>D87+E87-F87</f>
        <v>21038757</v>
      </c>
    </row>
    <row r="88" spans="1:8" s="14" customFormat="1" ht="15.75" customHeight="1">
      <c r="A88" s="11"/>
      <c r="B88" s="11"/>
      <c r="C88" s="92" t="s">
        <v>130</v>
      </c>
      <c r="D88" s="92"/>
      <c r="E88" s="92"/>
      <c r="F88" s="92"/>
      <c r="G88" s="92"/>
      <c r="H88" s="92"/>
    </row>
    <row r="89" spans="1:8" s="14" customFormat="1" ht="2.25" customHeight="1">
      <c r="A89" s="11"/>
      <c r="B89" s="11"/>
      <c r="C89" s="1"/>
      <c r="D89" s="1"/>
      <c r="E89" s="1"/>
      <c r="F89" s="1"/>
      <c r="G89" s="1"/>
      <c r="H89" s="1"/>
    </row>
    <row r="90" spans="1:8" s="4" customFormat="1" ht="24" customHeight="1">
      <c r="A90" s="51"/>
      <c r="B90" s="51">
        <v>801</v>
      </c>
      <c r="C90" s="52" t="s">
        <v>22</v>
      </c>
      <c r="D90" s="40">
        <v>86045525</v>
      </c>
      <c r="E90" s="40">
        <f>E91</f>
        <v>923106</v>
      </c>
      <c r="F90" s="40">
        <f>F91</f>
        <v>0</v>
      </c>
      <c r="G90" s="40">
        <f>G91</f>
        <v>52</v>
      </c>
      <c r="H90" s="40">
        <f>D90+E90-F90</f>
        <v>86968631</v>
      </c>
    </row>
    <row r="91" spans="1:8" s="14" customFormat="1" ht="18.75" customHeight="1">
      <c r="A91" s="11"/>
      <c r="B91" s="11">
        <v>80195</v>
      </c>
      <c r="C91" s="31" t="s">
        <v>21</v>
      </c>
      <c r="D91" s="32">
        <v>9102452</v>
      </c>
      <c r="E91" s="32">
        <v>923106</v>
      </c>
      <c r="F91" s="32">
        <v>0</v>
      </c>
      <c r="G91" s="32">
        <v>52</v>
      </c>
      <c r="H91" s="32">
        <f>D91+E91-F91</f>
        <v>10025558</v>
      </c>
    </row>
    <row r="92" spans="1:8" s="14" customFormat="1" ht="52.5" customHeight="1">
      <c r="A92" s="11"/>
      <c r="B92" s="11"/>
      <c r="C92" s="95" t="s">
        <v>138</v>
      </c>
      <c r="D92" s="95"/>
      <c r="E92" s="95"/>
      <c r="F92" s="95"/>
      <c r="G92" s="95"/>
      <c r="H92" s="95"/>
    </row>
    <row r="93" spans="1:8" s="14" customFormat="1" ht="27.75" customHeight="1">
      <c r="A93" s="11"/>
      <c r="B93" s="11"/>
      <c r="C93" s="104" t="s">
        <v>108</v>
      </c>
      <c r="D93" s="104"/>
      <c r="E93" s="104"/>
      <c r="F93" s="104"/>
      <c r="G93" s="104"/>
      <c r="H93" s="104"/>
    </row>
    <row r="94" spans="1:8" s="14" customFormat="1" ht="15.75" customHeight="1">
      <c r="A94" s="11"/>
      <c r="B94" s="11"/>
      <c r="C94" s="92" t="s">
        <v>139</v>
      </c>
      <c r="D94" s="92"/>
      <c r="E94" s="92"/>
      <c r="F94" s="92"/>
      <c r="G94" s="92"/>
      <c r="H94" s="92"/>
    </row>
    <row r="95" spans="1:8" s="14" customFormat="1" ht="15.75" customHeight="1">
      <c r="A95" s="11"/>
      <c r="B95" s="11"/>
      <c r="C95" s="92" t="s">
        <v>140</v>
      </c>
      <c r="D95" s="92"/>
      <c r="E95" s="92"/>
      <c r="F95" s="92"/>
      <c r="G95" s="92"/>
      <c r="H95" s="92"/>
    </row>
    <row r="96" spans="1:8" s="14" customFormat="1" ht="25.5" customHeight="1">
      <c r="A96" s="11"/>
      <c r="B96" s="11"/>
      <c r="C96" s="92" t="s">
        <v>141</v>
      </c>
      <c r="D96" s="92"/>
      <c r="E96" s="92"/>
      <c r="F96" s="92"/>
      <c r="G96" s="92"/>
      <c r="H96" s="92"/>
    </row>
    <row r="97" spans="1:8" s="26" customFormat="1" ht="5.25" customHeight="1">
      <c r="A97" s="33"/>
      <c r="B97" s="33"/>
      <c r="C97" s="37"/>
      <c r="D97" s="37"/>
      <c r="E97" s="37"/>
      <c r="F97" s="37"/>
      <c r="G97" s="37"/>
      <c r="H97" s="59"/>
    </row>
    <row r="98" spans="1:8" s="4" customFormat="1" ht="24.75" customHeight="1">
      <c r="A98" s="51"/>
      <c r="B98" s="51">
        <v>851</v>
      </c>
      <c r="C98" s="52" t="s">
        <v>69</v>
      </c>
      <c r="D98" s="40">
        <v>38276413</v>
      </c>
      <c r="E98" s="40">
        <f>E99</f>
        <v>0</v>
      </c>
      <c r="F98" s="40">
        <f>F99</f>
        <v>480760</v>
      </c>
      <c r="G98" s="40">
        <f>G99</f>
        <v>0</v>
      </c>
      <c r="H98" s="40">
        <f>D98+E98-F98</f>
        <v>37795653</v>
      </c>
    </row>
    <row r="99" spans="1:8" s="14" customFormat="1" ht="18.75" customHeight="1">
      <c r="A99" s="11"/>
      <c r="B99" s="11">
        <v>85111</v>
      </c>
      <c r="C99" s="60" t="s">
        <v>81</v>
      </c>
      <c r="D99" s="32">
        <v>12992518</v>
      </c>
      <c r="E99" s="32">
        <v>0</v>
      </c>
      <c r="F99" s="32">
        <v>480760</v>
      </c>
      <c r="G99" s="32">
        <v>0</v>
      </c>
      <c r="H99" s="32">
        <f>D99+E99-F99</f>
        <v>12511758</v>
      </c>
    </row>
    <row r="100" spans="1:8" s="14" customFormat="1" ht="39.75" customHeight="1">
      <c r="A100" s="11"/>
      <c r="B100" s="11"/>
      <c r="C100" s="95" t="s">
        <v>111</v>
      </c>
      <c r="D100" s="95"/>
      <c r="E100" s="95"/>
      <c r="F100" s="95"/>
      <c r="G100" s="95"/>
      <c r="H100" s="95"/>
    </row>
    <row r="101" spans="1:8" s="14" customFormat="1" ht="3.75" customHeight="1">
      <c r="A101" s="11"/>
      <c r="B101" s="11"/>
      <c r="C101" s="1"/>
      <c r="D101" s="1"/>
      <c r="E101" s="1"/>
      <c r="F101" s="1"/>
      <c r="G101" s="1"/>
      <c r="H101" s="1"/>
    </row>
    <row r="102" spans="1:8" s="26" customFormat="1" ht="25.5" customHeight="1">
      <c r="A102" s="23"/>
      <c r="B102" s="23">
        <v>854</v>
      </c>
      <c r="C102" s="24" t="s">
        <v>36</v>
      </c>
      <c r="D102" s="25">
        <v>62154421</v>
      </c>
      <c r="E102" s="25">
        <f>E103</f>
        <v>2268</v>
      </c>
      <c r="F102" s="25">
        <f>F103</f>
        <v>0</v>
      </c>
      <c r="G102" s="25">
        <f>G103</f>
        <v>0</v>
      </c>
      <c r="H102" s="25">
        <f>D102+E102-F102</f>
        <v>62156689</v>
      </c>
    </row>
    <row r="103" spans="1:8" s="14" customFormat="1" ht="21.75" customHeight="1">
      <c r="A103" s="11"/>
      <c r="B103" s="11">
        <v>85403</v>
      </c>
      <c r="C103" s="31" t="s">
        <v>59</v>
      </c>
      <c r="D103" s="32">
        <v>48609856</v>
      </c>
      <c r="E103" s="32">
        <v>2268</v>
      </c>
      <c r="F103" s="32">
        <v>0</v>
      </c>
      <c r="G103" s="32">
        <v>0</v>
      </c>
      <c r="H103" s="32">
        <f>D103+E103-F103</f>
        <v>48612124</v>
      </c>
    </row>
    <row r="104" spans="1:8" s="14" customFormat="1" ht="54.75" customHeight="1">
      <c r="A104" s="11"/>
      <c r="B104" s="61"/>
      <c r="C104" s="92" t="s">
        <v>127</v>
      </c>
      <c r="D104" s="92"/>
      <c r="E104" s="92"/>
      <c r="F104" s="92"/>
      <c r="G104" s="92"/>
      <c r="H104" s="92"/>
    </row>
    <row r="105" spans="1:8" s="14" customFormat="1" ht="4.5" customHeight="1">
      <c r="A105" s="11"/>
      <c r="B105" s="11"/>
      <c r="C105" s="1"/>
      <c r="D105" s="1"/>
      <c r="E105" s="1"/>
      <c r="F105" s="1"/>
      <c r="G105" s="1"/>
      <c r="H105" s="1"/>
    </row>
    <row r="106" spans="1:8" s="42" customFormat="1" ht="22.5" customHeight="1">
      <c r="A106" s="62"/>
      <c r="B106" s="62">
        <v>921</v>
      </c>
      <c r="C106" s="63" t="s">
        <v>37</v>
      </c>
      <c r="D106" s="64">
        <v>134576604</v>
      </c>
      <c r="E106" s="64">
        <f>E115+E117+E107+E109+E113</f>
        <v>3044576</v>
      </c>
      <c r="F106" s="64">
        <f>F115+F117+F107+F109+F113</f>
        <v>5200</v>
      </c>
      <c r="G106" s="64">
        <f>G115+G117+G107+G109+G113</f>
        <v>0</v>
      </c>
      <c r="H106" s="64">
        <f>D106+E106-F106</f>
        <v>137615980</v>
      </c>
    </row>
    <row r="107" spans="1:8" s="14" customFormat="1" ht="20.25" customHeight="1">
      <c r="A107" s="11"/>
      <c r="B107" s="11">
        <v>92106</v>
      </c>
      <c r="C107" s="31" t="s">
        <v>54</v>
      </c>
      <c r="D107" s="32">
        <v>41538825</v>
      </c>
      <c r="E107" s="32">
        <v>0</v>
      </c>
      <c r="F107" s="32">
        <v>0</v>
      </c>
      <c r="G107" s="32">
        <v>0</v>
      </c>
      <c r="H107" s="32">
        <f>D107+E107-F107</f>
        <v>41538825</v>
      </c>
    </row>
    <row r="108" spans="1:8" s="26" customFormat="1" ht="55.5" customHeight="1">
      <c r="A108" s="33"/>
      <c r="B108" s="11"/>
      <c r="C108" s="92" t="s">
        <v>128</v>
      </c>
      <c r="D108" s="92"/>
      <c r="E108" s="92"/>
      <c r="F108" s="92"/>
      <c r="G108" s="92"/>
      <c r="H108" s="92"/>
    </row>
    <row r="109" spans="1:8" s="14" customFormat="1" ht="21.75" customHeight="1">
      <c r="A109" s="11"/>
      <c r="B109" s="11">
        <v>92108</v>
      </c>
      <c r="C109" s="31" t="s">
        <v>74</v>
      </c>
      <c r="D109" s="32">
        <v>9934500</v>
      </c>
      <c r="E109" s="32">
        <v>644209</v>
      </c>
      <c r="F109" s="32">
        <v>0</v>
      </c>
      <c r="G109" s="32">
        <v>0</v>
      </c>
      <c r="H109" s="32">
        <f>D109+E109-F109</f>
        <v>10578709</v>
      </c>
    </row>
    <row r="110" spans="1:8" s="14" customFormat="1" ht="16.5" customHeight="1">
      <c r="A110" s="11"/>
      <c r="B110" s="11"/>
      <c r="C110" s="97" t="s">
        <v>107</v>
      </c>
      <c r="D110" s="97"/>
      <c r="E110" s="97"/>
      <c r="F110" s="97"/>
      <c r="G110" s="97"/>
      <c r="H110" s="97"/>
    </row>
    <row r="111" spans="1:8" s="28" customFormat="1" ht="81" customHeight="1">
      <c r="A111" s="27"/>
      <c r="B111" s="27"/>
      <c r="C111" s="92" t="s">
        <v>142</v>
      </c>
      <c r="D111" s="92"/>
      <c r="E111" s="92"/>
      <c r="F111" s="92"/>
      <c r="G111" s="92"/>
      <c r="H111" s="92"/>
    </row>
    <row r="112" spans="1:8" s="14" customFormat="1" ht="65.25" customHeight="1">
      <c r="A112" s="11"/>
      <c r="B112" s="11"/>
      <c r="C112" s="92" t="s">
        <v>129</v>
      </c>
      <c r="D112" s="92"/>
      <c r="E112" s="92"/>
      <c r="F112" s="92"/>
      <c r="G112" s="92"/>
      <c r="H112" s="92"/>
    </row>
    <row r="113" spans="1:8" s="14" customFormat="1" ht="22.5" customHeight="1">
      <c r="A113" s="11"/>
      <c r="B113" s="11">
        <v>92118</v>
      </c>
      <c r="C113" s="31" t="s">
        <v>80</v>
      </c>
      <c r="D113" s="32">
        <v>15782299</v>
      </c>
      <c r="E113" s="32">
        <v>30299</v>
      </c>
      <c r="F113" s="32">
        <v>0</v>
      </c>
      <c r="G113" s="32">
        <v>0</v>
      </c>
      <c r="H113" s="32">
        <f>D113+E113-F113</f>
        <v>15812598</v>
      </c>
    </row>
    <row r="114" spans="1:8" s="14" customFormat="1" ht="42" customHeight="1">
      <c r="A114" s="11"/>
      <c r="B114" s="11"/>
      <c r="C114" s="92" t="s">
        <v>123</v>
      </c>
      <c r="D114" s="92"/>
      <c r="E114" s="92"/>
      <c r="F114" s="92"/>
      <c r="G114" s="92"/>
      <c r="H114" s="92"/>
    </row>
    <row r="115" spans="1:8" s="14" customFormat="1" ht="20.25" customHeight="1">
      <c r="A115" s="11"/>
      <c r="B115" s="11">
        <v>92120</v>
      </c>
      <c r="C115" s="31" t="s">
        <v>61</v>
      </c>
      <c r="D115" s="32">
        <v>4200000</v>
      </c>
      <c r="E115" s="32">
        <v>2334427</v>
      </c>
      <c r="F115" s="32">
        <v>0</v>
      </c>
      <c r="G115" s="32">
        <v>0</v>
      </c>
      <c r="H115" s="32">
        <f>D115+E115-F115</f>
        <v>6534427</v>
      </c>
    </row>
    <row r="116" spans="1:8" s="14" customFormat="1" ht="55.5" customHeight="1">
      <c r="A116" s="11"/>
      <c r="B116" s="61"/>
      <c r="C116" s="92" t="s">
        <v>143</v>
      </c>
      <c r="D116" s="92"/>
      <c r="E116" s="92"/>
      <c r="F116" s="92"/>
      <c r="G116" s="92"/>
      <c r="H116" s="92"/>
    </row>
    <row r="117" spans="1:8" s="14" customFormat="1" ht="20.25" customHeight="1">
      <c r="A117" s="11"/>
      <c r="B117" s="11">
        <v>92195</v>
      </c>
      <c r="C117" s="31" t="s">
        <v>21</v>
      </c>
      <c r="D117" s="32">
        <v>30073406</v>
      </c>
      <c r="E117" s="32">
        <v>35641</v>
      </c>
      <c r="F117" s="32">
        <v>5200</v>
      </c>
      <c r="G117" s="32">
        <v>0</v>
      </c>
      <c r="H117" s="32">
        <f>D117+E117-F117</f>
        <v>30103847</v>
      </c>
    </row>
    <row r="118" spans="1:8" s="14" customFormat="1" ht="16.5" customHeight="1">
      <c r="A118" s="11"/>
      <c r="B118" s="11"/>
      <c r="C118" s="97" t="s">
        <v>115</v>
      </c>
      <c r="D118" s="97"/>
      <c r="E118" s="97"/>
      <c r="F118" s="97"/>
      <c r="G118" s="97"/>
      <c r="H118" s="97"/>
    </row>
    <row r="119" spans="1:8" s="14" customFormat="1" ht="27" customHeight="1">
      <c r="A119" s="11"/>
      <c r="B119" s="61"/>
      <c r="C119" s="92" t="s">
        <v>116</v>
      </c>
      <c r="D119" s="92"/>
      <c r="E119" s="92"/>
      <c r="F119" s="92"/>
      <c r="G119" s="92"/>
      <c r="H119" s="92"/>
    </row>
    <row r="120" spans="1:8" s="14" customFormat="1" ht="27" customHeight="1">
      <c r="A120" s="11"/>
      <c r="B120" s="61"/>
      <c r="C120" s="92" t="s">
        <v>118</v>
      </c>
      <c r="D120" s="92"/>
      <c r="E120" s="92"/>
      <c r="F120" s="92"/>
      <c r="G120" s="92"/>
      <c r="H120" s="92"/>
    </row>
    <row r="121" spans="1:8" s="14" customFormat="1" ht="9" customHeight="1">
      <c r="A121" s="11"/>
      <c r="B121" s="11"/>
      <c r="C121" s="1"/>
      <c r="D121" s="1"/>
      <c r="E121" s="1"/>
      <c r="F121" s="1"/>
      <c r="G121" s="1"/>
      <c r="H121" s="53"/>
    </row>
    <row r="122" spans="1:8" s="14" customFormat="1" ht="6" customHeight="1">
      <c r="A122" s="11"/>
      <c r="B122" s="11"/>
      <c r="C122" s="1"/>
      <c r="D122" s="1"/>
      <c r="E122" s="1"/>
      <c r="F122" s="1"/>
      <c r="G122" s="1"/>
      <c r="H122" s="53"/>
    </row>
    <row r="123" spans="1:8" s="26" customFormat="1" ht="30" customHeight="1">
      <c r="A123" s="23"/>
      <c r="B123" s="65">
        <v>925</v>
      </c>
      <c r="C123" s="66" t="s">
        <v>52</v>
      </c>
      <c r="D123" s="67">
        <v>10732858</v>
      </c>
      <c r="E123" s="67">
        <f>E124</f>
        <v>42499</v>
      </c>
      <c r="F123" s="67">
        <f>F124</f>
        <v>42499</v>
      </c>
      <c r="G123" s="67">
        <f>G124</f>
        <v>0</v>
      </c>
      <c r="H123" s="67">
        <f>D123+E123-F123</f>
        <v>10732858</v>
      </c>
    </row>
    <row r="124" spans="1:8" s="14" customFormat="1" ht="21.75" customHeight="1">
      <c r="A124" s="11"/>
      <c r="B124" s="11">
        <v>92502</v>
      </c>
      <c r="C124" s="31" t="s">
        <v>53</v>
      </c>
      <c r="D124" s="32">
        <v>10732858</v>
      </c>
      <c r="E124" s="32">
        <v>42499</v>
      </c>
      <c r="F124" s="32">
        <v>42499</v>
      </c>
      <c r="G124" s="32">
        <v>0</v>
      </c>
      <c r="H124" s="32">
        <f>D124+E124-F124</f>
        <v>10732858</v>
      </c>
    </row>
    <row r="125" spans="1:8" s="14" customFormat="1" ht="64.5" customHeight="1">
      <c r="A125" s="11"/>
      <c r="B125" s="11"/>
      <c r="C125" s="95" t="s">
        <v>110</v>
      </c>
      <c r="D125" s="95"/>
      <c r="E125" s="95"/>
      <c r="F125" s="95"/>
      <c r="G125" s="95"/>
      <c r="H125" s="95"/>
    </row>
    <row r="126" spans="1:8" s="14" customFormat="1" ht="4.5" customHeight="1">
      <c r="A126" s="11"/>
      <c r="B126" s="11"/>
      <c r="C126" s="1"/>
      <c r="D126" s="1"/>
      <c r="E126" s="1"/>
      <c r="F126" s="1"/>
      <c r="G126" s="1"/>
      <c r="H126" s="1"/>
    </row>
    <row r="127" spans="1:8" s="42" customFormat="1" ht="24.75" customHeight="1">
      <c r="A127" s="23"/>
      <c r="B127" s="23">
        <v>926</v>
      </c>
      <c r="C127" s="24" t="s">
        <v>62</v>
      </c>
      <c r="D127" s="25">
        <v>7330000</v>
      </c>
      <c r="E127" s="25">
        <f>E128</f>
        <v>91000</v>
      </c>
      <c r="F127" s="25">
        <f>F128</f>
        <v>0</v>
      </c>
      <c r="G127" s="25">
        <f>G128</f>
        <v>0</v>
      </c>
      <c r="H127" s="25">
        <f>D127+E127-F127</f>
        <v>7421000</v>
      </c>
    </row>
    <row r="128" spans="1:8" s="14" customFormat="1" ht="19.5" customHeight="1">
      <c r="A128" s="11"/>
      <c r="B128" s="11">
        <v>92605</v>
      </c>
      <c r="C128" s="31" t="s">
        <v>75</v>
      </c>
      <c r="D128" s="32">
        <v>7330000</v>
      </c>
      <c r="E128" s="32">
        <v>91000</v>
      </c>
      <c r="F128" s="32">
        <v>0</v>
      </c>
      <c r="G128" s="32">
        <v>0</v>
      </c>
      <c r="H128" s="32">
        <f>D128+E128-F128</f>
        <v>7421000</v>
      </c>
    </row>
    <row r="129" spans="1:8" s="42" customFormat="1" ht="30.75" customHeight="1">
      <c r="A129" s="33"/>
      <c r="B129" s="33"/>
      <c r="C129" s="92" t="s">
        <v>102</v>
      </c>
      <c r="D129" s="92"/>
      <c r="E129" s="92"/>
      <c r="F129" s="92"/>
      <c r="G129" s="92"/>
      <c r="H129" s="92"/>
    </row>
    <row r="130" spans="1:8" s="7" customFormat="1" ht="20.25" customHeight="1">
      <c r="A130" s="107" t="s">
        <v>2</v>
      </c>
      <c r="B130" s="107"/>
      <c r="C130" s="107"/>
      <c r="D130" s="107"/>
      <c r="E130" s="107"/>
      <c r="F130" s="107"/>
      <c r="G130" s="107"/>
      <c r="H130" s="107"/>
    </row>
    <row r="131" spans="1:8" s="3" customFormat="1" ht="18.75" customHeight="1">
      <c r="A131" s="68" t="s">
        <v>9</v>
      </c>
      <c r="B131" s="119" t="s">
        <v>16</v>
      </c>
      <c r="C131" s="119"/>
      <c r="D131" s="69"/>
      <c r="E131" s="69"/>
      <c r="F131" s="69"/>
      <c r="G131" s="69"/>
      <c r="H131" s="69"/>
    </row>
    <row r="132" spans="1:8" s="72" customFormat="1" ht="24.75" customHeight="1">
      <c r="A132" s="70" t="s">
        <v>17</v>
      </c>
      <c r="B132" s="117" t="s">
        <v>25</v>
      </c>
      <c r="C132" s="118"/>
      <c r="D132" s="71">
        <v>1119996890</v>
      </c>
      <c r="E132" s="71">
        <v>2724454</v>
      </c>
      <c r="F132" s="71"/>
      <c r="G132" s="71"/>
      <c r="H132" s="71">
        <f aca="true" t="shared" si="0" ref="H132:H138">D132+E132-F132</f>
        <v>1122721344</v>
      </c>
    </row>
    <row r="133" spans="1:8" s="72" customFormat="1" ht="24.75" customHeight="1">
      <c r="A133" s="70" t="s">
        <v>18</v>
      </c>
      <c r="B133" s="115" t="s">
        <v>26</v>
      </c>
      <c r="C133" s="116"/>
      <c r="D133" s="71">
        <v>846641682</v>
      </c>
      <c r="E133" s="71">
        <f>E132+F134</f>
        <v>2926338</v>
      </c>
      <c r="F133" s="73"/>
      <c r="G133" s="71"/>
      <c r="H133" s="71">
        <f t="shared" si="0"/>
        <v>849568020</v>
      </c>
    </row>
    <row r="134" spans="1:8" s="28" customFormat="1" ht="24.75" customHeight="1">
      <c r="A134" s="70" t="s">
        <v>19</v>
      </c>
      <c r="B134" s="102" t="s">
        <v>46</v>
      </c>
      <c r="C134" s="103"/>
      <c r="D134" s="71">
        <v>273355208</v>
      </c>
      <c r="E134" s="71"/>
      <c r="F134" s="71">
        <v>201884</v>
      </c>
      <c r="G134" s="71"/>
      <c r="H134" s="71">
        <f t="shared" si="0"/>
        <v>273153324</v>
      </c>
    </row>
    <row r="135" spans="1:8" s="72" customFormat="1" ht="24.75" customHeight="1">
      <c r="A135" s="70" t="s">
        <v>27</v>
      </c>
      <c r="B135" s="115" t="s">
        <v>51</v>
      </c>
      <c r="C135" s="116"/>
      <c r="D135" s="71">
        <v>1142496890</v>
      </c>
      <c r="E135" s="71">
        <v>2724454</v>
      </c>
      <c r="F135" s="71"/>
      <c r="G135" s="71"/>
      <c r="H135" s="71">
        <f t="shared" si="0"/>
        <v>1145221344</v>
      </c>
    </row>
    <row r="136" spans="1:8" s="7" customFormat="1" ht="24.75" customHeight="1">
      <c r="A136" s="70" t="s">
        <v>28</v>
      </c>
      <c r="B136" s="111" t="s">
        <v>49</v>
      </c>
      <c r="C136" s="112"/>
      <c r="D136" s="71">
        <v>697868008</v>
      </c>
      <c r="E136" s="71">
        <f>E135+F137</f>
        <v>4083202</v>
      </c>
      <c r="F136" s="71"/>
      <c r="G136" s="71"/>
      <c r="H136" s="71">
        <f t="shared" si="0"/>
        <v>701951210</v>
      </c>
    </row>
    <row r="137" spans="1:8" s="28" customFormat="1" ht="24.75" customHeight="1">
      <c r="A137" s="70" t="s">
        <v>29</v>
      </c>
      <c r="B137" s="102" t="s">
        <v>50</v>
      </c>
      <c r="C137" s="103"/>
      <c r="D137" s="71">
        <v>444628882</v>
      </c>
      <c r="E137" s="71"/>
      <c r="F137" s="71">
        <v>1358748</v>
      </c>
      <c r="G137" s="71"/>
      <c r="H137" s="71">
        <f t="shared" si="0"/>
        <v>443270134</v>
      </c>
    </row>
    <row r="138" spans="1:8" s="72" customFormat="1" ht="24.75" customHeight="1">
      <c r="A138" s="70" t="s">
        <v>30</v>
      </c>
      <c r="B138" s="113" t="s">
        <v>66</v>
      </c>
      <c r="C138" s="113"/>
      <c r="D138" s="71">
        <v>18600000</v>
      </c>
      <c r="E138" s="71"/>
      <c r="F138" s="71">
        <v>1860000</v>
      </c>
      <c r="G138" s="71"/>
      <c r="H138" s="71">
        <f t="shared" si="0"/>
        <v>16740000</v>
      </c>
    </row>
    <row r="139" spans="1:8" s="28" customFormat="1" ht="39" customHeight="1">
      <c r="A139" s="70" t="s">
        <v>39</v>
      </c>
      <c r="B139" s="113" t="s">
        <v>67</v>
      </c>
      <c r="C139" s="113"/>
      <c r="D139" s="74">
        <v>6500000</v>
      </c>
      <c r="E139" s="74"/>
      <c r="F139" s="74">
        <v>1860000</v>
      </c>
      <c r="G139" s="74"/>
      <c r="H139" s="74">
        <f aca="true" t="shared" si="1" ref="H139:H144">D139+E139-F139</f>
        <v>4640000</v>
      </c>
    </row>
    <row r="140" spans="1:8" s="28" customFormat="1" ht="24.75" customHeight="1">
      <c r="A140" s="70" t="s">
        <v>40</v>
      </c>
      <c r="B140" s="99" t="s">
        <v>42</v>
      </c>
      <c r="C140" s="100"/>
      <c r="D140" s="71">
        <v>437016903</v>
      </c>
      <c r="E140" s="71">
        <f>E141+E142</f>
        <v>2587536</v>
      </c>
      <c r="F140" s="71"/>
      <c r="G140" s="71"/>
      <c r="H140" s="71">
        <f t="shared" si="1"/>
        <v>439604439</v>
      </c>
    </row>
    <row r="141" spans="1:8" s="28" customFormat="1" ht="27" customHeight="1">
      <c r="A141" s="70" t="s">
        <v>41</v>
      </c>
      <c r="B141" s="99" t="s">
        <v>43</v>
      </c>
      <c r="C141" s="100"/>
      <c r="D141" s="71">
        <v>249275556</v>
      </c>
      <c r="E141" s="71">
        <v>1041566</v>
      </c>
      <c r="F141" s="71"/>
      <c r="G141" s="71"/>
      <c r="H141" s="71">
        <f t="shared" si="1"/>
        <v>250317122</v>
      </c>
    </row>
    <row r="142" spans="1:8" s="28" customFormat="1" ht="27" customHeight="1">
      <c r="A142" s="70" t="s">
        <v>45</v>
      </c>
      <c r="B142" s="99" t="s">
        <v>44</v>
      </c>
      <c r="C142" s="100"/>
      <c r="D142" s="71">
        <v>187741347</v>
      </c>
      <c r="E142" s="71">
        <v>1545970</v>
      </c>
      <c r="F142" s="71"/>
      <c r="G142" s="71"/>
      <c r="H142" s="71">
        <f t="shared" si="1"/>
        <v>189287317</v>
      </c>
    </row>
    <row r="143" spans="1:8" s="28" customFormat="1" ht="39.75" customHeight="1">
      <c r="A143" s="70" t="s">
        <v>47</v>
      </c>
      <c r="B143" s="98" t="s">
        <v>76</v>
      </c>
      <c r="C143" s="98"/>
      <c r="D143" s="71">
        <v>2207880</v>
      </c>
      <c r="E143" s="71">
        <v>13300</v>
      </c>
      <c r="F143" s="71"/>
      <c r="G143" s="71"/>
      <c r="H143" s="71">
        <f t="shared" si="1"/>
        <v>2221180</v>
      </c>
    </row>
    <row r="144" spans="1:8" s="28" customFormat="1" ht="52.5" customHeight="1">
      <c r="A144" s="70" t="s">
        <v>63</v>
      </c>
      <c r="B144" s="98" t="s">
        <v>77</v>
      </c>
      <c r="C144" s="98"/>
      <c r="D144" s="71">
        <v>2207880</v>
      </c>
      <c r="E144" s="71">
        <v>13300</v>
      </c>
      <c r="F144" s="71"/>
      <c r="G144" s="71"/>
      <c r="H144" s="71">
        <f t="shared" si="1"/>
        <v>2221180</v>
      </c>
    </row>
    <row r="145" spans="1:8" s="28" customFormat="1" ht="30.75" customHeight="1">
      <c r="A145" s="75"/>
      <c r="B145" s="95" t="s">
        <v>106</v>
      </c>
      <c r="C145" s="95"/>
      <c r="D145" s="95"/>
      <c r="E145" s="95"/>
      <c r="F145" s="95"/>
      <c r="G145" s="95"/>
      <c r="H145" s="95"/>
    </row>
    <row r="146" spans="1:8" s="7" customFormat="1" ht="5.25" customHeight="1">
      <c r="A146" s="76"/>
      <c r="B146" s="77"/>
      <c r="C146" s="77"/>
      <c r="D146" s="78"/>
      <c r="E146" s="78"/>
      <c r="F146" s="78"/>
      <c r="G146" s="78"/>
      <c r="H146" s="78"/>
    </row>
    <row r="147" spans="1:8" s="3" customFormat="1" ht="18.75" customHeight="1">
      <c r="A147" s="43" t="s">
        <v>10</v>
      </c>
      <c r="B147" s="101" t="s">
        <v>11</v>
      </c>
      <c r="C147" s="101"/>
      <c r="D147" s="45"/>
      <c r="E147" s="45"/>
      <c r="F147" s="45"/>
      <c r="G147" s="45"/>
      <c r="H147" s="45"/>
    </row>
    <row r="148" spans="1:8" s="80" customFormat="1" ht="17.25" customHeight="1">
      <c r="A148" s="79" t="s">
        <v>17</v>
      </c>
      <c r="B148" s="93" t="s">
        <v>84</v>
      </c>
      <c r="C148" s="93"/>
      <c r="D148" s="93"/>
      <c r="E148" s="93"/>
      <c r="F148" s="93"/>
      <c r="G148" s="93"/>
      <c r="H148" s="93"/>
    </row>
    <row r="149" spans="1:8" s="80" customFormat="1" ht="18.75" customHeight="1">
      <c r="A149" s="79" t="s">
        <v>18</v>
      </c>
      <c r="B149" s="93" t="s">
        <v>85</v>
      </c>
      <c r="C149" s="93"/>
      <c r="D149" s="93"/>
      <c r="E149" s="93"/>
      <c r="F149" s="93"/>
      <c r="G149" s="93"/>
      <c r="H149" s="93"/>
    </row>
    <row r="150" spans="1:8" s="80" customFormat="1" ht="17.25" customHeight="1">
      <c r="A150" s="79" t="s">
        <v>19</v>
      </c>
      <c r="B150" s="93" t="s">
        <v>86</v>
      </c>
      <c r="C150" s="93"/>
      <c r="D150" s="93"/>
      <c r="E150" s="93"/>
      <c r="F150" s="93"/>
      <c r="G150" s="93"/>
      <c r="H150" s="93"/>
    </row>
    <row r="151" spans="1:8" s="80" customFormat="1" ht="17.25" customHeight="1">
      <c r="A151" s="79" t="s">
        <v>27</v>
      </c>
      <c r="B151" s="93" t="s">
        <v>87</v>
      </c>
      <c r="C151" s="93"/>
      <c r="D151" s="93"/>
      <c r="E151" s="93"/>
      <c r="F151" s="93"/>
      <c r="G151" s="93"/>
      <c r="H151" s="93"/>
    </row>
    <row r="152" spans="1:8" s="80" customFormat="1" ht="17.25" customHeight="1">
      <c r="A152" s="79" t="s">
        <v>28</v>
      </c>
      <c r="B152" s="93" t="s">
        <v>88</v>
      </c>
      <c r="C152" s="93"/>
      <c r="D152" s="93"/>
      <c r="E152" s="93"/>
      <c r="F152" s="93"/>
      <c r="G152" s="93"/>
      <c r="H152" s="93"/>
    </row>
    <row r="153" spans="1:8" s="80" customFormat="1" ht="26.25" customHeight="1">
      <c r="A153" s="79" t="s">
        <v>29</v>
      </c>
      <c r="B153" s="93" t="s">
        <v>89</v>
      </c>
      <c r="C153" s="93"/>
      <c r="D153" s="93"/>
      <c r="E153" s="93"/>
      <c r="F153" s="93"/>
      <c r="G153" s="93"/>
      <c r="H153" s="93"/>
    </row>
    <row r="154" spans="1:28" s="81" customFormat="1" ht="17.25" customHeight="1">
      <c r="A154" s="79" t="s">
        <v>30</v>
      </c>
      <c r="B154" s="93" t="s">
        <v>90</v>
      </c>
      <c r="C154" s="93"/>
      <c r="D154" s="93"/>
      <c r="E154" s="93"/>
      <c r="F154" s="93"/>
      <c r="G154" s="93"/>
      <c r="H154" s="93"/>
      <c r="P154" s="82"/>
      <c r="S154" s="82"/>
      <c r="V154" s="82"/>
      <c r="Y154" s="82"/>
      <c r="AB154" s="83"/>
    </row>
    <row r="155" spans="1:8" s="80" customFormat="1" ht="17.25" customHeight="1">
      <c r="A155" s="79" t="s">
        <v>39</v>
      </c>
      <c r="B155" s="93" t="s">
        <v>91</v>
      </c>
      <c r="C155" s="93"/>
      <c r="D155" s="93"/>
      <c r="E155" s="93"/>
      <c r="F155" s="93"/>
      <c r="G155" s="93"/>
      <c r="H155" s="93"/>
    </row>
    <row r="156" spans="1:8" s="80" customFormat="1" ht="17.25" customHeight="1">
      <c r="A156" s="79" t="s">
        <v>40</v>
      </c>
      <c r="B156" s="93" t="s">
        <v>92</v>
      </c>
      <c r="C156" s="93"/>
      <c r="D156" s="93"/>
      <c r="E156" s="93"/>
      <c r="F156" s="93"/>
      <c r="G156" s="93"/>
      <c r="H156" s="93"/>
    </row>
    <row r="157" spans="1:8" s="80" customFormat="1" ht="17.25" customHeight="1">
      <c r="A157" s="79" t="s">
        <v>41</v>
      </c>
      <c r="B157" s="93" t="s">
        <v>93</v>
      </c>
      <c r="C157" s="93"/>
      <c r="D157" s="93"/>
      <c r="E157" s="93"/>
      <c r="F157" s="93"/>
      <c r="G157" s="93"/>
      <c r="H157" s="93"/>
    </row>
    <row r="158" spans="1:8" s="80" customFormat="1" ht="17.25" customHeight="1">
      <c r="A158" s="79" t="s">
        <v>45</v>
      </c>
      <c r="B158" s="93" t="s">
        <v>94</v>
      </c>
      <c r="C158" s="93"/>
      <c r="D158" s="93"/>
      <c r="E158" s="93"/>
      <c r="F158" s="93"/>
      <c r="G158" s="93"/>
      <c r="H158" s="93"/>
    </row>
    <row r="159" spans="1:8" s="80" customFormat="1" ht="8.25" customHeight="1">
      <c r="A159" s="79"/>
      <c r="B159" s="6"/>
      <c r="C159" s="6"/>
      <c r="D159" s="6"/>
      <c r="E159" s="6"/>
      <c r="F159" s="6"/>
      <c r="G159" s="6"/>
      <c r="H159" s="84"/>
    </row>
    <row r="160" spans="1:8" s="22" customFormat="1" ht="16.5" customHeight="1">
      <c r="A160" s="15" t="s">
        <v>20</v>
      </c>
      <c r="B160" s="114" t="s">
        <v>95</v>
      </c>
      <c r="C160" s="114"/>
      <c r="D160" s="85"/>
      <c r="E160" s="85"/>
      <c r="F160" s="85"/>
      <c r="G160" s="85"/>
      <c r="H160" s="85"/>
    </row>
    <row r="161" spans="1:8" s="22" customFormat="1" ht="4.5" customHeight="1">
      <c r="A161" s="19"/>
      <c r="B161" s="19"/>
      <c r="C161" s="86"/>
      <c r="D161" s="86"/>
      <c r="E161" s="86"/>
      <c r="F161" s="86"/>
      <c r="G161" s="86"/>
      <c r="H161" s="87"/>
    </row>
    <row r="162" spans="1:8" s="28" customFormat="1" ht="12.75" customHeight="1">
      <c r="A162" s="19" t="s">
        <v>144</v>
      </c>
      <c r="B162" s="108" t="s">
        <v>96</v>
      </c>
      <c r="C162" s="108"/>
      <c r="D162" s="108"/>
      <c r="E162" s="108"/>
      <c r="F162" s="108"/>
      <c r="G162" s="108"/>
      <c r="H162" s="108"/>
    </row>
    <row r="163" spans="1:8" s="28" customFormat="1" ht="15" customHeight="1">
      <c r="A163" s="27"/>
      <c r="B163" s="88" t="s">
        <v>31</v>
      </c>
      <c r="C163" s="108" t="s">
        <v>146</v>
      </c>
      <c r="D163" s="108"/>
      <c r="E163" s="108"/>
      <c r="F163" s="108"/>
      <c r="G163" s="108"/>
      <c r="H163" s="108"/>
    </row>
    <row r="164" spans="1:8" s="22" customFormat="1" ht="15" customHeight="1">
      <c r="A164" s="27"/>
      <c r="B164" s="88" t="s">
        <v>32</v>
      </c>
      <c r="C164" s="108" t="s">
        <v>147</v>
      </c>
      <c r="D164" s="108"/>
      <c r="E164" s="108"/>
      <c r="F164" s="108"/>
      <c r="G164" s="108"/>
      <c r="H164" s="108"/>
    </row>
    <row r="165" spans="1:8" s="22" customFormat="1" ht="15" customHeight="1">
      <c r="A165" s="19"/>
      <c r="B165" s="94" t="s">
        <v>145</v>
      </c>
      <c r="C165" s="94"/>
      <c r="D165" s="94"/>
      <c r="E165" s="94"/>
      <c r="F165" s="94"/>
      <c r="G165" s="94"/>
      <c r="H165" s="94"/>
    </row>
    <row r="166" spans="1:8" s="22" customFormat="1" ht="12.75">
      <c r="A166" s="19"/>
      <c r="B166" s="19"/>
      <c r="C166" s="86"/>
      <c r="D166" s="89"/>
      <c r="E166" s="89"/>
      <c r="F166" s="89"/>
      <c r="G166" s="89"/>
      <c r="H166" s="89"/>
    </row>
  </sheetData>
  <sheetProtection password="CC3D" sheet="1"/>
  <mergeCells count="94">
    <mergeCell ref="C92:H92"/>
    <mergeCell ref="C88:H88"/>
    <mergeCell ref="B131:C131"/>
    <mergeCell ref="C116:H116"/>
    <mergeCell ref="C73:H73"/>
    <mergeCell ref="C24:H24"/>
    <mergeCell ref="C41:H41"/>
    <mergeCell ref="C33:H33"/>
    <mergeCell ref="C36:F36"/>
    <mergeCell ref="C35:F35"/>
    <mergeCell ref="B135:C135"/>
    <mergeCell ref="C57:H57"/>
    <mergeCell ref="B132:C132"/>
    <mergeCell ref="C38:H38"/>
    <mergeCell ref="B133:C133"/>
    <mergeCell ref="C45:H45"/>
    <mergeCell ref="C67:H67"/>
    <mergeCell ref="C164:H164"/>
    <mergeCell ref="B160:C160"/>
    <mergeCell ref="B149:H149"/>
    <mergeCell ref="B150:H150"/>
    <mergeCell ref="B152:H152"/>
    <mergeCell ref="B156:H156"/>
    <mergeCell ref="B155:H155"/>
    <mergeCell ref="B151:H151"/>
    <mergeCell ref="B162:H162"/>
    <mergeCell ref="B158:H158"/>
    <mergeCell ref="C32:H32"/>
    <mergeCell ref="A4:H4"/>
    <mergeCell ref="A6:H6"/>
    <mergeCell ref="A8:H8"/>
    <mergeCell ref="A9:H9"/>
    <mergeCell ref="C163:H163"/>
    <mergeCell ref="B141:C141"/>
    <mergeCell ref="B12:C12"/>
    <mergeCell ref="B136:C136"/>
    <mergeCell ref="A130:H130"/>
    <mergeCell ref="A1:H1"/>
    <mergeCell ref="A2:H2"/>
    <mergeCell ref="A3:H3"/>
    <mergeCell ref="A5:H5"/>
    <mergeCell ref="A10:H10"/>
    <mergeCell ref="A11:H11"/>
    <mergeCell ref="A7:H7"/>
    <mergeCell ref="C53:H53"/>
    <mergeCell ref="B134:C134"/>
    <mergeCell ref="B145:H145"/>
    <mergeCell ref="B137:C137"/>
    <mergeCell ref="C93:H93"/>
    <mergeCell ref="C114:H114"/>
    <mergeCell ref="C96:H96"/>
    <mergeCell ref="C118:H118"/>
    <mergeCell ref="B139:C139"/>
    <mergeCell ref="B142:C142"/>
    <mergeCell ref="C28:H28"/>
    <mergeCell ref="C46:H46"/>
    <mergeCell ref="B154:H154"/>
    <mergeCell ref="B153:H153"/>
    <mergeCell ref="B143:C143"/>
    <mergeCell ref="B140:C140"/>
    <mergeCell ref="C37:F37"/>
    <mergeCell ref="C39:H39"/>
    <mergeCell ref="C61:H61"/>
    <mergeCell ref="C104:H104"/>
    <mergeCell ref="C20:H20"/>
    <mergeCell ref="C34:F34"/>
    <mergeCell ref="C110:H110"/>
    <mergeCell ref="C111:H111"/>
    <mergeCell ref="C100:H100"/>
    <mergeCell ref="C94:H94"/>
    <mergeCell ref="C55:H55"/>
    <mergeCell ref="C77:H77"/>
    <mergeCell ref="C95:H95"/>
    <mergeCell ref="C65:H65"/>
    <mergeCell ref="B165:H165"/>
    <mergeCell ref="C66:H66"/>
    <mergeCell ref="C71:H71"/>
    <mergeCell ref="C70:H70"/>
    <mergeCell ref="C125:H125"/>
    <mergeCell ref="C82:H82"/>
    <mergeCell ref="B144:C144"/>
    <mergeCell ref="B147:C147"/>
    <mergeCell ref="B148:H148"/>
    <mergeCell ref="B138:C138"/>
    <mergeCell ref="C119:H119"/>
    <mergeCell ref="C129:H129"/>
    <mergeCell ref="C120:H120"/>
    <mergeCell ref="B157:H157"/>
    <mergeCell ref="C69:H69"/>
    <mergeCell ref="C68:H68"/>
    <mergeCell ref="C81:H81"/>
    <mergeCell ref="C108:H108"/>
    <mergeCell ref="C112:H112"/>
    <mergeCell ref="C84:H84"/>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Anna Sobierajska</cp:lastModifiedBy>
  <cp:lastPrinted>2020-02-18T09:10:09Z</cp:lastPrinted>
  <dcterms:created xsi:type="dcterms:W3CDTF">2008-01-28T10:43:05Z</dcterms:created>
  <dcterms:modified xsi:type="dcterms:W3CDTF">2020-02-18T12:58:31Z</dcterms:modified>
  <cp:category/>
  <cp:version/>
  <cp:contentType/>
  <cp:contentStatus/>
</cp:coreProperties>
</file>