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tabRatio="680" activeTab="1"/>
  </bookViews>
  <sheets>
    <sheet name="Uzasadnienie" sheetId="1" r:id="rId1"/>
    <sheet name="Tabela do uzasadnienia" sheetId="2" r:id="rId2"/>
    <sheet name="tab." sheetId="3" state="hidden" r:id="rId3"/>
  </sheets>
  <definedNames>
    <definedName name="Ostatni_rok_analizy">'Uzasadnienie'!$L$1</definedName>
  </definedNames>
  <calcPr fullCalcOnLoad="1" fullPrecision="0"/>
</workbook>
</file>

<file path=xl/sharedStrings.xml><?xml version="1.0" encoding="utf-8"?>
<sst xmlns="http://schemas.openxmlformats.org/spreadsheetml/2006/main" count="607" uniqueCount="411">
  <si>
    <t>3. Konsultacje wymagane przepisami prawa (łącznie z przepisami wewnętrznymi):</t>
  </si>
  <si>
    <t>Dane dotyczące emitowanych obligacji przychodowych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</si>
  <si>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</si>
  <si>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 xml:space="preserve">Zgodnie z obowiązującym stanem prawnym nie ma konieczności skierowania projektu uchwały do konsultacji. </t>
  </si>
  <si>
    <t>bieżące</t>
  </si>
  <si>
    <t>majątkowe</t>
  </si>
  <si>
    <t>Finansowanie programów, projektów lub zadań realizowanych z udziałem środków, o których mowa w art. 5 ust. 1 pkt 2 i 3 ustawy</t>
  </si>
  <si>
    <t>Wydatki bieżące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</si>
  <si>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</si>
  <si>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Wydatki bieżące na pokrycie ujemnego wyniku finansowego samodzielnego publicznego zakładu opieki zdrowotnej</t>
  </si>
  <si>
    <t>Wydatki zmniejszające dług, w tym:</t>
  </si>
  <si>
    <t>wypłaty z tytułu wymagalnych poręczeń i gwarancji</t>
  </si>
  <si>
    <t>Wyszczególnienie</t>
  </si>
  <si>
    <t>x</t>
  </si>
  <si>
    <t>Zmiana</t>
  </si>
  <si>
    <t>Plan po zmianach</t>
  </si>
  <si>
    <t>2.</t>
  </si>
  <si>
    <t>3.</t>
  </si>
  <si>
    <t>Zmiany dochodów, wydatków, przychodów i rozchodów oraz wynik budżetowy i finansowy w latach 2011-2026</t>
  </si>
  <si>
    <t>Horyzont czasowy</t>
  </si>
  <si>
    <t>DOCHODY</t>
  </si>
  <si>
    <t>WYDATKI</t>
  </si>
  <si>
    <t>WYNIK BUDŻETOWY</t>
  </si>
  <si>
    <t>Plan 
przed zmianą</t>
  </si>
  <si>
    <t>zmiana (+/-)</t>
  </si>
  <si>
    <t>Plan 
po zmianie</t>
  </si>
  <si>
    <t>4.</t>
  </si>
  <si>
    <t>5.</t>
  </si>
  <si>
    <t>6.</t>
  </si>
  <si>
    <t>7.</t>
  </si>
  <si>
    <t>8.</t>
  </si>
  <si>
    <t>9.</t>
  </si>
  <si>
    <t>10.</t>
  </si>
  <si>
    <t>PRZYCHODY</t>
  </si>
  <si>
    <t>ROZCHODY</t>
  </si>
  <si>
    <t>WYNIK FINANSOWY</t>
  </si>
  <si>
    <t>11.</t>
  </si>
  <si>
    <t>12.</t>
  </si>
  <si>
    <t>13.</t>
  </si>
  <si>
    <t>Ocena skutków regulacji:</t>
  </si>
  <si>
    <t>Skutkiem uchwały jest zmiana wieloletniej prognozy finansowej Województwa Kujawsko-Pomorskiego na lata 2011-2026, zgodnie z załącznikami do niniejszej uchwały.</t>
  </si>
  <si>
    <t>1.</t>
  </si>
  <si>
    <t>UZASADNIENIE</t>
  </si>
  <si>
    <t>1. Przedmiot regulacji:</t>
  </si>
  <si>
    <t>2. Omówienie podstawy prawnej:</t>
  </si>
  <si>
    <t>4. Uzasadnienie merytoryczne:</t>
  </si>
  <si>
    <t>Wydatki majątkowe</t>
  </si>
  <si>
    <t>Lp.</t>
  </si>
  <si>
    <t>1.1</t>
  </si>
  <si>
    <t>1.1.1</t>
  </si>
  <si>
    <t>1.1.2</t>
  </si>
  <si>
    <t>1.1.3</t>
  </si>
  <si>
    <t>1.1.4</t>
  </si>
  <si>
    <t>1.1.5</t>
  </si>
  <si>
    <t>1.2</t>
  </si>
  <si>
    <t>1.2.1</t>
  </si>
  <si>
    <t>1.2.2</t>
  </si>
  <si>
    <t>2.1</t>
  </si>
  <si>
    <t>2.1.1</t>
  </si>
  <si>
    <t>2.1.2</t>
  </si>
  <si>
    <t>2.1.3</t>
  </si>
  <si>
    <t>2.1.3.1</t>
  </si>
  <si>
    <t>2.2</t>
  </si>
  <si>
    <t>4.1</t>
  </si>
  <si>
    <t>4.1.1</t>
  </si>
  <si>
    <t>4.2</t>
  </si>
  <si>
    <t>4.2.1</t>
  </si>
  <si>
    <t>4.3</t>
  </si>
  <si>
    <t>4.3.1</t>
  </si>
  <si>
    <t>4.4</t>
  </si>
  <si>
    <t>4.4.1</t>
  </si>
  <si>
    <t>5.1</t>
  </si>
  <si>
    <t>5.1.1</t>
  </si>
  <si>
    <t>5.1.1.1</t>
  </si>
  <si>
    <t>5.2</t>
  </si>
  <si>
    <t>8.1</t>
  </si>
  <si>
    <t>8.2</t>
  </si>
  <si>
    <t>9.1</t>
  </si>
  <si>
    <t>9.2</t>
  </si>
  <si>
    <t>9.3</t>
  </si>
  <si>
    <t>9.4</t>
  </si>
  <si>
    <t>10.1</t>
  </si>
  <si>
    <t>11.1</t>
  </si>
  <si>
    <t>11.2</t>
  </si>
  <si>
    <t>12.1</t>
  </si>
  <si>
    <t>12.2</t>
  </si>
  <si>
    <t>12.3</t>
  </si>
  <si>
    <t>Dochody ogółem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</si>
  <si>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</si>
  <si>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</si>
  <si>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</si>
  <si>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</si>
  <si>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</si>
  <si>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Dochody majątkowe, w tym:</t>
  </si>
  <si>
    <t>ze sprzedaży majątku</t>
  </si>
  <si>
    <t>z tytułu dotacji oraz środków przeznaczonych na inwestycje</t>
  </si>
  <si>
    <t>Wydatki ogółem</t>
  </si>
  <si>
    <t>Wydatki bieżące, w tym:</t>
  </si>
  <si>
    <t>z tytułu poręczeń i gwarancji, w tym:</t>
  </si>
  <si>
    <t>wydatki na obsługę długu, w tym:</t>
  </si>
  <si>
    <t>Wynik budżetu</t>
  </si>
  <si>
    <t>Przychody budżetu</t>
  </si>
  <si>
    <t>Nadwyżka budżetowa z lat ubiegłych, w tym:</t>
  </si>
  <si>
    <t>na pokrycie deficytu budżetu</t>
  </si>
  <si>
    <t>Kredyty, pożyczki, emisja papierów wartościowych, w tym:</t>
  </si>
  <si>
    <t>Inne przychody niezwiązane z zaciągnięciem długu, w tym:</t>
  </si>
  <si>
    <t>Rozchody budżetu</t>
  </si>
  <si>
    <t>Spłaty rat kapitałowych kredytów i pożyczek oraz wykup papierów wartościowych, w tym:</t>
  </si>
  <si>
    <t>Inne rozchody niezwiązane ze spłatą długu</t>
  </si>
  <si>
    <t>Relacja zrównoważenia wydatków bieżących, o której mowa w art. 242 ustawy</t>
  </si>
  <si>
    <t>Różnica między dochodami bieżącymi a wydatkami bieżącymi</t>
  </si>
  <si>
    <t>Wskaźnik spłaty zobowiązań</t>
  </si>
  <si>
    <t>5.1.1.2</t>
  </si>
  <si>
    <t>5.1.1.3</t>
  </si>
  <si>
    <t>Wyszczególnienie (nazwa zadania i cel)</t>
  </si>
  <si>
    <t>Łączne nakłady finansowe</t>
  </si>
  <si>
    <t>Przed zmianą</t>
  </si>
  <si>
    <t>Zwiększenia</t>
  </si>
  <si>
    <t>Zmniejszenia</t>
  </si>
  <si>
    <t>Po zmianie</t>
  </si>
  <si>
    <t xml:space="preserve">Wydatki na programy, projekty lub zadania związane z programami realizowanymi z udziałem środków, o których mowa w art. 5 ust. 1 pkt 2 i 3 ustawy z dnia 27 sierpnia 2009 r. o finansach publicznych </t>
  </si>
  <si>
    <t>2.2.1</t>
  </si>
  <si>
    <t>Dochody bieżące, z tego:</t>
  </si>
  <si>
    <t>pozostałe dochody bieżące, w tym:</t>
  </si>
  <si>
    <t>1.1.5.1</t>
  </si>
  <si>
    <t>na wynagrodzenia i składki od nich naliczane</t>
  </si>
  <si>
    <t>2.1.2.1</t>
  </si>
  <si>
    <t>gwarancje i poręczenia podlegające wyłączeniu z limitu spłaty zobowiązań, o którym mowa w art. 243 ustawy</t>
  </si>
  <si>
    <t>2.1.3.2</t>
  </si>
  <si>
    <t>odsetki i dyskonto podlegające wyłączeniu z limitu spłaty zobowiązań, o którym mowa w art. 243 ustawy, z tytułu zobowiązań zaciągniętych na wkład krajowy</t>
  </si>
  <si>
    <t>Wydatki majątkowe, w tym:</t>
  </si>
  <si>
    <t>Inwestycje i zakupy inwestycyjne, o których mowa w art. 236 ust. 4 pkt 1 ustawy, w tym:</t>
  </si>
  <si>
    <t>2.2.1.1</t>
  </si>
  <si>
    <t>wydatki o charakterze dotacyjnym na inwestycje i zakupy inwestycyjne</t>
  </si>
  <si>
    <t>3.1</t>
  </si>
  <si>
    <t>Kwota prognozowanej nadwyżki budżetu przeznaczana na spłatę kredytów, pożyczek i wykup papierów wartościowych</t>
  </si>
  <si>
    <t>Wolne środki, o których mowa w art. 217 ust. 2 pkt 6 ustawy, w tym:</t>
  </si>
  <si>
    <t>Spłaty udzielonych pożyczek w latach ubiegłych, w tym:</t>
  </si>
  <si>
    <t>4.5</t>
  </si>
  <si>
    <t>4.5.1</t>
  </si>
  <si>
    <t>łączna kwota przypadających na dany rok kwot ustawowych wyłączeń z limitu spłaty zobowiązań, w tym:</t>
  </si>
  <si>
    <t>kwota przypadających na dany rok kwot wyłączeń określonych w art. 243 ust. 3 ustawy</t>
  </si>
  <si>
    <t>kwota przypadających na dany rok kwot wyłączeń określonych w art. 243 ust. 3a ustawy</t>
  </si>
  <si>
    <t>kwota wyłączeń z tytułu wcześniejszej spłaty zobowiązań, określonych w art. 243 ust. 3b ustawy, z tego:</t>
  </si>
  <si>
    <t>5.1.1.3.1</t>
  </si>
  <si>
    <t>środkami nowego zobowiązania</t>
  </si>
  <si>
    <t>5.1.1.3.2</t>
  </si>
  <si>
    <t>wolnymi środkami, o których mowa w art. 217 ust. 2 pkt 6 ustawy</t>
  </si>
  <si>
    <t>5.1.1.3.3</t>
  </si>
  <si>
    <t>innymi środkami</t>
  </si>
  <si>
    <t>6</t>
  </si>
  <si>
    <t>Kwota długu, w tym:</t>
  </si>
  <si>
    <t>6.1</t>
  </si>
  <si>
    <t>kwota długu, którego planowana spłata dokona się z wydatków</t>
  </si>
  <si>
    <t>7.1</t>
  </si>
  <si>
    <t>7.2</t>
  </si>
  <si>
    <t>Różnica między dochodami bieżącymi, skorygowanymi o środki a wydatkami bieżącymi, pomniejszonymi o wydatki</t>
  </si>
  <si>
    <t>Relacja określona po lewej stronie nierówności we wzorze, o którym mowa w art. 243 ust. 1 ustawy (po uwzględnieniu zobowiązań związku współtworzonego przez jednostkę samorządu terytorialnego oraz po uwzględnieniu ustawowych wyłączeń przypadających na dany rok)</t>
  </si>
  <si>
    <t>8.1_vROD_2020</t>
  </si>
  <si>
    <t>8.1_vROD_2026</t>
  </si>
  <si>
    <t>8.3</t>
  </si>
  <si>
    <t>Dopuszczalny limit spłaty zobowiązań określony po prawej stronie nierówności we wzorze, o którym mowa w art. 243 ustawy, po uwzględnieniu ustawowych wyłączeń, obliczony w oparciu o plan 3 kwartału roku poprzedzającego pierwszy rok prognozy (wskaźnik ustalony w oparciu o średnią arytmetyczną z poprzednich lat)</t>
  </si>
  <si>
    <t>8.3.1</t>
  </si>
  <si>
    <t>Dopuszczalny limit spłaty zobowiązań określony po prawej stronie nierówności we wzorze, o którym mowa w art. 243 ustawy, po uwzględnieniu ustawowych wyłączeń, obliczony w oparciu o wykonanie roku poprzedzającego pierwszy rok prognozy (wskaźnik ustalony w oparciu o średnią arytmetyczną z poprzednich lat)</t>
  </si>
  <si>
    <t>8.4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</si>
  <si>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</si>
  <si>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8.4.1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</si>
  <si>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</si>
  <si>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Dochody bieżące na programy, projekty lub zadania finansowane z udziałem środków, o których mowa w art. 5 ust. 1 pkt 2 i 3 ustawy</t>
  </si>
  <si>
    <t>9.1.1</t>
  </si>
  <si>
    <t>Dotacje i środki o charakterze bieżącym na realizację programu, projektu lub zadania finansowanego z udziałem środków, o których mowa w art. 5 ust. 1 pkt 2 ustawy, w tym:</t>
  </si>
  <si>
    <t>9.1.1.1</t>
  </si>
  <si>
    <t>środki określone w art. 5 ust. 1 pkt 2 ustawy</t>
  </si>
  <si>
    <t>Dochody majątkowe na programy, projekty lub zadania finansowane z udziałem środków, o których mowa w art. 5 ust. 1 pkt 2 i 3 ustawy</t>
  </si>
  <si>
    <t>9.2.1</t>
  </si>
  <si>
    <t>Dochody majątkowe na programy, projekty lub zadania finansowane z udziałem środków, o których mowa w art. 5 ust. 1 pkt 2 ustawy, w tym:</t>
  </si>
  <si>
    <t>9.2.1.1</t>
  </si>
  <si>
    <t>9.3.1</t>
  </si>
  <si>
    <t>Wydatki bieżące na programy, projekty lub zadania finansowane z udziałem środków, o których mowa w art. 5 ust. 1 pkt 2 ustawy, w tym:</t>
  </si>
  <si>
    <t>9.3.1.1</t>
  </si>
  <si>
    <t>finansowane środkami określonymi w art. 5 ust. 1 pkt 2 ustawy</t>
  </si>
  <si>
    <t>9.4.1</t>
  </si>
  <si>
    <t>Wydatki majątkowe na programy, projekty lub zadania finansowane z udziałem środków, o których mowa w art. 5 ust. 1 pkt 2 ustawy, w tym:</t>
  </si>
  <si>
    <t>9.4.1.1</t>
  </si>
  <si>
    <t>Informacje uzupełniające o wybranych kategoriach finansowych</t>
  </si>
  <si>
    <t>Wydatki objęte limitem, o którym mowa w art. 226 ust. 3 pkt 4 ustawy, z tego:</t>
  </si>
  <si>
    <t>10.1.1</t>
  </si>
  <si>
    <t>10.1.2</t>
  </si>
  <si>
    <t>10.2</t>
  </si>
  <si>
    <t>10.3</t>
  </si>
  <si>
    <t>Wydatki na spłatę zobowiązań przejmowanych w związku z likwidacją lub przekształceniem samodzielnego publicznego zakładu opieki zdrowotnej</t>
  </si>
  <si>
    <t>10.4</t>
  </si>
  <si>
    <t>Kwota zobowiązań związku współtworzonego przez jednostkę samorządu terytorialnego przypadających do spłaty w danym roku budżetowym, podlegająca doliczeniu zgodnie z art. 244 ustawy</t>
  </si>
  <si>
    <t>10.5</t>
  </si>
  <si>
    <t>Kwota zobowiązań wynikających z przejęcia przez jednostkę samorządu terytorialnego zobowiązań po likwidowanych i przekształcanych samorządowych osobach prawnych</t>
  </si>
  <si>
    <t>10.6</t>
  </si>
  <si>
    <t>Spłaty, o których mowa w pkt. 5.1., wynikające wyłącznie z tytułu zobowiązań już zaciągniętych</t>
  </si>
  <si>
    <t>10.7</t>
  </si>
  <si>
    <t>10.7.1</t>
  </si>
  <si>
    <t>spłata zobowiązań wymagalnych z lat poprzednich, innych niż w pkt 10.7.3.</t>
  </si>
  <si>
    <t>10.7.2</t>
  </si>
  <si>
    <t>spłata zobowiązań zaliczanych do tytułu dłużnego – kredyt i pożyczka, w tym:</t>
  </si>
  <si>
    <t>10.7.2.1</t>
  </si>
  <si>
    <t>zobowiązań zaciągniętych po dniu 1 stycznia 2019 r. ,w tym:</t>
  </si>
  <si>
    <t>10.7.2.1.1</t>
  </si>
  <si>
    <t>dokonywana w formie wydatku bieżącego</t>
  </si>
  <si>
    <t>10.7.3</t>
  </si>
  <si>
    <t>10.8</t>
  </si>
  <si>
    <t>Kwota wzrostu(+)/spadku(-) kwoty długu wynikająca z operacji niekasowych (m.in. umorzenia, różnice kursowe)</t>
  </si>
  <si>
    <t>10.9</t>
  </si>
  <si>
    <t>Wcześniejsza spłata zobowiązań, wyłączona z limitu spłaty zobowiązań, dokonywana w formie wydatków budżetowych</t>
  </si>
  <si>
    <t>Środki z przedsięwzięcia gromadzone na rachunku bankowym, w tym:</t>
  </si>
  <si>
    <t>11.1.1</t>
  </si>
  <si>
    <t>środki na zaspokojenie roszczeń obligatariuszy</t>
  </si>
  <si>
    <t>Wydatki bieżące z tytułu świadczenia emitenta należnego obligatariuszom, nieuwzględniane w limicie spłaty zobowiązań</t>
  </si>
  <si>
    <t>Stopnie niezachowania relacji określonych w art. 242-244 w przypadku określonym w ... ustawy</t>
  </si>
  <si>
    <t>Stopień niezachowania relacji zrównoważenia wydatków bieżących, o której mowa w poz. 7.2.</t>
  </si>
  <si>
    <t>Stopień niezachowania wskaźnika spłaty zobowiązań, o którym mowa w poz. 8.4.</t>
  </si>
  <si>
    <t>Stopień niezachowania wskaźnika spłaty zobowiązań, o którym mowa w poz. 8.4.1.</t>
  </si>
  <si>
    <t>Plan na 2020 rok
(przed zmianą)</t>
  </si>
  <si>
    <t>Szczegółowy zakres zmian budżetu województwa na 2020 r., które wpływają na załącznik nr 1 do wieloletniej prognozy finansowej przedstawia poniższa tabela:</t>
  </si>
  <si>
    <t>Uchwała dotyczy zmiany wieloletniej prognozy finansowej Województwa Kujawsko-Pomorskiego na lata 2020-2038.</t>
  </si>
  <si>
    <t>Obowiązująca wieloletnia prognoza finansowa Województwa Kujawsko-Pomorskiego obejmuje lata 2020-2038.</t>
  </si>
  <si>
    <t>Dokonuje się zmiany w wieloletniej prognozie finansowej Województwa Kujawsko-Pomorskiego na lata 2020-2038. Zmiany wynikają:</t>
  </si>
  <si>
    <t xml:space="preserve"> - ze zmiany budżetu województwa na 2020 r.;</t>
  </si>
  <si>
    <t>TAK</t>
  </si>
  <si>
    <t>Wydatki bieżące</t>
  </si>
  <si>
    <t xml:space="preserve">Wydatki na programy, projekty lub zadania pozostałe </t>
  </si>
  <si>
    <t>Festiwale organizowane przez Teatr im. W. Horzycy w Toruniu - Zwiększenie atrakcyjności kulturalnej regionu kujawsko-pomorskiego</t>
  </si>
  <si>
    <t>Pozostałe zmiany</t>
  </si>
  <si>
    <t>Zmiany dochodów, wydatków, przychodów i rozchodów oraz wynik budżetowy i finansowy w latach 2020-2038</t>
  </si>
  <si>
    <t>Ponadto dokonuje się zmian w załączniku nr 2 do wieloletniej prognozy finansowej "Wykaz przedsięwzięć wieloletnich" wynikających:</t>
  </si>
  <si>
    <t xml:space="preserve"> - ze zmiany ogólnego kosztu zadań,</t>
  </si>
  <si>
    <t xml:space="preserve"> - z urealnienia poniesionych wydatków,</t>
  </si>
  <si>
    <t xml:space="preserve"> - z wprowadzenia nowych zadań,</t>
  </si>
  <si>
    <t xml:space="preserve"> - z przeniesienia planowanych wydatków między latami realizacji zadań.</t>
  </si>
  <si>
    <t>Zmiany dotyczą niżej wymienionych przedsięwzięć:</t>
  </si>
  <si>
    <t>Zgodnie z art. 18 pkt 20 ustawy z dnia 5 czerwca 1998 r. o samorządzie województwa  (Dz. U. z 2019 r. poz. 512 z późn. zm.) do kompetencji sejmiku województwa należy podejmowanie uchwał w innych sprawach zastrzeżonych ustawami. Natomiast art. 231 ustawy z dnia 27 sierpnia 2009 r. o finansach publicznych (Dz.U. z 2019 r. poz. 869 z póź. zm.) uprawnia organ stanowiący do zmiany kwot wydatków na zaplanowane w wieloletniej prognozie finansowej przedsięwzięcia.</t>
  </si>
  <si>
    <t xml:space="preserve"> - ze zmiany w planowanych przedsięwzięciach;</t>
  </si>
  <si>
    <t xml:space="preserve"> - z aktualizacji wielkości dochodów i wydatków w poszczególnych latach.</t>
  </si>
  <si>
    <t>(dokonuje się urealnienia poniesionych do końca 2019 r. wydatków, przeniesienia niewykorzystanej kwoty z roku 2019 na lata następne przy zachowaniu niezmienionej ogólnej wartości projektu)</t>
  </si>
  <si>
    <t>(dokonuje się urealnienia poniesionych do końca 2019 r. wydatków, przeniesienia niewykorzystanej kwoty z roku 2019 do roku 2020 przy zachowaniu niezmienionej ogólnej wartości projektu)</t>
  </si>
  <si>
    <t>RPO 2020 - Dz. 4.5 - Modernizacja zagrody wiejskiej w Dusocinie na potrzeby ośrodka edukacji ekologicznej na terenie Parku Krajobrazowego "Góry Łosiowe" wraz z czynną ochroną przyrody na obszarze Natura 2000 - Ochrona i promocja zasobów przyrodniczych oraz podniesienie świadomości edukacji ekologiczno-przyrodniczej</t>
  </si>
  <si>
    <t>Skutkiem uchwały jest zmiana wieloletniej prognozy finansowej Województwa Kujawsko-Pomorskiego na lata 2020-2038, zgodnie z załącznikami do niniejszej uchwały.</t>
  </si>
  <si>
    <t xml:space="preserve">      Relacja określona po prawej stronie nierówności we wzorze, o którym
      mowa w art. 243 ust. 1 ustawy, ustalony dla danego roku (wskaźnik 
      jednoroczny)</t>
  </si>
  <si>
    <t>RPO 2020 - Dz. 4.5 - Poprawa różnorodności biologicznej poprzez zarybienie j. Gopło oraz rozbudowa obiektu o część ekspozycji przyrodniczo-historycznej - Ochrona i promocja zasobów przyrodniczych oraz podniesienie świadomości edukacji ekologiczno-przyrodniczej</t>
  </si>
  <si>
    <t>(dokonuje się urealnienia poniesionych do końca 2019 r. wydatków, przeniesienia niewykorzystanej w 2019 r. kwoty oraz części planowanych na 2020 r. wydatków bieżących do wydatków inwestycyjnych w celu dostosowania do harmonogramu rzeczowo-finansowego przedsięwzięcia)</t>
  </si>
  <si>
    <t>(dokonuje się urealnienia poniesionych do końca 2019 r. wydatków, przeniesienia niewykorzystanej kwoty z roku 2019 do roku 2020 oraz części wydatków bieżących do planowanych na 2020 r. wydatków inwestycyjnych w celu dostosowania do harmonogramu rzeczowo-finansowego przedsięwzięcia)</t>
  </si>
  <si>
    <t>RPO 2020 - Dz. 1.5.2 - Kujawy+Pomorze - promocja potencjału gospodarczego regionu - Zwiększenie potencjału regionalnej gospodarki</t>
  </si>
  <si>
    <t>RPO 2020 - Dz. 6.3.2 - zmiana nazwy z: Kwalifikacyjne Kursy Zawodowe twoją zawodową szansą - nowe formy praktycznej nauki zawodu w Kujawsko-Pomorskim Ośrodku Dokształcania i Doskonalenia Zawodowego na: Kwalifikacyjne Kursy Zawodowe twoją zawodową szansą - nowe formy praktycznej nauki zawodu w Kujawsko-Pomorskim Centrum Kształcenia Zawodowego w Bydgoszczy - Wprowadzenie wysokiej jakości usług edukacyjnych w zakresie szkolnictwa zawodowego</t>
  </si>
  <si>
    <t>IW - Opracowanie dokumentacji projektowej dla rozbudowy skrzyżowania drogi wojewódzkiej Nr 241 Tuchola-Sępólno Krajeńskie-Rogoźno (ul. Kościuszki) z ul. Odrodzenia i ul. bł. ks. Jerzego Popiełuszki w m. Sępólno Krajeńskie  - Zwiększenie bezpieczeństwa ruchu drogowego</t>
  </si>
  <si>
    <t>RPO 2020 - Dz. 10.3.2 - Prymusi Zawodu Kujaw i Pomorza - Edycja II  - Zwiększenie szans na zatrudnienie uczniów szkół zawodowych poprzez podniesienie efektywności kształcenia zawodowego</t>
  </si>
  <si>
    <t>RPO 2020 - Dz. 10.3.1 - Prymus Pomorza i Kujaw - Rozwój kompetencji kluczowych uczniów szczególnie zdolnych</t>
  </si>
  <si>
    <t>RPO 2020 - Dz. 10.3.1 - Humaniści na start - Wsparcie uczniów szczególnie uzdolnionych w zakresie przedmiotów rozwijających kompetencje kluczowe (przedmioty humanistyczne)</t>
  </si>
  <si>
    <t>RPO 2020 - Dz. 2.1 - Budowa kujawsko-pomorskiego systemu udostępniania elektronicznej dokumentacji medycznej - etap I - Poprawa jakości świadczonych usług medycznych z wykorzystaniem narzędzi ICT</t>
  </si>
  <si>
    <t>RPO 2020 - Dz. 10.2.2 - Region Nauk Ścisłych II - edukacja przyszłości - Wzmocnienie kompetencji uczniów w zakresie przedmiotów ścisłych oraz umiejętności językowych a także wzrost kompetencji nauczycieli w zakresie zindywidualizowanego podejścia do ucznia</t>
  </si>
  <si>
    <t>(dokonuje się urealnienia poniesionych do końca 2019 r. wydatków, przeniesienia niewykorzystanej kwoty z roku 2019 oraz części planowanych na 2020 r. wydatków do roku 2021 w celu dostosowania do zaktualizowanego harmonogramu realizacji zadań w projekcie. Ogólna wartość projektu nie ulega zmianie)</t>
  </si>
  <si>
    <t>IW - Modernizacja dróg wojewódzkich grupa III - K-P planu spójności komunikacji drogowej i kolejowej 2014-2020 - Zwiększenie bezpieczeństwa ruchu drogowego</t>
  </si>
  <si>
    <t>RPO 2020 - Dz. 9.3.2 - Rodzina w Centrum 2 - Zwiększenie dostępu do usług wsparcia rodziny i pieczy zastępczej</t>
  </si>
  <si>
    <t>IW - Przebudowa i remont konserwatorski budynku Pałacu Dąmbskich w Toruniu - Poprawa infrastruktury kulturalnej</t>
  </si>
  <si>
    <t>(dokonuje się urealnienia poniesionych  do końca 2019 r. wydatków, przenosi się niewykorzystaną kwotę z roku 2019 do roku 2020 oraz zwiększa się planowane na 2020 r. wydatki z przeznaczeniem na prace uzupełniające w zakresie odrestaurowania balustrady w głównej klatce schodowej w Pałacu Dąmbskich. Ogólna wartość zadania ulega zwiększeniu)</t>
  </si>
  <si>
    <t>IW - Modernizacja dróg na terenie Miasta Inowrocławia - wsparcie finansowe do 25 % wartości inwestycji przewidzianych do realizacji w ramach Funduszu Dróg Samorządowych - Zwiększenie bezpieczeństwa ruchu drogowego</t>
  </si>
  <si>
    <t>(dokonuje się zmniejszenia planowanych na 2020 r. wydatków oraz ogólnej wartości zadania w celu dostosowania do wartości poprzetargowych)</t>
  </si>
  <si>
    <t>RPO 2020 - Dz. 4.5 - Budowa stacji terenowo-badawczej "Podmoście" - Ochrona i promocja zasobów przyrodniczych oraz podniesienie świadomości edukacji ekologiczno-przyrodniczej</t>
  </si>
  <si>
    <t>IZ - POWER Dz. 2.5 - Kooperacja-efektywna i skuteczna - Wzmocnienie potencjału instytucji działających na rzecz wyłączenia społecznego</t>
  </si>
  <si>
    <t>RPO 2020 - Dz. 10.2.3 - Mistrz zawodu - moja pełnosprawność na rynku pracy - Podniesienie efektywności kształcenia zawodowego w K-P SOSW im. L. Braille'a w Bydgoszczy</t>
  </si>
  <si>
    <t>RPO 2020 - Dz. 9.4.2 - Koordynacja rozwoju ekonomii społecznej w województwie kujawsko-pomorskim (II) - Rozwój potencjału i możliwości do zwiększenia zatrudnienia w istniejących podmiotach ekonomii społecznej</t>
  </si>
  <si>
    <t>RPO 2020 - Dz. 9.2.2 - Wykluczenie - nie ma MOWy! - Zwiększenie zdolności funkcjonowania w społeczności młodzieży zagrożonej wykluczeniem społecznym</t>
  </si>
  <si>
    <t>RPO 2020 - Dz. 10.2.3 - Eksperci w swojej branży - Podniesienie efektywności kształcenia zawodowego w K-P SOSW w Toruniu</t>
  </si>
  <si>
    <t>RPO 2020 - Dz. 9.3.2 - Pogodna jesień życia na Kujawach i Pomorzu - projekt rozwoju pomocy środowiskowej dla seniorów - Zwiększenie dostępu do niestacjonarnych usług opiekuńczych dla osób starszych</t>
  </si>
  <si>
    <t>(dokonuje się urealnienia poniesionych do końca 2019 r. wydatków, przeniesienia niewykorzystanej kwoty z roku 2019 do roku 2020 oraz zwiększenia ogólnej wartości projektu w celu dostosowania do zapisów aneksu do umowy o dofinansowanie projektu)</t>
  </si>
  <si>
    <t>(dokonuje się urealnienia poniesionych do końca 2019 r. wydatków oraz przenosi się niewykorzystaną kwotę z roku 2019 do roku 2021)</t>
  </si>
  <si>
    <t>RPO 2020 - Pomoc Techniczna RPO 2014-2020 (Dz. 12.2 - pula) - Zapewnienie skutecznej informacji i promocji programu (Urząd Marszałkowski w Toruniu)</t>
  </si>
  <si>
    <t>RPO 2020 - Pomoc Techniczna RPO 2014-2020 (Dz. 12.1 - pula) - Zapewnienie technicznego i finansowego wsparcia procesu zarządzania, wdrażania, monitorowania i kontroli w celu sprawnego wdrażania oraz efektywnego wykorzystania środków (Urząd Marszałkowski w Toruniu)</t>
  </si>
  <si>
    <t>(dokonuje się urealnienia poniesionych do końca 2019 r. wydatków oraz przenosi się niewykorzystaną kwotę z roku 2019 do roku 2020)</t>
  </si>
  <si>
    <t>RPO 2020 - Pomoc Techniczna RPO 2014-2020 ( Dz. 12.1 - pula) - Zapewnienie technicznego i finansowego wsparcia procesu zarządzania, wdrażania, monitorowania i kontroli w celu sprawnego wdrażania oraz efektywnego wykorzystania środków (Wojewódzki Urząd Pracy w Toruniu)</t>
  </si>
  <si>
    <t>GOSPOSTRATEG - Usytuowanie na poziomie samorządów lokalnych instrumentów wsparcia dla MŚP działających w oparciu o model wielopoziomowego zarządzania regionem - Wypracowanie nowego modelu polityki wsparcia rozwoju przedsiębiorczości na poziomie samorządu</t>
  </si>
  <si>
    <t>(dokonuje się urealnienia poniesionych do końca 2019 r. wydatków, przeniesienia niewykorzystanej kwoty z roku 2019 do roku 2021 przy zachowaniu niezmienionej ogólnej wartości projektu)</t>
  </si>
  <si>
    <t>IZ - Projekt SURFACE (Interreg Europa Środkowa) - Poprawa zarządzania środowiskiem oraz jakości życia na terenach miejskich</t>
  </si>
  <si>
    <t>IZ - COMBINE (Interreg Region Morza Bałtyckiego) - zmiana celu z: Analiza przyszłego funkcjonowania platformy multimodalnej Bydgoszcz-Solec Kujawski na: Wzmocnienie transportu kombinowanego i innych innowacyjnych usług w celu lepszego wdrożenia sieci transportowych, ich większej spójności oraz mniejszego zanieczyszczenia środowiska naturalnego</t>
  </si>
  <si>
    <t>IZ - Projekt EMMA Extension (Interreg Region Morza Bałtyckiego) - zmiana celu z: Wzmocnienie transportu śródlądowego i morskiego poprzez promocję  międzynarodowych usług żeglugowych na: Zwiększenie mobilności towarów i logistyki w Regionie Morza Bałtyckiego poprzez wzmocnienie transportu śródlądowego i morskiego oraz promocję nowych międzynarodowych usług żeglugowych</t>
  </si>
  <si>
    <t>IZ - Projekt ThreeT (Interreg Europa) - zmiana celu z: Poprawa ochrony zasobów naturalnych i kulturowych poprzez zastosowanie innowacyjnych rozwiązań w przemieszczaniu się szlakami turystycznymi na: Rozwój ekoturystyki i popularyzacja dziedzictwa kulturowego i naturalnego, poprawa konkurencyjności na rynku turystycznym i wzrost ruchu turystycznego</t>
  </si>
  <si>
    <t>IZ - Projekt Cult-Crea TE (Interreg Europa) - zmiana celu z: Promocja i rozwój turystyki poprzez wykorzystanie przemysłów kreatywnych i aspektów kulturowych na - Udział przemysłów kreatywnych w rozwoju turystyki kulturowej i kreatywnej w Europie</t>
  </si>
  <si>
    <t>IZ - Projekt Digitourism (Interreg Europa) - zmiana celu z: Popularyzacja zdigitalizowanych zasobów dotyczących badań archeologicznych w formie portalu na: Promowanie innowacyjnych rozwiązań w wirtualnej i rozszerzonej rzeczywistości stosowanej w sektorze turystyki</t>
  </si>
  <si>
    <t>(dokonuje się urealnienia poniesionych do końca 2019 r. wydatków, przenosi się niewykorzystaną kwotę z roku 2019 do roku 2021 przy zachowaniu niezmienionej ogólnej wartości projektu)</t>
  </si>
  <si>
    <t>(dokonuje się urealnienia poniesionych do końca 2019 r. wydatków, przenosi się niewykorzystaną kwotę z roku 2019 do roku 2020 przy zachowaniu niezmienionej ogólnej wartości projektu)</t>
  </si>
  <si>
    <r>
      <t xml:space="preserve">W powyższej uchwale wprowadzone są zmiany ujęte w uchwałach Zarządu Województwa Kujawsko-Pomorskiego: Nr 7/247/20 z dnia 26 lutego                                       2020 r., Nr 9/369/20 z dnia 11 marca  2020 r., Nr 12/457/20 z dnia 30 marca 2020 r. oraz Nr 13/499/20 z dnia 8 kwietnia 2020 r. zmieniających uchwałę w sprawie budżetu województwa na rok 2020 a także zmiany ujęte w projekcie uchwały Sejmiku Województwa Kujawsko-Pomorskiego </t>
    </r>
    <r>
      <rPr>
        <i/>
        <sz val="12"/>
        <color indexed="8"/>
        <rFont val="Times New Roman"/>
        <family val="1"/>
      </rPr>
      <t xml:space="preserve">w sprawie zmiany budżetu województwa na rok 2020. </t>
    </r>
  </si>
  <si>
    <t>(dokonuje się urealnienia poniesionych do końca 2019 r. wydatków, przeniesienia niewykorzystanej kwoty z roku 2019 do planowanych na 2021 r. wydatków bieżących i wydatków inwestycyjnych w związku z rozstrzygnięciem postępowania przetargowego na zaprojektowanie, rozbudowę oraz remont i modernizację istniejącej części budynku Kujawsko-Pomorskiego Centrum Kształcenia Zawodowego w Bydgoszczy)</t>
  </si>
  <si>
    <t>RPO 2020 - Pomoc Techniczna RPO 2014-2020 (Dz. 12.2 - pula) - Zapewnienie skutecznej informacji i promocji programu (Wojewódzki Urząd Pracy w Toruniu)</t>
  </si>
  <si>
    <t>(dokonuje się urealnienia poniesionych do końca 2019 r. wydatków, przeniesienia do roku 2021 niewykorzystanej kwoty z roku 2019 oraz części niewykorzystanych w 2019 r. wydatków bieżących w związku z rozstrzygnięciem postępowania przetargowego na zaprojektowanie, rozbudowę oraz remont i modernizację istniejącej części budynku Kujawsko-Pomorskiego Centrum Kształcenia Zawodowego w Bydgoszczy)</t>
  </si>
  <si>
    <t>(wprowadza się nowy projekt przewidziany do realizacji w latach 2020-2021)</t>
  </si>
  <si>
    <t>RPO 2020 - Dz. 6.3.2 - "Usłyszeć potrzeby" - wzmocnienie pozycji uczniów słabosłyszących i niesłyszących w ramach rozbudowy warsztatów zawodowych Kujawsko-Pomorskiego Specjalnego Ośrodka Szkolno-Wychowawczego nr 2 w Bydgoszczy w kontekście zwiększenia szans na rynku pracy - Poprawa jakości usług edukacyjnych w zakresie szkolnictwa zawodowego</t>
  </si>
  <si>
    <t>Zakup, modernizacja oraz naprawa pojazdów kolejowych (2016-2020) - Poprawa jakości i zwiększenia efektywności transportu kolejowego</t>
  </si>
  <si>
    <t>RPO 2020 - Dz. 4.4 - Kujawsko-Pomorskie - rozwój poprzez kulturę 2018 - Wzmocnienie pozycji gospodarczej regionu poprzez organizację imprez kulturalnych</t>
  </si>
  <si>
    <t>RPO 2020 - Dz. 4.4 - Kujawsko-Pomorskie - rozwój poprzez kulturę 2019 - Wzmocnienie pozycji gospodarczej regionu poprzez organizację imprez kulturalnych</t>
  </si>
  <si>
    <t>IW - Kultura w zasięgu 2.0 - wkład własny wojewódzkich jednostek organizacyjnych - Zwiększenie dostępności do wojewódzkich instytucji kultury poprzez digitalizację zbiorów i rozwój usług elektronicznych</t>
  </si>
  <si>
    <t>Młody Teatr - laboratorium działań młodzieży i seniorów - Popularyzacja oferty edukacyjnej i artystycznej Teatru Horzycy</t>
  </si>
  <si>
    <t>Bydgoski Festiwal Operowy - Zwiększenie atrakcyjności kulturalnej regionu kujawsko-pomorskiego</t>
  </si>
  <si>
    <t>(dokonuje się zmniejszenia planowanych na 2020 r. wydatków w związku z decyzją o odwołaniu organizacji festiwalu z powodu zagrożenia epidemiologicznego wywołanego wirusem SARS-CoV-2. Ogólna wartość zadania ulega zmniejszeniu)</t>
  </si>
  <si>
    <t>(dokonuje się zmniejszenia planowanych na 2020 r. wydatków w związku z decyzją o odwołaniu organizacji Międzynarodowego Festiwalu Teatralnego "Kontakt" z powodu zagrożenia epidemiologicznego wywołanego wirusem SARS-CoV-2. Ogólna wartość zadania ulega zmniejszeniu)</t>
  </si>
  <si>
    <t>IW - Roboty dodatkowe i uzupełniające związane z realizacją inwestycji drogowych w ramach grupy I RPO - Zwiększenie bezpieczeństwa ruchu drogowego</t>
  </si>
  <si>
    <t>RPO 2020 - Dz. 2.1 - Infostrada Kujaw i Pomorza 2.0 - Wzrost efektywności działań administracji samorządowej oraz jakości usług publicznych</t>
  </si>
  <si>
    <t>(dokonuje się urealnienia poniesionych do końca 2019 r. wydatków, przenosi się niewykorzystaną kwotę z roku 2019 do roku 2023. Ogólna wartość projektu nie ulega zmianie)</t>
  </si>
  <si>
    <t>RPO 2020 - Dz. 6.3.1 - "Dostrzec to, co niewidoczne" - zwiększenie dostępności do edukacji przedszkolnej w ośrodku Braille'a w Bydgoszczy - Zwiększenie dostępności edukacji przedszkolnej dla dzieci z dysfunkcją narządu wzroku</t>
  </si>
  <si>
    <t>(dokonuje się urealnienia poniesionych do końca 2019 r. wydatków, przeniesienia niewykorzystanej kwoty z roku 2018 i 2019 do roku 2020. Ogólna wartość zadania nie ulega zmianie)</t>
  </si>
  <si>
    <t>RPO 2020 - Dz. 2.2 - Kultura w zasięgu 2.0 - Wzrost dostępności zasobów dziedzictwa regionalnego poprzez ich digitalizację</t>
  </si>
  <si>
    <t>RPO 2020 - Dz. 8.4.1 - Aktywna Mama, aktywny Tata - Zwiększenie zatrudnienia osób pełniących funkcje opiekuńcze nad dziećmi do lat 3</t>
  </si>
  <si>
    <t>(dokonuje się urealnienia poniesionych do końca 2019 r. wydatków, przenosi się niewykorzystaną kwotę z roku 2019 na lata następne. Łączna wartość wydatków bieżących nie ulega zmianie)</t>
  </si>
  <si>
    <t>(dokonuje się aktualizacji puli środków na współfinansowanie z EFS w poszczególnych latach)</t>
  </si>
  <si>
    <t>Wydanie tomów 20-22 punktowanego czasopisma naukowego "Folia Toruniensia" - Popularyzacja działalności naukowej dotyczącej nauk humanistycznych</t>
  </si>
  <si>
    <t>(wprowadza się nowe zadanie przewidziane do realizacji w latach 2020-2022. Planowane wydatki stanowią wkład własny do projektu, na który Teatr im. Wilama Horzycy pozyskał dofinansowanie z Ministerstwa Kultury i Dziedzictwa Narodowego w ramach programu "Edukacja kulturalna")</t>
  </si>
  <si>
    <t>IW - Podwyższenie kapitału spółki Uzdrowisko Ciechocinek S.A. - Poprawa jakości usług sanatoryjnych</t>
  </si>
  <si>
    <t>(wprowadza się nowe zadanie przewidziane do realizacji w latach 2020-2021. Planowane środki przeznaczone są na wkład własny do projektu "Modernizacja i rozbudowa infrastruktury zespołu tężni w Ciechocinku" współfinansowanego z EFRR w ramach RPO WK-P na lata 2014-2020)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</si>
  <si>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</si>
  <si>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</si>
  <si>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</si>
  <si>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</si>
  <si>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</si>
  <si>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</si>
  <si>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</si>
  <si>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</si>
  <si>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</si>
  <si>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</si>
  <si>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</si>
  <si>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</si>
  <si>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</si>
  <si>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</si>
  <si>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</si>
  <si>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</si>
  <si>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</si>
  <si>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</si>
  <si>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</si>
  <si>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</si>
  <si>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</si>
  <si>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</si>
  <si>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</si>
  <si>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</si>
  <si>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</si>
  <si>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</si>
  <si>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</si>
  <si>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</si>
  <si>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</si>
  <si>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</si>
  <si>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</si>
  <si>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</si>
  <si>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</si>
  <si>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</si>
  <si>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</si>
  <si>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</si>
  <si>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</si>
  <si>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</si>
  <si>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</si>
  <si>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</si>
  <si>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</si>
  <si>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</si>
  <si>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</si>
  <si>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</si>
  <si>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</si>
  <si>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2.1.4</t>
  </si>
  <si>
    <t>2.1.5</t>
  </si>
  <si>
    <t>2.1.6</t>
  </si>
  <si>
    <t>2.2.2</t>
  </si>
  <si>
    <t>2.2.3</t>
  </si>
  <si>
    <t>2.2.4</t>
  </si>
  <si>
    <t>2.2.5</t>
  </si>
  <si>
    <t>2.2.6</t>
  </si>
  <si>
    <t>2.2.7</t>
  </si>
  <si>
    <t>Zestawienie zmian w planowanych dochodach i wydatkach oraz przychodach i rozchodach w latach 2020-2038 przedstawia załączona tabela.</t>
  </si>
  <si>
    <t>(wydłuża się okres realizacji projektu do roku 2021, urealnia się poniesione do końca 2019 r. wydatki oraz przenosi się niewykorzystaną kwotę z roku 2018 i 2019 na lata następne. Ogólna wartość projektu nie ulega zmianie)</t>
  </si>
  <si>
    <t>(dokonuje się urealnienia poniesionych do końca 2019 r. wydatków, przeniesienia części niewykorzystanej kwoty z roku 2019 do roku 2020. Ogólna wartość projektu ulega zmniejszeniu w związku z mniejszymi niż planowano kosztami uruchomienia punktu ponownego użycia oraz odwołaniem w związku z zagrożeniem epidemiologicznym m.in. spotkań zagranicznych partnerów projektu oraz związanych z tym udziałem partnerów twinningowych oraz interesariuszy regionalnych z naszego województwa)</t>
  </si>
  <si>
    <t xml:space="preserve">(wprowadza się nowe zadanie przewidziane do realizacji w latach 2020-2022. Planowane wydatki stanowią wkład własny do trzyletniego projektu, na który Wojewódzka Biblioteka Publiczna-Książnica Kopernikańska w Toruniu pozyskała dofinansowanie z programu Ministra Kultury i Dziedzictwa Narodowego "Czasopisma") </t>
  </si>
  <si>
    <t>(dokonuje się urealnienia poniesionych do końca 2019 r. wydatków, przeniesienia niewykorzystanej kwoty z roku 2019 do roku 2020 z przeznaczeniem m.in. na wykonanie robót dodatkowych i uzupełniających w zadaniu pn. "Rozbudowa odcinka drogi wojewódzkiej Nr 223 - ulicy Szubińskiej w Białych Błotach na odcinku od km 3+200 do km 3+900 (w tym budowa ronda w ciągu drogi wojewódzkiej stanowiącego połączenie komunikacyjne drogi powiatowej nr 1537C relacji Trzciniec-Ciele-Kruszyn Krajeński oraz drogi gminnej na Miedzyń) wraz z jego odwodnieniem i oświetleniem oraz przebudową pozostałych sieci kolidujących z inwestycją". Ogólna wartość zadania ulega zwiększeniu)</t>
  </si>
  <si>
    <t>(dokonuje się zwiększenia planowanych na 2020 r. wydatków oraz ogólnej wartości zadania w związku z udzieleniem przez Gminę Sępólno Krajeńskie dotacji celowej na zadanie w kwocie 169.000 zł)</t>
  </si>
  <si>
    <t>(wprowadza się projekt przewidziany do realizacji w latach 2018-2020 w związku z przeniesieniem z 2019 r. na 2020 r. środków na wypłaty dla Partnerów, tj. Fundacji Tumult i Fundacji Biuro Kultury (końcowe rozliczenie projektu)</t>
  </si>
  <si>
    <t>(dokonuje się urealnienia poniesionych do końca 2019 r. wydatków, przeniesienia części niewykorzystanej kwoty z roku 2019 do roku 2020. Ogólna wartość projektu ulega zmniejszeniu w związku z rezygnacją z jednego wydarzenia)</t>
  </si>
  <si>
    <t>(wydłuża się okres realizacji projektu do roku 2021, urealnia się poniesione do końca 2019 r. wydatki, przenosi się niewykorzystaną kwotę z roku 2019 na lata następne oraz część wydatków inwestycyjnych do wydatków bieżących z przeznaczeniem na zakup wyposażenia bazy edukacyjnej)</t>
  </si>
  <si>
    <t>Dokonuje się zmian w zakresie planowanych dochodów i wydatków oraz przychodów i rozchodów w poszczególnych latach. Zmiany wynikają przede wszystkim:</t>
  </si>
  <si>
    <t>(dokonuje się urealnienia poniesionych do końca 2019 r. wydatków, przeniesienia niewykorzystanej kwoty z roku 2019 oraz części planowanych na 2020 r. wydatków na lata następne przy zachowaniu niezmienionej ogólnej wartości projektu w związku z aktualizacją harmonogramu działań w projekcie)</t>
  </si>
  <si>
    <t>(wydłuża się okres realizacji projektu do roku 2021, urealnia się poniesione do końca 2019 r. wydatki, przenosi się niewykorzystaną kwotę z roku 2018 i 2019 na lata następne oraz część wydatków inwestycyjnych do wydatków bieżących z przeznaczeniem na zakup wyposażenia bazy edukacyjnej)</t>
  </si>
  <si>
    <t>(wydłuża się okres realizacji projektu do roku 2023, urealnia się poniesione do końca 2019 r. wydatki i przenosi się niewykorzystaną kwotę z roku 2019 oraz część planowanych na lata 2020-2021wydatków na lata następne w celu dostosowania do zaktualizowanego wniosku o dofinansowanie. Ogólna wartość projektu ulega zmianie ze względu na zwiększenie dofinansowania)</t>
  </si>
  <si>
    <t>(dokonuje się urealnienia poniesionych do końca 2019 r. wydatków, przenosi się niewykorzystaną kwotę z roku 2019 do roku 2023 w celu dostosowania do zaktualizowanego wniosku o dofinansowanie. Ogólna wartość projektu ulega zmianie ze względu na zwiększenie dofinansowania)</t>
  </si>
  <si>
    <t>RPO 2020 - RPO WKP 2014-2020 (współfinansowanie krajowe dla beneficjentów środków EFRR) - Ułatwienie absorpcji środków (Urząd Marszałkowski w Toruniu)</t>
  </si>
  <si>
    <t>(określa się pulę środków na współfinansowanie krajowe dla beneficjentów realizujących wydatki bieżące)</t>
  </si>
  <si>
    <t>RPO 2020 - RPO WKP 2014-2020 (współfinansowanie krajowe dla beneficjentów środków EFS) - Ułatwienie absorpcji środków (Urząd Marszałkowski w Toruniu)</t>
  </si>
  <si>
    <t>RPO 2020 - zmiana nazwy z: Pomoc Techniczna RPO 2014-2020 - WPD PT "Sprawne zarządzanie i wdrażanie RPO WK-P w latach 2018-2020" na:  Pomoc Techniczna RPO 2014-2020 - WPD PT "Sprawne zarządzanie i wdrażanie RPO WK-P w latach 2018-2022"  - Zapewnienie technicznego i finansowego wsparcia procesu zarządzania, wdrażania, monitorowania i kontroli w celu sprawnego wdrażania oraz efektywnego wykorzystania środków (Urząd Marszałkowski w Toruniu)</t>
  </si>
  <si>
    <t>RPO 2020 - zmiana nazwy z: Pomoc Techniczna RPO 2014-2020 - WPD PT "Sprawne zarządzanie i wdrażanie RPO WK-P w latach 2018-2020" na: Pomoc Techniczna RPO 2014-2020 - WPD PT "Sprawne zarządzanie i wdrażanie RPO WK-P w latach 2018-2022"  - Zapewnienie technicznego i finansowego wsparcia procesu zarządzania, wdrażania, monitorowania i kontroli w celu sprawnego wdrażania oraz efektywnego wykorzystania środków (Wojewódzki Urząd Pracy w Toruniu)</t>
  </si>
  <si>
    <t xml:space="preserve">(dokonuje się zmniejszenia puli środków. Wydatki przeniesione zostają do projektu WPD "Sprawne zarządzanie i wdrażanie RPO WK-P na lata 2018-2022") </t>
  </si>
  <si>
    <t>(dokonuje się urealnienia poniesionych do końca 2019 r. wydatków, przeniesienia niewykorzystanej kwoty z roku 2019 do roku 2023 przy zachowaniu niezmienionej ogólnej wartości projektu w związku z aktualizacją harmonogramu działań w projekcie)</t>
  </si>
  <si>
    <t>(dokonuje się przeniesienia części planowanych wydatków z roku 2020 do roku 2021 w związku z opóźnieniami w wydaniu przez Urząd Miasta Bydgoszczy pozwolenia na przebudowę, rozbudowę i zmianę sposobu użytkowania budynku mieszkalnego wielorodzinnego należącego do K-PSOSW nr 1 im. L. Braille'a w Bydgoszczy. Ogólna wartość projektu nie ulega zmianie)</t>
  </si>
  <si>
    <t>RPO 2020 - Pomoc Techniczna RPO 2014-2020, Dz.12.1 - Opracowanie dokumentacji projektowej dla strategicznych zadań w szpitalach wojewódzkich dla nowego okresu programowania 2021-2027 - Poprawa bezpieczeństwa zdrowotnego mieszkańców województwa (Urząd Marszałkowski w Toruniu)</t>
  </si>
  <si>
    <t>RPO 2020 - zmiana nazwy z: Pomoc Techniczna RPO 2014-2020 - WPD PT "Sprawne zarządzanie i wdrażanie RPO WK-P w latach 2018-2020" na: Pomoc Techniczna RPO 2014-2020 - WPD PT "Sprawne zarządzanie i wdrażanie RPO WK-P w latach 2018-2022" - Zapewnienie technicznego i finansowego wsparcia procesu zarządzania, wdrażania, monitorowania i kontroli w celu sprawnego wdrażania oraz efektywnego wykorzystania środków (Urząd Marszałkowski w Toruniu)</t>
  </si>
  <si>
    <t xml:space="preserve">(dokonuje się urealnienia poniesionych do końca 2019 r. wydatków, przenosi się niewykorzystaną kwotę z roku 2019 do roku 2020. Ponadto dokonuje się zwiększenia planowanych na 2020 r. wydatków z przeznaczeniem na realizację robót dodatkowych i uzupełniających, które niezbędne są dla prawidłowego przebiegu inwestycji na drogach wojewódzkich Nr 240, 251, 255, 265, 548 i 559 realizowanych w ramach Działania 5.1. Ogólna wartość zadania ulega zwiększeniu) </t>
  </si>
  <si>
    <t>(wydłuża się okres realizacji projektu do roku 2021, urealnia się poniesione do końca 2019 r. wydatki, przenosi się niewykorzystaną kwotę z roku 2019 na lata następne oraz część wydatków inwestycyjnych do wydatków bieżących z przeznaczeniem m.in. na zakup wyposażenia bazy edukacyjnej)</t>
  </si>
  <si>
    <t>(wydłuża się okres realizacji projektu do roku 2021, urealnia się poniesione do końca 2019 r. wydatki, przenosi się niewykorzystaną kwotę z roku 2019 na lata następne oraz część wydatków inwestycyjnych do wydatków bieżących m.in. na zakup wyposażenia bazy edukacyjnej)</t>
  </si>
  <si>
    <t>(dokonuje się urealnienia poniesionych do końca 2019 r. wydatków, przenosi się niewykorzystaną kwotę z roku 2019 oraz część planowanych wydatków z roku 2020 na lata następne w związku z trwającymi postępowaniami przetargowymi i przeniesieniem części niezrealizowanych w 2019 r. zadań na lata następne. Ogólna wartość projektu nie ulega zmianie)</t>
  </si>
  <si>
    <t>(wydłuża się okres realizacji projektu do 2021 r., urealnia się poniesione do końca 2019 r. wydatki oraz przenosi się niewykorzystaną kwotę z roku 2019 na lata następne w związku z podpisaniem aneksu z wykonawcą do umowy aktualizującej harmonogram robót. Ogólna wartość projektu nie ulega zmianie)</t>
  </si>
  <si>
    <t xml:space="preserve"> - ze zmian w planowanych przedsięwzięciach wieloletnich, w tym w przedsięwzięciach z udziałem środków unijnych,</t>
  </si>
  <si>
    <t xml:space="preserve"> - z aktualizacji dochodów własnych województwa w związku z zaistniałą sytuacją epidemiologiczną oraz zmianą sytuacji społeczno-gospodarczej wywołaną 
   ograniczeniami związanymi z zapobieganiem, przeciwdziałaniem i zwalczaniem COVID-19. Oszacowano wielkość ubytku w dochodach z tytułu podatku 
   dochodowego od osób prawnych (w 2020 r. spadek o 62.000.000 zł, w 2021 r. spadek o 40.000.000 zł, w 2022 r. spadek o 20.000.000 zł). W latach 
   2023-2038 wielkość dochodów z tytułu podatku dochodowego od osób prawnych utrzymana zostaje na niezmienionym poziomie,</t>
  </si>
  <si>
    <t>(wydłuża się okres realizacji do roku 2022, urealnia się poniesione do końca 2019 r. wydatki, przenosi się niewykorzystaną kwotę z roku 2019 na lata następne. Pula środków ulega zwiększeniu w związku ze złożonym projektem WPD na lata 2018-2022)</t>
  </si>
  <si>
    <t>(wydłuża się okres realizacji zadania do roku 2021, urealnia się poniesione do końca 2019 r. wydatki oraz przenosi się niewykorzystaną kwotę z roku 2019 na lata następne. Ogólna wartość zadania nie ulega zmianie)</t>
  </si>
  <si>
    <t xml:space="preserve"> - ze zmian wydatków na pokrycie kosztów obsługi zadłużenia w związku z aktualizacją wielkości kredytów i harmonogramu ich spłaty oraz aktualizacją 
   kalkulacji odsetek od zaciągniętych i planowanych do zaciągnięcia kredytów w oparciu o stawkę WIBOR 1 M na poziomie 1,50 %.</t>
  </si>
  <si>
    <t>Art. 226, 227, 228 i 229 ustawy z dnia 27 sierpnia 2009 r. o finansach publicznych (Dz.U. z 2019 r. poz. 869 z późn. zm.)  określają szczegółowość wieloletniej prognozy finansowej jednostki samorządu terytorialnego, tj. minimalny zakres informacji i danych jakie powinny się w niej znaleźć.</t>
  </si>
  <si>
    <t>(wprowadza się nowy projekt przewidziany do realizacji w latach 2022-2023 zgodnie ze złożonym wnioskiem o dofinansowanie projektu. Projekt został wybrany do dofinansowania w trybie konkursowym)</t>
  </si>
  <si>
    <t>(wprowadza się nowy projekt przewidziany do realizacji w latach 2021-2022 zgodnie ze złożonym wnioskiem o dofinansowanie projektu. Projekt został wybrany do dofinansowania w trybie konkursowym)</t>
  </si>
  <si>
    <t>(dokonuje się aktualizacji puli środków na współfinansowanie z EFS w poszczególnych latach. Ogólna wartość ulega zmniejszeniu w związku z przeznaczeniem środków na współfinansowanie krajowe realizowanych przez województwo projektów)</t>
  </si>
  <si>
    <t>(dokonuje się aktualizacji puli środków na współfinansowanie z EFRR w poszczególnych latach i przesunięcia części wydatków inwestycyjnych do wydatków bieżących)</t>
  </si>
  <si>
    <t>(wydłuża się okres realizacji do roku 2022, urealnia się poniesione do końca 2019 r. wydatki, przenosi się niewykorzystaną kwotę z roku 2019 na lata następne. Pula środków ulega zwiększeniu w związku z przyjętym projektem WPD na lata 2018-2022)</t>
  </si>
  <si>
    <t xml:space="preserve"> - ze zmian planowanych przychodów w związku z planem zaciągnięcia wyższych kredytów w latach 2020-2022, tj. w 2020 r. w kwocie 134.980.952 zł, 
   w 2021 r. w kwocie 80.000.000 zł, w 2022 r. w kwocie 35.000.000 zł,</t>
  </si>
  <si>
    <t>(dokonuje się urealnienia poniesionych do końca 2019 r. wydatków, przenosi się niewykorzystaną kwotę z roku 2019 oraz część planowanych na 2020 r. wydatków do roku 2021 w związku z przesunięciem terminu planowanych na I kwartał 2020 r. postępowań przetargowych oraz z kilkumiesięcznym czasem realizacji części przedsięwzięć. Łączna wartość wydatków inwestycyjnych ulega zwiększeniu w związku z urealnieniem wkładu własnego jednostek będących wojewódzkimi jednostkami organizacyjnymi oraz aktualizacją harmonogramu działań w projekcie)</t>
  </si>
  <si>
    <t xml:space="preserve"> - ze zmiany planowanych rozchodów w związku z aktualizacją harmonogramu spłat kredytów, tj. urealnienie spłaty kredytu zaciągniętego w 2019 r. w związku 
   z zaciągnięciem kredytu w wysokości niższej od planowanej oraz aktualizacją harmonogramu spłat kredytów planowanych do zaciągnięcia w latach 
   2020-2022 w związku z planem zaciągnięcia kredytów wyższych niż pierwotnie zakładano,</t>
  </si>
  <si>
    <t>Zwiększenie planowanego  deficytu w latach 2020-2022 oraz przychodów z tytułu kredytów nie powoduje przekroczenia limitów wskaźników, o których mowa w art. 243 ustawy o finansach publicznych.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</si>
</sst>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[$€]* #,##0.00_);_([$€]* \(#,##0.00\);_([$€]* &quot;-&quot;??_);_(@_)"/>
    <numFmt numFmtId="165" formatCode="#,##0_ ;[Red]\-#,##0\ "/>
    <numFmt numFmtId="166" formatCode="0.0%"/>
    <numFmt numFmtId="167" formatCode="0##"/>
    <numFmt numFmtId="168" formatCode="[$-415]d\ mmmm\ yyyy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#,##0.00_ ;[Red]\-#,##0.00\ "/>
    <numFmt numFmtId="175" formatCode="0.00%;[Red]\-0.00%"/>
    <numFmt numFmtId="176" formatCode="0.0000%"/>
    <numFmt numFmtId="177" formatCode="#,##0.0"/>
    <numFmt numFmtId="178" formatCode="#,##0.000"/>
    <numFmt numFmtId="179" formatCode="#,##0.0000"/>
    <numFmt numFmtId="180" formatCode="0.000%"/>
  </numFmts>
  <fonts count="9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10"/>
      <name val="Arial PL"/>
      <family val="0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zcionka tekstu podstawowego"/>
      <family val="2"/>
    </font>
    <font>
      <b/>
      <sz val="12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2"/>
      <name val="Times New Roman"/>
      <family val="1"/>
    </font>
    <font>
      <b/>
      <sz val="11"/>
      <color indexed="8"/>
      <name val="Czcionka tekstu podstawowego"/>
      <family val="2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2"/>
      <color indexed="8"/>
      <name val="Times New Roman"/>
      <family val="1"/>
    </font>
    <font>
      <b/>
      <sz val="10"/>
      <color indexed="8"/>
      <name val="Czcionka tekstu podstawowego"/>
      <family val="2"/>
    </font>
    <font>
      <b/>
      <i/>
      <sz val="12"/>
      <color indexed="8"/>
      <name val="Times New Roman"/>
      <family val="1"/>
    </font>
    <font>
      <b/>
      <i/>
      <sz val="10"/>
      <color indexed="8"/>
      <name val="Czcionka tekstu podstawowego"/>
      <family val="2"/>
    </font>
    <font>
      <i/>
      <sz val="12"/>
      <name val="Times New Roman CE"/>
      <family val="0"/>
    </font>
    <font>
      <i/>
      <sz val="10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9.25"/>
      <color indexed="1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9.25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6100"/>
      <name val="Czcionka tekstu podstawowego"/>
      <family val="2"/>
    </font>
    <font>
      <u val="single"/>
      <sz val="9.2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u val="single"/>
      <sz val="9.2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1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58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58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58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58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58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58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58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58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58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58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58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8" fillId="22" borderId="0" applyNumberFormat="0" applyBorder="0" applyAlignment="0" applyProtection="0"/>
    <xf numFmtId="0" fontId="59" fillId="24" borderId="0" applyNumberFormat="0" applyBorder="0" applyAlignment="0" applyProtection="0"/>
    <xf numFmtId="0" fontId="20" fillId="25" borderId="0" applyNumberFormat="0" applyBorder="0" applyAlignment="0" applyProtection="0"/>
    <xf numFmtId="0" fontId="60" fillId="24" borderId="0" applyNumberFormat="0" applyBorder="0" applyAlignment="0" applyProtection="0"/>
    <xf numFmtId="0" fontId="59" fillId="26" borderId="0" applyNumberFormat="0" applyBorder="0" applyAlignment="0" applyProtection="0"/>
    <xf numFmtId="0" fontId="20" fillId="17" borderId="0" applyNumberFormat="0" applyBorder="0" applyAlignment="0" applyProtection="0"/>
    <xf numFmtId="0" fontId="60" fillId="26" borderId="0" applyNumberFormat="0" applyBorder="0" applyAlignment="0" applyProtection="0"/>
    <xf numFmtId="0" fontId="59" fillId="27" borderId="0" applyNumberFormat="0" applyBorder="0" applyAlignment="0" applyProtection="0"/>
    <xf numFmtId="0" fontId="20" fillId="19" borderId="0" applyNumberFormat="0" applyBorder="0" applyAlignment="0" applyProtection="0"/>
    <xf numFmtId="0" fontId="60" fillId="27" borderId="0" applyNumberFormat="0" applyBorder="0" applyAlignment="0" applyProtection="0"/>
    <xf numFmtId="0" fontId="59" fillId="28" borderId="0" applyNumberFormat="0" applyBorder="0" applyAlignment="0" applyProtection="0"/>
    <xf numFmtId="0" fontId="20" fillId="29" borderId="0" applyNumberFormat="0" applyBorder="0" applyAlignment="0" applyProtection="0"/>
    <xf numFmtId="0" fontId="60" fillId="28" borderId="0" applyNumberFormat="0" applyBorder="0" applyAlignment="0" applyProtection="0"/>
    <xf numFmtId="0" fontId="59" fillId="30" borderId="0" applyNumberFormat="0" applyBorder="0" applyAlignment="0" applyProtection="0"/>
    <xf numFmtId="0" fontId="20" fillId="31" borderId="0" applyNumberFormat="0" applyBorder="0" applyAlignment="0" applyProtection="0"/>
    <xf numFmtId="0" fontId="60" fillId="30" borderId="0" applyNumberFormat="0" applyBorder="0" applyAlignment="0" applyProtection="0"/>
    <xf numFmtId="0" fontId="59" fillId="32" borderId="0" applyNumberFormat="0" applyBorder="0" applyAlignment="0" applyProtection="0"/>
    <xf numFmtId="0" fontId="20" fillId="33" borderId="0" applyNumberFormat="0" applyBorder="0" applyAlignment="0" applyProtection="0"/>
    <xf numFmtId="0" fontId="60" fillId="32" borderId="0" applyNumberFormat="0" applyBorder="0" applyAlignment="0" applyProtection="0"/>
    <xf numFmtId="0" fontId="59" fillId="34" borderId="0" applyNumberFormat="0" applyBorder="0" applyAlignment="0" applyProtection="0"/>
    <xf numFmtId="0" fontId="20" fillId="35" borderId="0" applyNumberFormat="0" applyBorder="0" applyAlignment="0" applyProtection="0"/>
    <xf numFmtId="0" fontId="60" fillId="34" borderId="0" applyNumberFormat="0" applyBorder="0" applyAlignment="0" applyProtection="0"/>
    <xf numFmtId="0" fontId="59" fillId="36" borderId="0" applyNumberFormat="0" applyBorder="0" applyAlignment="0" applyProtection="0"/>
    <xf numFmtId="0" fontId="20" fillId="37" borderId="0" applyNumberFormat="0" applyBorder="0" applyAlignment="0" applyProtection="0"/>
    <xf numFmtId="0" fontId="60" fillId="36" borderId="0" applyNumberFormat="0" applyBorder="0" applyAlignment="0" applyProtection="0"/>
    <xf numFmtId="0" fontId="59" fillId="38" borderId="0" applyNumberFormat="0" applyBorder="0" applyAlignment="0" applyProtection="0"/>
    <xf numFmtId="0" fontId="20" fillId="39" borderId="0" applyNumberFormat="0" applyBorder="0" applyAlignment="0" applyProtection="0"/>
    <xf numFmtId="0" fontId="60" fillId="38" borderId="0" applyNumberFormat="0" applyBorder="0" applyAlignment="0" applyProtection="0"/>
    <xf numFmtId="0" fontId="59" fillId="40" borderId="0" applyNumberFormat="0" applyBorder="0" applyAlignment="0" applyProtection="0"/>
    <xf numFmtId="0" fontId="20" fillId="29" borderId="0" applyNumberFormat="0" applyBorder="0" applyAlignment="0" applyProtection="0"/>
    <xf numFmtId="0" fontId="60" fillId="40" borderId="0" applyNumberFormat="0" applyBorder="0" applyAlignment="0" applyProtection="0"/>
    <xf numFmtId="0" fontId="59" fillId="41" borderId="0" applyNumberFormat="0" applyBorder="0" applyAlignment="0" applyProtection="0"/>
    <xf numFmtId="0" fontId="20" fillId="31" borderId="0" applyNumberFormat="0" applyBorder="0" applyAlignment="0" applyProtection="0"/>
    <xf numFmtId="0" fontId="60" fillId="41" borderId="0" applyNumberFormat="0" applyBorder="0" applyAlignment="0" applyProtection="0"/>
    <xf numFmtId="0" fontId="59" fillId="42" borderId="0" applyNumberFormat="0" applyBorder="0" applyAlignment="0" applyProtection="0"/>
    <xf numFmtId="0" fontId="20" fillId="43" borderId="0" applyNumberFormat="0" applyBorder="0" applyAlignment="0" applyProtection="0"/>
    <xf numFmtId="0" fontId="60" fillId="42" borderId="0" applyNumberFormat="0" applyBorder="0" applyAlignment="0" applyProtection="0"/>
    <xf numFmtId="0" fontId="61" fillId="44" borderId="1" applyNumberFormat="0" applyAlignment="0" applyProtection="0"/>
    <xf numFmtId="0" fontId="21" fillId="13" borderId="2" applyNumberFormat="0" applyAlignment="0" applyProtection="0"/>
    <xf numFmtId="0" fontId="62" fillId="44" borderId="1" applyNumberFormat="0" applyAlignment="0" applyProtection="0"/>
    <xf numFmtId="0" fontId="63" fillId="45" borderId="3" applyNumberFormat="0" applyAlignment="0" applyProtection="0"/>
    <xf numFmtId="0" fontId="22" fillId="46" borderId="4" applyNumberFormat="0" applyAlignment="0" applyProtection="0"/>
    <xf numFmtId="0" fontId="64" fillId="45" borderId="3" applyNumberFormat="0" applyAlignment="0" applyProtection="0"/>
    <xf numFmtId="0" fontId="23" fillId="7" borderId="0" applyNumberFormat="0" applyBorder="0" applyAlignment="0" applyProtection="0"/>
    <xf numFmtId="0" fontId="65" fillId="47" borderId="0" applyNumberFormat="0" applyBorder="0" applyAlignment="0" applyProtection="0"/>
    <xf numFmtId="0" fontId="66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5" applyNumberFormat="0" applyFill="0" applyAlignment="0" applyProtection="0"/>
    <xf numFmtId="0" fontId="24" fillId="0" borderId="6" applyNumberFormat="0" applyFill="0" applyAlignment="0" applyProtection="0"/>
    <xf numFmtId="0" fontId="69" fillId="0" borderId="5" applyNumberFormat="0" applyFill="0" applyAlignment="0" applyProtection="0"/>
    <xf numFmtId="0" fontId="70" fillId="48" borderId="7" applyNumberFormat="0" applyAlignment="0" applyProtection="0"/>
    <xf numFmtId="0" fontId="25" fillId="49" borderId="8" applyNumberFormat="0" applyAlignment="0" applyProtection="0"/>
    <xf numFmtId="0" fontId="71" fillId="48" borderId="7" applyNumberFormat="0" applyAlignment="0" applyProtection="0"/>
    <xf numFmtId="0" fontId="72" fillId="0" borderId="9" applyNumberFormat="0" applyFill="0" applyAlignment="0" applyProtection="0"/>
    <xf numFmtId="0" fontId="26" fillId="0" borderId="10" applyNumberFormat="0" applyFill="0" applyAlignment="0" applyProtection="0"/>
    <xf numFmtId="0" fontId="73" fillId="0" borderId="9" applyNumberFormat="0" applyFill="0" applyAlignment="0" applyProtection="0"/>
    <xf numFmtId="0" fontId="74" fillId="0" borderId="11" applyNumberFormat="0" applyFill="0" applyAlignment="0" applyProtection="0"/>
    <xf numFmtId="0" fontId="27" fillId="0" borderId="12" applyNumberFormat="0" applyFill="0" applyAlignment="0" applyProtection="0"/>
    <xf numFmtId="0" fontId="75" fillId="0" borderId="11" applyNumberFormat="0" applyFill="0" applyAlignment="0" applyProtection="0"/>
    <xf numFmtId="0" fontId="76" fillId="0" borderId="13" applyNumberFormat="0" applyFill="0" applyAlignment="0" applyProtection="0"/>
    <xf numFmtId="0" fontId="28" fillId="0" borderId="14" applyNumberFormat="0" applyFill="0" applyAlignment="0" applyProtection="0"/>
    <xf numFmtId="0" fontId="77" fillId="0" borderId="13" applyNumberFormat="0" applyFill="0" applyAlignment="0" applyProtection="0"/>
    <xf numFmtId="0" fontId="7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9" fillId="50" borderId="0" applyNumberFormat="0" applyBorder="0" applyAlignment="0" applyProtection="0"/>
    <xf numFmtId="0" fontId="78" fillId="51" borderId="0" applyNumberFormat="0" applyBorder="0" applyAlignment="0" applyProtection="0"/>
    <xf numFmtId="0" fontId="79" fillId="5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2" fillId="0" borderId="0">
      <alignment/>
      <protection/>
    </xf>
    <xf numFmtId="0" fontId="80" fillId="45" borderId="1" applyNumberFormat="0" applyAlignment="0" applyProtection="0"/>
    <xf numFmtId="0" fontId="30" fillId="46" borderId="2" applyNumberFormat="0" applyAlignment="0" applyProtection="0"/>
    <xf numFmtId="0" fontId="81" fillId="45" borderId="1" applyNumberFormat="0" applyAlignment="0" applyProtection="0"/>
    <xf numFmtId="0" fontId="82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>
      <alignment/>
      <protection/>
    </xf>
    <xf numFmtId="0" fontId="83" fillId="0" borderId="15" applyNumberFormat="0" applyFill="0" applyAlignment="0" applyProtection="0"/>
    <xf numFmtId="0" fontId="15" fillId="0" borderId="16" applyNumberFormat="0" applyFill="0" applyAlignment="0" applyProtection="0"/>
    <xf numFmtId="0" fontId="84" fillId="0" borderId="15" applyNumberFormat="0" applyFill="0" applyAlignment="0" applyProtection="0"/>
    <xf numFmtId="0" fontId="8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2" fillId="53" borderId="18" applyNumberFormat="0" applyFont="0" applyAlignment="0" applyProtection="0"/>
    <xf numFmtId="0" fontId="5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5" borderId="0" applyNumberFormat="0" applyBorder="0" applyAlignment="0" applyProtection="0"/>
    <xf numFmtId="0" fontId="90" fillId="54" borderId="0" applyNumberFormat="0" applyBorder="0" applyAlignment="0" applyProtection="0"/>
    <xf numFmtId="0" fontId="91" fillId="54" borderId="0" applyNumberFormat="0" applyBorder="0" applyAlignment="0" applyProtection="0"/>
  </cellStyleXfs>
  <cellXfs count="193">
    <xf numFmtId="0" fontId="0" fillId="0" borderId="0" xfId="0" applyAlignment="1">
      <alignment/>
    </xf>
    <xf numFmtId="0" fontId="7" fillId="0" borderId="0" xfId="0" applyFont="1" applyFill="1" applyAlignment="1" applyProtection="1">
      <alignment horizontal="center" wrapText="1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8" fillId="0" borderId="22" xfId="0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9" fillId="0" borderId="26" xfId="0" applyFont="1" applyFill="1" applyBorder="1" applyAlignment="1">
      <alignment horizontal="center" vertical="center"/>
    </xf>
    <xf numFmtId="3" fontId="9" fillId="0" borderId="27" xfId="0" applyNumberFormat="1" applyFont="1" applyFill="1" applyBorder="1" applyAlignment="1">
      <alignment vertical="center"/>
    </xf>
    <xf numFmtId="3" fontId="9" fillId="0" borderId="28" xfId="0" applyNumberFormat="1" applyFont="1" applyFill="1" applyBorder="1" applyAlignment="1">
      <alignment vertical="center"/>
    </xf>
    <xf numFmtId="3" fontId="9" fillId="0" borderId="29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3" fontId="9" fillId="0" borderId="3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31" xfId="0" applyFont="1" applyFill="1" applyBorder="1" applyAlignment="1">
      <alignment horizontal="center" vertical="center"/>
    </xf>
    <xf numFmtId="3" fontId="9" fillId="0" borderId="32" xfId="0" applyNumberFormat="1" applyFont="1" applyFill="1" applyBorder="1" applyAlignment="1">
      <alignment vertical="center"/>
    </xf>
    <xf numFmtId="3" fontId="9" fillId="0" borderId="33" xfId="0" applyNumberFormat="1" applyFont="1" applyFill="1" applyBorder="1" applyAlignment="1">
      <alignment vertical="center"/>
    </xf>
    <xf numFmtId="3" fontId="9" fillId="0" borderId="34" xfId="0" applyNumberFormat="1" applyFont="1" applyFill="1" applyBorder="1" applyAlignment="1">
      <alignment vertical="center"/>
    </xf>
    <xf numFmtId="3" fontId="9" fillId="0" borderId="35" xfId="0" applyNumberFormat="1" applyFont="1" applyFill="1" applyBorder="1" applyAlignment="1">
      <alignment vertical="center"/>
    </xf>
    <xf numFmtId="0" fontId="9" fillId="0" borderId="36" xfId="0" applyFont="1" applyFill="1" applyBorder="1" applyAlignment="1">
      <alignment horizontal="center" vertical="center"/>
    </xf>
    <xf numFmtId="3" fontId="9" fillId="0" borderId="37" xfId="0" applyNumberFormat="1" applyFont="1" applyFill="1" applyBorder="1" applyAlignment="1">
      <alignment vertical="center"/>
    </xf>
    <xf numFmtId="3" fontId="9" fillId="0" borderId="20" xfId="0" applyNumberFormat="1" applyFont="1" applyFill="1" applyBorder="1" applyAlignment="1">
      <alignment vertical="center"/>
    </xf>
    <xf numFmtId="3" fontId="9" fillId="0" borderId="21" xfId="0" applyNumberFormat="1" applyFont="1" applyFill="1" applyBorder="1" applyAlignment="1">
      <alignment vertical="center"/>
    </xf>
    <xf numFmtId="3" fontId="9" fillId="0" borderId="19" xfId="0" applyNumberFormat="1" applyFont="1" applyFill="1" applyBorder="1" applyAlignment="1">
      <alignment vertical="center"/>
    </xf>
    <xf numFmtId="0" fontId="9" fillId="0" borderId="38" xfId="0" applyFont="1" applyFill="1" applyBorder="1" applyAlignment="1">
      <alignment horizontal="center" vertical="center"/>
    </xf>
    <xf numFmtId="3" fontId="9" fillId="0" borderId="39" xfId="0" applyNumberFormat="1" applyFont="1" applyFill="1" applyBorder="1" applyAlignment="1">
      <alignment vertical="center"/>
    </xf>
    <xf numFmtId="0" fontId="9" fillId="0" borderId="32" xfId="0" applyFont="1" applyFill="1" applyBorder="1" applyAlignment="1">
      <alignment horizontal="center" vertical="center"/>
    </xf>
    <xf numFmtId="3" fontId="9" fillId="0" borderId="40" xfId="0" applyNumberFormat="1" applyFont="1" applyFill="1" applyBorder="1" applyAlignment="1">
      <alignment vertical="center"/>
    </xf>
    <xf numFmtId="0" fontId="9" fillId="0" borderId="37" xfId="0" applyFont="1" applyFill="1" applyBorder="1" applyAlignment="1">
      <alignment horizontal="center" vertical="center"/>
    </xf>
    <xf numFmtId="3" fontId="9" fillId="0" borderId="41" xfId="0" applyNumberFormat="1" applyFont="1" applyFill="1" applyBorder="1" applyAlignment="1">
      <alignment vertical="center"/>
    </xf>
    <xf numFmtId="0" fontId="13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6" fillId="0" borderId="33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 wrapText="1"/>
      <protection/>
    </xf>
    <xf numFmtId="0" fontId="12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vertical="center" wrapText="1"/>
      <protection/>
    </xf>
    <xf numFmtId="0" fontId="11" fillId="0" borderId="0" xfId="0" applyFont="1" applyFill="1" applyAlignment="1" applyProtection="1">
      <alignment wrapText="1"/>
      <protection/>
    </xf>
    <xf numFmtId="0" fontId="10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0" fontId="13" fillId="0" borderId="0" xfId="0" applyFont="1" applyFill="1" applyAlignment="1" applyProtection="1">
      <alignment horizontal="right" vertical="center" wrapText="1"/>
      <protection/>
    </xf>
    <xf numFmtId="0" fontId="13" fillId="0" borderId="0" xfId="0" applyFont="1" applyFill="1" applyAlignment="1" applyProtection="1">
      <alignment wrapText="1"/>
      <protection/>
    </xf>
    <xf numFmtId="4" fontId="7" fillId="0" borderId="33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Alignment="1" applyProtection="1">
      <alignment wrapText="1"/>
      <protection/>
    </xf>
    <xf numFmtId="0" fontId="7" fillId="0" borderId="0" xfId="0" applyFont="1" applyFill="1" applyAlignment="1" applyProtection="1">
      <alignment wrapText="1"/>
      <protection/>
    </xf>
    <xf numFmtId="0" fontId="16" fillId="0" borderId="0" xfId="0" applyFont="1" applyFill="1" applyAlignment="1" applyProtection="1">
      <alignment wrapText="1"/>
      <protection/>
    </xf>
    <xf numFmtId="0" fontId="12" fillId="0" borderId="0" xfId="0" applyFont="1" applyFill="1" applyAlignment="1" applyProtection="1">
      <alignment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35" fillId="0" borderId="0" xfId="0" applyFont="1" applyFill="1" applyAlignment="1" applyProtection="1">
      <alignment wrapText="1"/>
      <protection/>
    </xf>
    <xf numFmtId="0" fontId="35" fillId="0" borderId="0" xfId="0" applyFont="1" applyFill="1" applyAlignment="1" applyProtection="1">
      <alignment vertical="center" wrapText="1"/>
      <protection/>
    </xf>
    <xf numFmtId="0" fontId="92" fillId="0" borderId="33" xfId="0" applyFont="1" applyFill="1" applyBorder="1" applyAlignment="1" applyProtection="1">
      <alignment horizontal="left" vertical="center" wrapText="1" indent="4"/>
      <protection/>
    </xf>
    <xf numFmtId="174" fontId="10" fillId="0" borderId="33" xfId="132" applyNumberFormat="1" applyFont="1" applyFill="1" applyBorder="1" applyAlignment="1" applyProtection="1">
      <alignment vertical="center" shrinkToFit="1"/>
      <protection/>
    </xf>
    <xf numFmtId="0" fontId="92" fillId="0" borderId="33" xfId="0" applyFont="1" applyFill="1" applyBorder="1" applyAlignment="1" applyProtection="1">
      <alignment horizontal="left" vertical="center" wrapText="1" indent="6"/>
      <protection/>
    </xf>
    <xf numFmtId="0" fontId="92" fillId="0" borderId="33" xfId="0" applyFont="1" applyFill="1" applyBorder="1" applyAlignment="1" applyProtection="1">
      <alignment horizontal="left" vertical="center" wrapText="1" indent="2"/>
      <protection/>
    </xf>
    <xf numFmtId="0" fontId="93" fillId="0" borderId="33" xfId="0" applyFont="1" applyFill="1" applyBorder="1" applyAlignment="1" applyProtection="1">
      <alignment horizontal="left" vertical="center" wrapText="1" indent="2"/>
      <protection/>
    </xf>
    <xf numFmtId="0" fontId="93" fillId="0" borderId="33" xfId="0" applyFont="1" applyFill="1" applyBorder="1" applyAlignment="1" applyProtection="1">
      <alignment vertical="center" wrapText="1"/>
      <protection/>
    </xf>
    <xf numFmtId="174" fontId="7" fillId="0" borderId="33" xfId="132" applyNumberFormat="1" applyFont="1" applyFill="1" applyBorder="1" applyAlignment="1" applyProtection="1">
      <alignment vertical="center" shrinkToFit="1"/>
      <protection/>
    </xf>
    <xf numFmtId="0" fontId="92" fillId="0" borderId="33" xfId="0" applyFont="1" applyFill="1" applyBorder="1" applyAlignment="1" applyProtection="1">
      <alignment horizontal="left" vertical="center" wrapText="1" indent="8"/>
      <protection/>
    </xf>
    <xf numFmtId="174" fontId="7" fillId="0" borderId="33" xfId="132" applyNumberFormat="1" applyFont="1" applyFill="1" applyBorder="1" applyAlignment="1" applyProtection="1">
      <alignment horizontal="center" vertical="center" shrinkToFit="1"/>
      <protection/>
    </xf>
    <xf numFmtId="10" fontId="10" fillId="0" borderId="33" xfId="132" applyNumberFormat="1" applyFont="1" applyFill="1" applyBorder="1" applyAlignment="1" applyProtection="1">
      <alignment vertical="center" shrinkToFit="1"/>
      <protection/>
    </xf>
    <xf numFmtId="174" fontId="10" fillId="0" borderId="33" xfId="132" applyNumberFormat="1" applyFont="1" applyFill="1" applyBorder="1" applyAlignment="1" applyProtection="1">
      <alignment horizontal="center" vertical="center" shrinkToFit="1"/>
      <protection/>
    </xf>
    <xf numFmtId="0" fontId="92" fillId="0" borderId="33" xfId="0" applyFont="1" applyFill="1" applyBorder="1" applyAlignment="1" applyProtection="1" quotePrefix="1">
      <alignment horizontal="left" vertical="center" wrapText="1" indent="2"/>
      <protection/>
    </xf>
    <xf numFmtId="10" fontId="10" fillId="0" borderId="33" xfId="132" applyNumberFormat="1" applyFont="1" applyFill="1" applyBorder="1" applyAlignment="1" applyProtection="1">
      <alignment horizontal="center" vertical="center" shrinkToFit="1"/>
      <protection/>
    </xf>
    <xf numFmtId="0" fontId="93" fillId="0" borderId="33" xfId="0" applyFont="1" applyFill="1" applyBorder="1" applyAlignment="1" applyProtection="1">
      <alignment horizontal="left" vertical="center" wrapText="1"/>
      <protection/>
    </xf>
    <xf numFmtId="0" fontId="92" fillId="0" borderId="33" xfId="0" applyFont="1" applyFill="1" applyBorder="1" applyAlignment="1" applyProtection="1">
      <alignment horizontal="left" vertical="center" wrapText="1"/>
      <protection/>
    </xf>
    <xf numFmtId="0" fontId="93" fillId="0" borderId="33" xfId="0" applyFont="1" applyFill="1" applyBorder="1" applyAlignment="1" applyProtection="1" quotePrefix="1">
      <alignment horizontal="left" vertical="center" wrapText="1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10" fillId="0" borderId="0" xfId="0" applyFont="1" applyFill="1" applyBorder="1" applyAlignment="1" applyProtection="1">
      <alignment horizontal="justify" wrapText="1"/>
      <protection/>
    </xf>
    <xf numFmtId="3" fontId="35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6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justify" wrapText="1"/>
      <protection/>
    </xf>
    <xf numFmtId="0" fontId="10" fillId="0" borderId="0" xfId="0" applyFont="1" applyFill="1" applyAlignment="1" applyProtection="1">
      <alignment horizontal="center" vertical="top"/>
      <protection/>
    </xf>
    <xf numFmtId="0" fontId="35" fillId="0" borderId="0" xfId="0" applyFont="1" applyFill="1" applyAlignment="1" applyProtection="1">
      <alignment horizontal="center" vertical="top"/>
      <protection/>
    </xf>
    <xf numFmtId="0" fontId="35" fillId="0" borderId="0" xfId="0" applyFont="1" applyFill="1" applyBorder="1" applyAlignment="1" applyProtection="1">
      <alignment horizontal="center" vertical="top"/>
      <protection/>
    </xf>
    <xf numFmtId="3" fontId="35" fillId="0" borderId="0" xfId="0" applyNumberFormat="1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 vertical="top"/>
      <protection/>
    </xf>
    <xf numFmtId="0" fontId="13" fillId="0" borderId="0" xfId="0" applyFont="1" applyFill="1" applyBorder="1" applyAlignment="1" applyProtection="1">
      <alignment vertical="center" wrapText="1"/>
      <protection/>
    </xf>
    <xf numFmtId="0" fontId="9" fillId="0" borderId="0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vertical="center"/>
      <protection/>
    </xf>
    <xf numFmtId="2" fontId="6" fillId="0" borderId="42" xfId="0" applyNumberFormat="1" applyFont="1" applyFill="1" applyBorder="1" applyAlignment="1" applyProtection="1">
      <alignment horizontal="center" vertical="center" wrapText="1"/>
      <protection/>
    </xf>
    <xf numFmtId="2" fontId="6" fillId="0" borderId="43" xfId="0" applyNumberFormat="1" applyFont="1" applyFill="1" applyBorder="1" applyAlignment="1" applyProtection="1">
      <alignment horizontal="center" vertical="center" wrapText="1"/>
      <protection/>
    </xf>
    <xf numFmtId="2" fontId="6" fillId="0" borderId="44" xfId="0" applyNumberFormat="1" applyFont="1" applyFill="1" applyBorder="1" applyAlignment="1" applyProtection="1">
      <alignment horizontal="center" vertical="center" wrapText="1"/>
      <protection/>
    </xf>
    <xf numFmtId="2" fontId="6" fillId="0" borderId="45" xfId="0" applyNumberFormat="1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2" fontId="6" fillId="0" borderId="19" xfId="0" applyNumberFormat="1" applyFont="1" applyFill="1" applyBorder="1" applyAlignment="1" applyProtection="1">
      <alignment horizontal="center" vertical="center" wrapText="1"/>
      <protection/>
    </xf>
    <xf numFmtId="2" fontId="6" fillId="0" borderId="20" xfId="0" applyNumberFormat="1" applyFont="1" applyFill="1" applyBorder="1" applyAlignment="1" applyProtection="1">
      <alignment horizontal="center" vertical="center" wrapText="1"/>
      <protection/>
    </xf>
    <xf numFmtId="2" fontId="6" fillId="0" borderId="2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/>
      <protection/>
    </xf>
    <xf numFmtId="0" fontId="18" fillId="0" borderId="46" xfId="0" applyFont="1" applyFill="1" applyBorder="1" applyAlignment="1" applyProtection="1">
      <alignment horizontal="center"/>
      <protection/>
    </xf>
    <xf numFmtId="0" fontId="18" fillId="0" borderId="47" xfId="0" applyFont="1" applyFill="1" applyBorder="1" applyAlignment="1" applyProtection="1">
      <alignment horizontal="center"/>
      <protection/>
    </xf>
    <xf numFmtId="0" fontId="18" fillId="0" borderId="48" xfId="0" applyFont="1" applyFill="1" applyBorder="1" applyAlignment="1" applyProtection="1">
      <alignment horizontal="center"/>
      <protection/>
    </xf>
    <xf numFmtId="0" fontId="18" fillId="0" borderId="49" xfId="0" applyFont="1" applyFill="1" applyBorder="1" applyAlignment="1" applyProtection="1">
      <alignment horizontal="center"/>
      <protection/>
    </xf>
    <xf numFmtId="0" fontId="18" fillId="0" borderId="50" xfId="0" applyFont="1" applyFill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18" fillId="0" borderId="0" xfId="0" applyFont="1" applyFill="1" applyAlignment="1" applyProtection="1">
      <alignment/>
      <protection/>
    </xf>
    <xf numFmtId="0" fontId="9" fillId="0" borderId="31" xfId="0" applyFont="1" applyFill="1" applyBorder="1" applyAlignment="1" applyProtection="1">
      <alignment horizontal="center" vertical="center"/>
      <protection/>
    </xf>
    <xf numFmtId="4" fontId="9" fillId="0" borderId="35" xfId="0" applyNumberFormat="1" applyFont="1" applyFill="1" applyBorder="1" applyAlignment="1" applyProtection="1">
      <alignment vertical="center"/>
      <protection/>
    </xf>
    <xf numFmtId="4" fontId="9" fillId="0" borderId="51" xfId="0" applyNumberFormat="1" applyFont="1" applyFill="1" applyBorder="1" applyAlignment="1" applyProtection="1">
      <alignment vertical="center"/>
      <protection/>
    </xf>
    <xf numFmtId="4" fontId="9" fillId="0" borderId="34" xfId="0" applyNumberFormat="1" applyFont="1" applyFill="1" applyBorder="1" applyAlignment="1" applyProtection="1">
      <alignment vertical="center"/>
      <protection/>
    </xf>
    <xf numFmtId="4" fontId="9" fillId="0" borderId="0" xfId="0" applyNumberFormat="1" applyFont="1" applyFill="1" applyBorder="1" applyAlignment="1" applyProtection="1">
      <alignment vertical="center"/>
      <protection/>
    </xf>
    <xf numFmtId="4" fontId="9" fillId="0" borderId="33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52" xfId="0" applyFont="1" applyFill="1" applyBorder="1" applyAlignment="1" applyProtection="1">
      <alignment horizontal="center" vertical="center"/>
      <protection/>
    </xf>
    <xf numFmtId="4" fontId="9" fillId="0" borderId="42" xfId="0" applyNumberFormat="1" applyFont="1" applyFill="1" applyBorder="1" applyAlignment="1" applyProtection="1">
      <alignment vertical="center"/>
      <protection/>
    </xf>
    <xf numFmtId="4" fontId="9" fillId="0" borderId="44" xfId="0" applyNumberFormat="1" applyFont="1" applyFill="1" applyBorder="1" applyAlignment="1" applyProtection="1">
      <alignment vertical="center"/>
      <protection/>
    </xf>
    <xf numFmtId="0" fontId="9" fillId="0" borderId="36" xfId="0" applyFont="1" applyFill="1" applyBorder="1" applyAlignment="1" applyProtection="1">
      <alignment horizontal="center" vertical="center"/>
      <protection/>
    </xf>
    <xf numFmtId="4" fontId="9" fillId="0" borderId="19" xfId="0" applyNumberFormat="1" applyFont="1" applyFill="1" applyBorder="1" applyAlignment="1" applyProtection="1">
      <alignment vertical="center"/>
      <protection/>
    </xf>
    <xf numFmtId="4" fontId="9" fillId="0" borderId="53" xfId="0" applyNumberFormat="1" applyFont="1" applyFill="1" applyBorder="1" applyAlignment="1" applyProtection="1">
      <alignment vertical="center"/>
      <protection/>
    </xf>
    <xf numFmtId="4" fontId="9" fillId="0" borderId="21" xfId="0" applyNumberFormat="1" applyFont="1" applyFill="1" applyBorder="1" applyAlignment="1" applyProtection="1">
      <alignment vertical="center"/>
      <protection/>
    </xf>
    <xf numFmtId="4" fontId="9" fillId="0" borderId="20" xfId="0" applyNumberFormat="1" applyFont="1" applyFill="1" applyBorder="1" applyAlignment="1" applyProtection="1">
      <alignment vertical="center"/>
      <protection/>
    </xf>
    <xf numFmtId="4" fontId="9" fillId="0" borderId="0" xfId="0" applyNumberFormat="1" applyFont="1" applyFill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0" fontId="18" fillId="0" borderId="22" xfId="0" applyFont="1" applyFill="1" applyBorder="1" applyAlignment="1" applyProtection="1">
      <alignment horizontal="center"/>
      <protection/>
    </xf>
    <xf numFmtId="4" fontId="9" fillId="0" borderId="30" xfId="0" applyNumberFormat="1" applyFont="1" applyFill="1" applyBorder="1" applyAlignment="1" applyProtection="1">
      <alignment vertical="center"/>
      <protection/>
    </xf>
    <xf numFmtId="4" fontId="9" fillId="0" borderId="28" xfId="0" applyNumberFormat="1" applyFont="1" applyFill="1" applyBorder="1" applyAlignment="1" applyProtection="1">
      <alignment vertical="center"/>
      <protection/>
    </xf>
    <xf numFmtId="4" fontId="9" fillId="0" borderId="29" xfId="0" applyNumberFormat="1" applyFont="1" applyFill="1" applyBorder="1" applyAlignment="1" applyProtection="1">
      <alignment vertical="center"/>
      <protection/>
    </xf>
    <xf numFmtId="4" fontId="10" fillId="0" borderId="33" xfId="132" applyNumberFormat="1" applyFont="1" applyFill="1" applyBorder="1" applyAlignment="1" applyProtection="1">
      <alignment vertical="center" shrinkToFit="1"/>
      <protection/>
    </xf>
    <xf numFmtId="4" fontId="7" fillId="0" borderId="33" xfId="132" applyNumberFormat="1" applyFont="1" applyFill="1" applyBorder="1" applyAlignment="1" applyProtection="1">
      <alignment vertical="center" shrinkToFit="1"/>
      <protection/>
    </xf>
    <xf numFmtId="4" fontId="7" fillId="0" borderId="33" xfId="132" applyNumberFormat="1" applyFont="1" applyFill="1" applyBorder="1" applyAlignment="1" applyProtection="1">
      <alignment horizontal="center" vertical="center" shrinkToFit="1"/>
      <protection/>
    </xf>
    <xf numFmtId="0" fontId="92" fillId="0" borderId="0" xfId="0" applyFont="1" applyFill="1" applyBorder="1" applyAlignment="1" applyProtection="1">
      <alignment horizontal="left" vertical="center" wrapText="1"/>
      <protection/>
    </xf>
    <xf numFmtId="0" fontId="92" fillId="0" borderId="0" xfId="0" applyFont="1" applyFill="1" applyBorder="1" applyAlignment="1" applyProtection="1">
      <alignment horizontal="left" vertical="center" wrapText="1" indent="2"/>
      <protection/>
    </xf>
    <xf numFmtId="10" fontId="10" fillId="0" borderId="0" xfId="132" applyNumberFormat="1" applyFont="1" applyFill="1" applyBorder="1" applyAlignment="1" applyProtection="1">
      <alignment horizontal="center" vertical="center" shrinkToFit="1"/>
      <protection/>
    </xf>
    <xf numFmtId="0" fontId="40" fillId="0" borderId="0" xfId="0" applyFont="1" applyFill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left" wrapText="1"/>
      <protection/>
    </xf>
    <xf numFmtId="0" fontId="7" fillId="0" borderId="0" xfId="0" applyFont="1" applyFill="1" applyAlignment="1" applyProtection="1">
      <alignment horizontal="justify" wrapText="1"/>
      <protection/>
    </xf>
    <xf numFmtId="0" fontId="40" fillId="0" borderId="0" xfId="0" applyFont="1" applyFill="1" applyBorder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left"/>
      <protection/>
    </xf>
    <xf numFmtId="0" fontId="10" fillId="0" borderId="0" xfId="0" applyFont="1" applyFill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wrapText="1"/>
      <protection/>
    </xf>
    <xf numFmtId="3" fontId="7" fillId="0" borderId="0" xfId="0" applyNumberFormat="1" applyFont="1" applyFill="1" applyAlignment="1" applyProtection="1">
      <alignment/>
      <protection/>
    </xf>
    <xf numFmtId="0" fontId="36" fillId="0" borderId="0" xfId="0" applyFont="1" applyFill="1" applyAlignment="1" applyProtection="1">
      <alignment vertical="center" wrapText="1"/>
      <protection/>
    </xf>
    <xf numFmtId="0" fontId="10" fillId="0" borderId="0" xfId="0" applyFont="1" applyFill="1" applyAlignment="1" applyProtection="1">
      <alignment horizontal="center" vertical="top" wrapText="1"/>
      <protection/>
    </xf>
    <xf numFmtId="0" fontId="37" fillId="0" borderId="0" xfId="0" applyFont="1" applyFill="1" applyAlignment="1" applyProtection="1">
      <alignment horizontal="center" vertical="top"/>
      <protection/>
    </xf>
    <xf numFmtId="0" fontId="37" fillId="0" borderId="0" xfId="0" applyFont="1" applyFill="1" applyAlignment="1" applyProtection="1">
      <alignment horizontal="justify" wrapText="1"/>
      <protection/>
    </xf>
    <xf numFmtId="0" fontId="38" fillId="0" borderId="0" xfId="0" applyFont="1" applyFill="1" applyAlignment="1" applyProtection="1">
      <alignment vertical="center" wrapText="1"/>
      <protection/>
    </xf>
    <xf numFmtId="0" fontId="37" fillId="0" borderId="0" xfId="0" applyFont="1" applyFill="1" applyBorder="1" applyAlignment="1" applyProtection="1">
      <alignment wrapText="1"/>
      <protection/>
    </xf>
    <xf numFmtId="3" fontId="37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" vertical="top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5" fillId="0" borderId="0" xfId="0" applyFont="1" applyFill="1" applyBorder="1" applyAlignment="1" applyProtection="1">
      <alignment wrapText="1"/>
      <protection/>
    </xf>
    <xf numFmtId="0" fontId="39" fillId="0" borderId="0" xfId="136" applyFont="1" applyFill="1" applyBorder="1" applyAlignment="1" applyProtection="1">
      <alignment horizontal="left" wrapText="1"/>
      <protection/>
    </xf>
    <xf numFmtId="0" fontId="10" fillId="0" borderId="0" xfId="0" applyFont="1" applyFill="1" applyAlignment="1" applyProtection="1">
      <alignment horizontal="justify" wrapText="1"/>
      <protection/>
    </xf>
    <xf numFmtId="0" fontId="7" fillId="0" borderId="54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justify" wrapText="1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7" fillId="0" borderId="43" xfId="0" applyFont="1" applyFill="1" applyBorder="1" applyAlignment="1" applyProtection="1">
      <alignment horizontal="center" vertical="center" wrapText="1"/>
      <protection/>
    </xf>
    <xf numFmtId="0" fontId="7" fillId="0" borderId="55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justify" wrapText="1"/>
      <protection/>
    </xf>
    <xf numFmtId="0" fontId="10" fillId="0" borderId="0" xfId="0" applyFont="1" applyFill="1" applyAlignment="1" applyProtection="1">
      <alignment horizontal="left" wrapText="1"/>
      <protection/>
    </xf>
    <xf numFmtId="0" fontId="92" fillId="0" borderId="43" xfId="0" applyFont="1" applyFill="1" applyBorder="1" applyAlignment="1" applyProtection="1">
      <alignment horizontal="left" vertical="center" wrapText="1"/>
      <protection/>
    </xf>
    <xf numFmtId="0" fontId="92" fillId="0" borderId="55" xfId="0" applyFont="1" applyFill="1" applyBorder="1" applyAlignment="1" applyProtection="1">
      <alignment horizontal="left" vertical="center" wrapText="1"/>
      <protection/>
    </xf>
    <xf numFmtId="0" fontId="14" fillId="0" borderId="0" xfId="0" applyFont="1" applyFill="1" applyAlignment="1" applyProtection="1">
      <alignment horizontal="left" wrapText="1"/>
      <protection/>
    </xf>
    <xf numFmtId="0" fontId="10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center"/>
      <protection/>
    </xf>
    <xf numFmtId="0" fontId="17" fillId="0" borderId="27" xfId="0" applyFont="1" applyFill="1" applyBorder="1" applyAlignment="1" applyProtection="1">
      <alignment horizontal="center" vertical="center" wrapText="1"/>
      <protection/>
    </xf>
    <xf numFmtId="0" fontId="17" fillId="0" borderId="37" xfId="0" applyFont="1" applyFill="1" applyBorder="1" applyAlignment="1" applyProtection="1">
      <alignment horizontal="center" vertical="center" wrapText="1"/>
      <protection/>
    </xf>
    <xf numFmtId="0" fontId="8" fillId="0" borderId="30" xfId="0" applyFont="1" applyFill="1" applyBorder="1" applyAlignment="1" applyProtection="1">
      <alignment horizontal="center" vertical="center"/>
      <protection/>
    </xf>
    <xf numFmtId="0" fontId="8" fillId="0" borderId="28" xfId="0" applyFont="1" applyFill="1" applyBorder="1" applyAlignment="1" applyProtection="1">
      <alignment horizontal="center" vertical="center"/>
      <protection/>
    </xf>
    <xf numFmtId="0" fontId="8" fillId="0" borderId="29" xfId="0" applyFont="1" applyFill="1" applyBorder="1" applyAlignment="1" applyProtection="1">
      <alignment horizontal="center" vertical="center"/>
      <protection/>
    </xf>
    <xf numFmtId="0" fontId="8" fillId="0" borderId="56" xfId="0" applyFont="1" applyFill="1" applyBorder="1" applyAlignment="1" applyProtection="1">
      <alignment horizontal="center" vertical="center"/>
      <protection/>
    </xf>
    <xf numFmtId="0" fontId="17" fillId="0" borderId="57" xfId="0" applyFont="1" applyFill="1" applyBorder="1" applyAlignment="1" applyProtection="1">
      <alignment horizontal="center" vertical="center" wrapText="1"/>
      <protection/>
    </xf>
    <xf numFmtId="0" fontId="17" fillId="0" borderId="52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left" wrapText="1"/>
      <protection/>
    </xf>
    <xf numFmtId="0" fontId="0" fillId="0" borderId="0" xfId="0" applyFill="1" applyAlignment="1" applyProtection="1">
      <alignment horizontal="left"/>
      <protection/>
    </xf>
    <xf numFmtId="0" fontId="8" fillId="0" borderId="0" xfId="0" applyFont="1" applyFill="1" applyAlignment="1">
      <alignment horizontal="center"/>
    </xf>
    <xf numFmtId="0" fontId="17" fillId="0" borderId="57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</cellXfs>
  <cellStyles count="155">
    <cellStyle name="Normal" xfId="0"/>
    <cellStyle name="20% — akcent 1" xfId="15"/>
    <cellStyle name="20% - akcent 1 2" xfId="16"/>
    <cellStyle name="20% - akcent 1 3" xfId="17"/>
    <cellStyle name="20% — akcent 2" xfId="18"/>
    <cellStyle name="20% - akcent 2 2" xfId="19"/>
    <cellStyle name="20% - akcent 2 3" xfId="20"/>
    <cellStyle name="20% — akcent 3" xfId="21"/>
    <cellStyle name="20% - akcent 3 2" xfId="22"/>
    <cellStyle name="20% - akcent 3 3" xfId="23"/>
    <cellStyle name="20% — akcent 4" xfId="24"/>
    <cellStyle name="20% - akcent 4 2" xfId="25"/>
    <cellStyle name="20% - akcent 4 3" xfId="26"/>
    <cellStyle name="20% — akcent 5" xfId="27"/>
    <cellStyle name="20% - akcent 5 2" xfId="28"/>
    <cellStyle name="20% - akcent 5 3" xfId="29"/>
    <cellStyle name="20% — akcent 6" xfId="30"/>
    <cellStyle name="20% - akcent 6 2" xfId="31"/>
    <cellStyle name="20% - akcent 6 3" xfId="32"/>
    <cellStyle name="40% — akcent 1" xfId="33"/>
    <cellStyle name="40% - akcent 1 2" xfId="34"/>
    <cellStyle name="40% - akcent 1 3" xfId="35"/>
    <cellStyle name="40% — akcent 2" xfId="36"/>
    <cellStyle name="40% - akcent 2 2" xfId="37"/>
    <cellStyle name="40% - akcent 2 3" xfId="38"/>
    <cellStyle name="40% — akcent 3" xfId="39"/>
    <cellStyle name="40% - akcent 3 2" xfId="40"/>
    <cellStyle name="40% - akcent 3 3" xfId="41"/>
    <cellStyle name="40% — akcent 4" xfId="42"/>
    <cellStyle name="40% - akcent 4 2" xfId="43"/>
    <cellStyle name="40% - akcent 4 3" xfId="44"/>
    <cellStyle name="40% — akcent 5" xfId="45"/>
    <cellStyle name="40% - akcent 5 2" xfId="46"/>
    <cellStyle name="40% - akcent 5 3" xfId="47"/>
    <cellStyle name="40% — akcent 6" xfId="48"/>
    <cellStyle name="40% - akcent 6 2" xfId="49"/>
    <cellStyle name="40% - akcent 6 3" xfId="50"/>
    <cellStyle name="60% — akcent 1" xfId="51"/>
    <cellStyle name="60% - akcent 1 2" xfId="52"/>
    <cellStyle name="60% - akcent 1 3" xfId="53"/>
    <cellStyle name="60% — akcent 2" xfId="54"/>
    <cellStyle name="60% - akcent 2 2" xfId="55"/>
    <cellStyle name="60% - akcent 2 3" xfId="56"/>
    <cellStyle name="60% — akcent 3" xfId="57"/>
    <cellStyle name="60% - akcent 3 2" xfId="58"/>
    <cellStyle name="60% - akcent 3 3" xfId="59"/>
    <cellStyle name="60% — akcent 4" xfId="60"/>
    <cellStyle name="60% - akcent 4 2" xfId="61"/>
    <cellStyle name="60% - akcent 4 3" xfId="62"/>
    <cellStyle name="60% — akcent 5" xfId="63"/>
    <cellStyle name="60% - akcent 5 2" xfId="64"/>
    <cellStyle name="60% - akcent 5 3" xfId="65"/>
    <cellStyle name="60% —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 2" xfId="93"/>
    <cellStyle name="Dobre 3" xfId="94"/>
    <cellStyle name="Dobry" xfId="95"/>
    <cellStyle name="Comma" xfId="96"/>
    <cellStyle name="Comma [0]" xfId="97"/>
    <cellStyle name="Dziesiętny 2" xfId="98"/>
    <cellStyle name="Hyperlink" xfId="99"/>
    <cellStyle name="Komórka połączona" xfId="100"/>
    <cellStyle name="Komórka połączona 2" xfId="101"/>
    <cellStyle name="Komórka połączona 3" xfId="102"/>
    <cellStyle name="Komórka zaznaczona" xfId="103"/>
    <cellStyle name="Komórka zaznaczona 2" xfId="104"/>
    <cellStyle name="Komórka zaznaczona 3" xfId="105"/>
    <cellStyle name="Nagłówek 1" xfId="106"/>
    <cellStyle name="Nagłówek 1 2" xfId="107"/>
    <cellStyle name="Nagłówek 1 3" xfId="108"/>
    <cellStyle name="Nagłówek 2" xfId="109"/>
    <cellStyle name="Nagłówek 2 2" xfId="110"/>
    <cellStyle name="Nagłówek 2 3" xfId="111"/>
    <cellStyle name="Nagłówek 3" xfId="112"/>
    <cellStyle name="Nagłówek 3 2" xfId="113"/>
    <cellStyle name="Nagłówek 3 3" xfId="114"/>
    <cellStyle name="Nagłówek 4" xfId="115"/>
    <cellStyle name="Nagłówek 4 2" xfId="116"/>
    <cellStyle name="Nagłówek 4 3" xfId="117"/>
    <cellStyle name="Neutralne 2" xfId="118"/>
    <cellStyle name="Neutralne 3" xfId="119"/>
    <cellStyle name="Neutralny" xfId="120"/>
    <cellStyle name="Normalny 2" xfId="121"/>
    <cellStyle name="Normalny 2 2" xfId="122"/>
    <cellStyle name="Normalny 2 3" xfId="123"/>
    <cellStyle name="Normalny 2 4" xfId="124"/>
    <cellStyle name="Normalny 2 5" xfId="125"/>
    <cellStyle name="Normalny 2 6" xfId="126"/>
    <cellStyle name="Normalny 2 7" xfId="127"/>
    <cellStyle name="Normalny 3" xfId="128"/>
    <cellStyle name="Normalny 4" xfId="129"/>
    <cellStyle name="Normalny 5" xfId="130"/>
    <cellStyle name="Normalny 6" xfId="131"/>
    <cellStyle name="Normalny 6 2" xfId="132"/>
    <cellStyle name="Normalny 7" xfId="133"/>
    <cellStyle name="Normalny 7 2" xfId="134"/>
    <cellStyle name="Normalny 8" xfId="135"/>
    <cellStyle name="Normalny_Załącznik nr 10 IZ na 2010" xfId="136"/>
    <cellStyle name="Obliczenia" xfId="137"/>
    <cellStyle name="Obliczenia 2" xfId="138"/>
    <cellStyle name="Obliczenia 3" xfId="139"/>
    <cellStyle name="Followed Hyperlink" xfId="140"/>
    <cellStyle name="Percent" xfId="141"/>
    <cellStyle name="Procentowy 2" xfId="142"/>
    <cellStyle name="Procentowy 2 2" xfId="143"/>
    <cellStyle name="Procentowy 2 3" xfId="144"/>
    <cellStyle name="Procentowy 3" xfId="145"/>
    <cellStyle name="Procentowy 3 2" xfId="146"/>
    <cellStyle name="Procentowy 4" xfId="147"/>
    <cellStyle name="Procentowy 5" xfId="148"/>
    <cellStyle name="Styl 1" xfId="149"/>
    <cellStyle name="Suma" xfId="150"/>
    <cellStyle name="Suma 2" xfId="151"/>
    <cellStyle name="Suma 3" xfId="152"/>
    <cellStyle name="Tekst objaśnienia" xfId="153"/>
    <cellStyle name="Tekst objaśnienia 2" xfId="154"/>
    <cellStyle name="Tekst objaśnienia 3" xfId="155"/>
    <cellStyle name="Tekst ostrzeżenia" xfId="156"/>
    <cellStyle name="Tekst ostrzeżenia 2" xfId="157"/>
    <cellStyle name="Tekst ostrzeżenia 3" xfId="158"/>
    <cellStyle name="Tytuł" xfId="159"/>
    <cellStyle name="Tytuł 2" xfId="160"/>
    <cellStyle name="Uwaga" xfId="161"/>
    <cellStyle name="Uwaga 2" xfId="162"/>
    <cellStyle name="Uwaga 3" xfId="163"/>
    <cellStyle name="Currency" xfId="164"/>
    <cellStyle name="Currency [0]" xfId="165"/>
    <cellStyle name="Złe 2" xfId="166"/>
    <cellStyle name="Złe 3" xfId="167"/>
    <cellStyle name="Zły" xfId="168"/>
  </cellStyles>
  <dxfs count="6"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9"/>
  <sheetViews>
    <sheetView view="pageBreakPreview" zoomScaleSheetLayoutView="100" workbookViewId="0" topLeftCell="A360">
      <selection activeCell="H366" sqref="H366"/>
    </sheetView>
  </sheetViews>
  <sheetFormatPr defaultColWidth="8.796875" defaultRowHeight="21.75" customHeight="1"/>
  <cols>
    <col min="1" max="1" width="9.69921875" style="50" customWidth="1"/>
    <col min="2" max="2" width="60.19921875" style="41" customWidth="1"/>
    <col min="3" max="3" width="15" style="51" customWidth="1"/>
    <col min="4" max="4" width="15.3984375" style="51" customWidth="1"/>
    <col min="5" max="5" width="16.59765625" style="51" customWidth="1"/>
    <col min="6" max="6" width="11.59765625" style="41" customWidth="1"/>
    <col min="7" max="16384" width="9" style="41" customWidth="1"/>
  </cols>
  <sheetData>
    <row r="1" spans="1:6" ht="33" customHeight="1">
      <c r="A1" s="165" t="s">
        <v>42</v>
      </c>
      <c r="B1" s="165"/>
      <c r="C1" s="165"/>
      <c r="D1" s="165"/>
      <c r="E1" s="165"/>
      <c r="F1" s="165"/>
    </row>
    <row r="2" spans="1:6" ht="12" customHeight="1">
      <c r="A2" s="77"/>
      <c r="B2" s="77"/>
      <c r="C2" s="77"/>
      <c r="D2" s="77"/>
      <c r="E2" s="77"/>
      <c r="F2" s="45"/>
    </row>
    <row r="3" spans="1:6" s="46" customFormat="1" ht="15.75">
      <c r="A3" s="169" t="s">
        <v>43</v>
      </c>
      <c r="B3" s="169"/>
      <c r="C3" s="169"/>
      <c r="D3" s="169"/>
      <c r="E3" s="169"/>
      <c r="F3" s="169"/>
    </row>
    <row r="4" spans="1:6" s="47" customFormat="1" ht="21" customHeight="1">
      <c r="A4" s="161" t="s">
        <v>221</v>
      </c>
      <c r="B4" s="161"/>
      <c r="C4" s="161"/>
      <c r="D4" s="161"/>
      <c r="E4" s="161"/>
      <c r="F4" s="161"/>
    </row>
    <row r="5" spans="1:6" s="46" customFormat="1" ht="19.5" customHeight="1">
      <c r="A5" s="169" t="s">
        <v>44</v>
      </c>
      <c r="B5" s="169"/>
      <c r="C5" s="169"/>
      <c r="D5" s="169"/>
      <c r="E5" s="169"/>
      <c r="F5" s="169"/>
    </row>
    <row r="6" spans="1:6" s="47" customFormat="1" ht="60.75" customHeight="1">
      <c r="A6" s="161" t="s">
        <v>237</v>
      </c>
      <c r="B6" s="161"/>
      <c r="C6" s="161"/>
      <c r="D6" s="161"/>
      <c r="E6" s="161"/>
      <c r="F6" s="161"/>
    </row>
    <row r="7" spans="1:6" s="47" customFormat="1" ht="35.25" customHeight="1">
      <c r="A7" s="161" t="s">
        <v>401</v>
      </c>
      <c r="B7" s="161"/>
      <c r="C7" s="161"/>
      <c r="D7" s="161"/>
      <c r="E7" s="161"/>
      <c r="F7" s="161"/>
    </row>
    <row r="8" spans="1:6" s="46" customFormat="1" ht="21.75" customHeight="1">
      <c r="A8" s="169" t="s">
        <v>0</v>
      </c>
      <c r="B8" s="169"/>
      <c r="C8" s="169"/>
      <c r="D8" s="169"/>
      <c r="E8" s="169"/>
      <c r="F8" s="169"/>
    </row>
    <row r="9" spans="1:8" s="48" customFormat="1" ht="15.75">
      <c r="A9" s="173" t="s">
        <v>3</v>
      </c>
      <c r="B9" s="173"/>
      <c r="C9" s="173"/>
      <c r="D9" s="173"/>
      <c r="E9" s="173"/>
      <c r="F9" s="173"/>
      <c r="G9" s="78"/>
      <c r="H9" s="78"/>
    </row>
    <row r="10" spans="1:6" s="46" customFormat="1" ht="21.75" customHeight="1">
      <c r="A10" s="169" t="s">
        <v>45</v>
      </c>
      <c r="B10" s="169"/>
      <c r="C10" s="169"/>
      <c r="D10" s="169"/>
      <c r="E10" s="169"/>
      <c r="F10" s="169"/>
    </row>
    <row r="11" spans="1:6" s="48" customFormat="1" ht="15.75">
      <c r="A11" s="161" t="s">
        <v>222</v>
      </c>
      <c r="B11" s="161"/>
      <c r="C11" s="161"/>
      <c r="D11" s="161"/>
      <c r="E11" s="161"/>
      <c r="F11" s="161"/>
    </row>
    <row r="12" spans="1:6" s="48" customFormat="1" ht="65.25" customHeight="1">
      <c r="A12" s="161" t="s">
        <v>286</v>
      </c>
      <c r="B12" s="161"/>
      <c r="C12" s="161"/>
      <c r="D12" s="161"/>
      <c r="E12" s="161"/>
      <c r="F12" s="161"/>
    </row>
    <row r="13" spans="1:6" s="52" customFormat="1" ht="22.5" customHeight="1">
      <c r="A13" s="170" t="s">
        <v>223</v>
      </c>
      <c r="B13" s="170"/>
      <c r="C13" s="170"/>
      <c r="D13" s="170"/>
      <c r="E13" s="170"/>
      <c r="F13" s="82"/>
    </row>
    <row r="14" spans="1:6" s="52" customFormat="1" ht="15.75">
      <c r="A14" s="170" t="s">
        <v>224</v>
      </c>
      <c r="B14" s="170"/>
      <c r="C14" s="170"/>
      <c r="D14" s="170"/>
      <c r="E14" s="170"/>
      <c r="F14" s="83"/>
    </row>
    <row r="15" spans="1:6" s="52" customFormat="1" ht="15.75">
      <c r="A15" s="170" t="s">
        <v>238</v>
      </c>
      <c r="B15" s="170"/>
      <c r="C15" s="170"/>
      <c r="D15" s="170"/>
      <c r="E15" s="170"/>
      <c r="F15" s="83"/>
    </row>
    <row r="16" spans="1:6" s="52" customFormat="1" ht="15.75">
      <c r="A16" s="170" t="s">
        <v>239</v>
      </c>
      <c r="B16" s="170"/>
      <c r="C16" s="170"/>
      <c r="D16" s="170"/>
      <c r="E16" s="170"/>
      <c r="F16" s="83"/>
    </row>
    <row r="17" spans="1:6" s="52" customFormat="1" ht="15.75">
      <c r="A17" s="170" t="s">
        <v>220</v>
      </c>
      <c r="B17" s="170"/>
      <c r="C17" s="170"/>
      <c r="D17" s="170"/>
      <c r="E17" s="170"/>
      <c r="F17" s="170"/>
    </row>
    <row r="18" spans="1:6" ht="8.25" customHeight="1">
      <c r="A18" s="49"/>
      <c r="B18" s="49"/>
      <c r="C18" s="49"/>
      <c r="D18" s="49"/>
      <c r="E18" s="49"/>
      <c r="F18" s="54"/>
    </row>
    <row r="19" spans="1:6" s="42" customFormat="1" ht="18.75" customHeight="1">
      <c r="A19" s="168" t="s">
        <v>47</v>
      </c>
      <c r="B19" s="166" t="s">
        <v>12</v>
      </c>
      <c r="C19" s="168" t="s">
        <v>219</v>
      </c>
      <c r="D19" s="168" t="s">
        <v>14</v>
      </c>
      <c r="E19" s="168" t="s">
        <v>15</v>
      </c>
      <c r="F19" s="55"/>
    </row>
    <row r="20" spans="1:6" s="42" customFormat="1" ht="18.75" customHeight="1">
      <c r="A20" s="168"/>
      <c r="B20" s="167"/>
      <c r="C20" s="168"/>
      <c r="D20" s="168"/>
      <c r="E20" s="168"/>
      <c r="F20" s="55"/>
    </row>
    <row r="21" spans="1:6" s="44" customFormat="1" ht="15">
      <c r="A21" s="43">
        <v>1</v>
      </c>
      <c r="B21" s="43">
        <v>2</v>
      </c>
      <c r="C21" s="43">
        <v>3</v>
      </c>
      <c r="D21" s="43">
        <v>4</v>
      </c>
      <c r="E21" s="43">
        <v>5</v>
      </c>
      <c r="F21" s="56"/>
    </row>
    <row r="22" spans="1:6" s="58" customFormat="1" ht="15.75">
      <c r="A22" s="74">
        <v>1</v>
      </c>
      <c r="B22" s="66" t="s">
        <v>87</v>
      </c>
      <c r="C22" s="67">
        <v>1122721344</v>
      </c>
      <c r="D22" s="133">
        <f>E22-C22</f>
        <v>842973.07</v>
      </c>
      <c r="E22" s="67">
        <v>1123564317.07</v>
      </c>
      <c r="F22" s="55"/>
    </row>
    <row r="23" spans="1:6" s="47" customFormat="1" ht="15.75">
      <c r="A23" s="75" t="s">
        <v>48</v>
      </c>
      <c r="B23" s="64" t="s">
        <v>122</v>
      </c>
      <c r="C23" s="62">
        <v>849568020</v>
      </c>
      <c r="D23" s="132">
        <f aca="true" t="shared" si="0" ref="D23:D88">E23-C23</f>
        <v>-448874.93</v>
      </c>
      <c r="E23" s="62">
        <v>849119145.07</v>
      </c>
      <c r="F23" s="48"/>
    </row>
    <row r="24" spans="1:6" s="47" customFormat="1" ht="31.5">
      <c r="A24" s="75" t="s">
        <v>49</v>
      </c>
      <c r="B24" s="61" t="s">
        <v>88</v>
      </c>
      <c r="C24" s="62">
        <v>80252272</v>
      </c>
      <c r="D24" s="132">
        <f t="shared" si="0"/>
        <v>-27451</v>
      </c>
      <c r="E24" s="62">
        <v>80224821</v>
      </c>
      <c r="F24" s="48"/>
    </row>
    <row r="25" spans="1:6" s="47" customFormat="1" ht="31.5">
      <c r="A25" s="75" t="s">
        <v>50</v>
      </c>
      <c r="B25" s="61" t="s">
        <v>89</v>
      </c>
      <c r="C25" s="62">
        <v>235000000</v>
      </c>
      <c r="D25" s="132">
        <f t="shared" si="0"/>
        <v>-62000000</v>
      </c>
      <c r="E25" s="62">
        <v>173000000</v>
      </c>
      <c r="F25" s="48"/>
    </row>
    <row r="26" spans="1:6" s="47" customFormat="1" ht="17.25" customHeight="1">
      <c r="A26" s="75" t="s">
        <v>51</v>
      </c>
      <c r="B26" s="61" t="s">
        <v>91</v>
      </c>
      <c r="C26" s="62">
        <v>303652857</v>
      </c>
      <c r="D26" s="132">
        <f t="shared" si="0"/>
        <v>-1156767</v>
      </c>
      <c r="E26" s="62">
        <v>302496090</v>
      </c>
      <c r="F26" s="48"/>
    </row>
    <row r="27" spans="1:6" s="47" customFormat="1" ht="15.75">
      <c r="A27" s="75" t="s">
        <v>52</v>
      </c>
      <c r="B27" s="61" t="s">
        <v>92</v>
      </c>
      <c r="C27" s="62">
        <v>210136940</v>
      </c>
      <c r="D27" s="132">
        <f t="shared" si="0"/>
        <v>60781881.07</v>
      </c>
      <c r="E27" s="62">
        <v>270918821.07</v>
      </c>
      <c r="F27" s="48"/>
    </row>
    <row r="28" spans="1:6" s="47" customFormat="1" ht="15.75">
      <c r="A28" s="75" t="s">
        <v>53</v>
      </c>
      <c r="B28" s="61" t="s">
        <v>123</v>
      </c>
      <c r="C28" s="62">
        <v>20525951</v>
      </c>
      <c r="D28" s="132">
        <f t="shared" si="0"/>
        <v>1953462</v>
      </c>
      <c r="E28" s="62">
        <v>22479413</v>
      </c>
      <c r="F28" s="48"/>
    </row>
    <row r="29" spans="1:6" s="47" customFormat="1" ht="17.25" customHeight="1">
      <c r="A29" s="75" t="s">
        <v>124</v>
      </c>
      <c r="B29" s="63" t="s">
        <v>90</v>
      </c>
      <c r="C29" s="62">
        <v>0</v>
      </c>
      <c r="D29" s="132">
        <f t="shared" si="0"/>
        <v>0</v>
      </c>
      <c r="E29" s="62">
        <v>0</v>
      </c>
      <c r="F29" s="48"/>
    </row>
    <row r="30" spans="1:6" s="47" customFormat="1" ht="17.25" customHeight="1">
      <c r="A30" s="75" t="s">
        <v>54</v>
      </c>
      <c r="B30" s="64" t="s">
        <v>93</v>
      </c>
      <c r="C30" s="62">
        <v>273153324</v>
      </c>
      <c r="D30" s="132">
        <f t="shared" si="0"/>
        <v>1291848</v>
      </c>
      <c r="E30" s="62">
        <v>274445172</v>
      </c>
      <c r="F30" s="48"/>
    </row>
    <row r="31" spans="1:6" s="47" customFormat="1" ht="17.25" customHeight="1">
      <c r="A31" s="75" t="s">
        <v>55</v>
      </c>
      <c r="B31" s="61" t="s">
        <v>94</v>
      </c>
      <c r="C31" s="62">
        <v>265000</v>
      </c>
      <c r="D31" s="132">
        <f t="shared" si="0"/>
        <v>0</v>
      </c>
      <c r="E31" s="62">
        <v>265000</v>
      </c>
      <c r="F31" s="48"/>
    </row>
    <row r="32" spans="1:6" s="47" customFormat="1" ht="17.25" customHeight="1">
      <c r="A32" s="75" t="s">
        <v>56</v>
      </c>
      <c r="B32" s="61" t="s">
        <v>95</v>
      </c>
      <c r="C32" s="62">
        <v>272873324</v>
      </c>
      <c r="D32" s="132">
        <f t="shared" si="0"/>
        <v>1291848</v>
      </c>
      <c r="E32" s="62">
        <v>274165172</v>
      </c>
      <c r="F32" s="48"/>
    </row>
    <row r="33" spans="1:6" s="46" customFormat="1" ht="15.75">
      <c r="A33" s="74">
        <v>2</v>
      </c>
      <c r="B33" s="66" t="s">
        <v>96</v>
      </c>
      <c r="C33" s="67">
        <v>1145221344</v>
      </c>
      <c r="D33" s="133">
        <f t="shared" si="0"/>
        <v>77842973.07</v>
      </c>
      <c r="E33" s="67">
        <v>1223064317.07</v>
      </c>
      <c r="F33" s="57"/>
    </row>
    <row r="34" spans="1:6" s="47" customFormat="1" ht="17.25" customHeight="1">
      <c r="A34" s="75" t="s">
        <v>57</v>
      </c>
      <c r="B34" s="64" t="s">
        <v>97</v>
      </c>
      <c r="C34" s="62">
        <v>701951210</v>
      </c>
      <c r="D34" s="132">
        <f t="shared" si="0"/>
        <v>64151960.07</v>
      </c>
      <c r="E34" s="62">
        <v>766103170.07</v>
      </c>
      <c r="F34" s="48"/>
    </row>
    <row r="35" spans="1:6" s="47" customFormat="1" ht="15.75">
      <c r="A35" s="75" t="s">
        <v>58</v>
      </c>
      <c r="B35" s="61" t="s">
        <v>125</v>
      </c>
      <c r="C35" s="62">
        <v>151746589</v>
      </c>
      <c r="D35" s="132">
        <f t="shared" si="0"/>
        <v>710767</v>
      </c>
      <c r="E35" s="62">
        <v>152457356</v>
      </c>
      <c r="F35" s="48"/>
    </row>
    <row r="36" spans="1:6" s="47" customFormat="1" ht="15.75">
      <c r="A36" s="75" t="s">
        <v>59</v>
      </c>
      <c r="B36" s="61" t="s">
        <v>98</v>
      </c>
      <c r="C36" s="62">
        <v>33509525</v>
      </c>
      <c r="D36" s="132">
        <f t="shared" si="0"/>
        <v>0</v>
      </c>
      <c r="E36" s="62">
        <v>33509525</v>
      </c>
      <c r="F36" s="48"/>
    </row>
    <row r="37" spans="1:6" s="47" customFormat="1" ht="31.5">
      <c r="A37" s="75" t="s">
        <v>126</v>
      </c>
      <c r="B37" s="63" t="s">
        <v>127</v>
      </c>
      <c r="C37" s="62">
        <v>0</v>
      </c>
      <c r="D37" s="132">
        <f t="shared" si="0"/>
        <v>0</v>
      </c>
      <c r="E37" s="62">
        <v>0</v>
      </c>
      <c r="F37" s="48"/>
    </row>
    <row r="38" spans="1:6" s="47" customFormat="1" ht="15.75">
      <c r="A38" s="75" t="s">
        <v>60</v>
      </c>
      <c r="B38" s="61" t="s">
        <v>99</v>
      </c>
      <c r="C38" s="62">
        <v>8682633</v>
      </c>
      <c r="D38" s="132">
        <f t="shared" si="0"/>
        <v>0</v>
      </c>
      <c r="E38" s="62">
        <v>8682633</v>
      </c>
      <c r="F38" s="48"/>
    </row>
    <row r="39" spans="1:6" s="47" customFormat="1" ht="92.25" customHeight="1">
      <c r="A39" s="75" t="s">
        <v>61</v>
      </c>
      <c r="B39" s="63" t="s">
        <v>2</v>
      </c>
      <c r="C39" s="62">
        <v>0</v>
      </c>
      <c r="D39" s="132">
        <f t="shared" si="0"/>
        <v>0</v>
      </c>
      <c r="E39" s="62">
        <v>0</v>
      </c>
      <c r="F39" s="48"/>
    </row>
    <row r="40" spans="1:6" s="47" customFormat="1" ht="51.75" customHeight="1">
      <c r="A40" s="75" t="s">
        <v>128</v>
      </c>
      <c r="B40" s="63" t="s">
        <v>129</v>
      </c>
      <c r="C40" s="62">
        <v>0</v>
      </c>
      <c r="D40" s="132">
        <f t="shared" si="0"/>
        <v>0</v>
      </c>
      <c r="E40" s="62">
        <v>0</v>
      </c>
      <c r="F40" s="48"/>
    </row>
    <row r="41" spans="1:6" s="47" customFormat="1" ht="15.75">
      <c r="A41" s="75" t="s">
        <v>62</v>
      </c>
      <c r="B41" s="65" t="s">
        <v>130</v>
      </c>
      <c r="C41" s="62">
        <v>443270134</v>
      </c>
      <c r="D41" s="132">
        <f t="shared" si="0"/>
        <v>13691013</v>
      </c>
      <c r="E41" s="62">
        <v>456961147</v>
      </c>
      <c r="F41" s="48"/>
    </row>
    <row r="42" spans="1:6" s="47" customFormat="1" ht="31.5">
      <c r="A42" s="75" t="s">
        <v>121</v>
      </c>
      <c r="B42" s="61" t="s">
        <v>131</v>
      </c>
      <c r="C42" s="62">
        <v>422178233</v>
      </c>
      <c r="D42" s="132">
        <f t="shared" si="0"/>
        <v>12296013</v>
      </c>
      <c r="E42" s="62">
        <v>434474246</v>
      </c>
      <c r="F42" s="48"/>
    </row>
    <row r="43" spans="1:6" s="47" customFormat="1" ht="31.5">
      <c r="A43" s="75" t="s">
        <v>132</v>
      </c>
      <c r="B43" s="63" t="s">
        <v>133</v>
      </c>
      <c r="C43" s="62">
        <v>137264321</v>
      </c>
      <c r="D43" s="132">
        <f t="shared" si="0"/>
        <v>-4670603</v>
      </c>
      <c r="E43" s="62">
        <v>132593718</v>
      </c>
      <c r="F43" s="48"/>
    </row>
    <row r="44" spans="1:6" s="47" customFormat="1" ht="15.75">
      <c r="A44" s="74">
        <v>3</v>
      </c>
      <c r="B44" s="66" t="s">
        <v>100</v>
      </c>
      <c r="C44" s="53">
        <v>-22500000</v>
      </c>
      <c r="D44" s="133">
        <f t="shared" si="0"/>
        <v>-77000000</v>
      </c>
      <c r="E44" s="53">
        <v>-99500000</v>
      </c>
      <c r="F44" s="48"/>
    </row>
    <row r="45" spans="1:6" s="47" customFormat="1" ht="31.5">
      <c r="A45" s="75" t="s">
        <v>134</v>
      </c>
      <c r="B45" s="64" t="s">
        <v>135</v>
      </c>
      <c r="C45" s="62">
        <v>0</v>
      </c>
      <c r="D45" s="132">
        <f t="shared" si="0"/>
        <v>0</v>
      </c>
      <c r="E45" s="62">
        <v>0</v>
      </c>
      <c r="F45" s="48"/>
    </row>
    <row r="46" spans="1:6" s="47" customFormat="1" ht="15.75">
      <c r="A46" s="74">
        <v>4</v>
      </c>
      <c r="B46" s="66" t="s">
        <v>101</v>
      </c>
      <c r="C46" s="67">
        <v>57980952</v>
      </c>
      <c r="D46" s="133">
        <f t="shared" si="0"/>
        <v>77000000</v>
      </c>
      <c r="E46" s="67">
        <v>134980952</v>
      </c>
      <c r="F46" s="48"/>
    </row>
    <row r="47" spans="1:6" s="47" customFormat="1" ht="15.75">
      <c r="A47" s="75" t="s">
        <v>63</v>
      </c>
      <c r="B47" s="64" t="s">
        <v>104</v>
      </c>
      <c r="C47" s="62">
        <v>57980952</v>
      </c>
      <c r="D47" s="132">
        <f t="shared" si="0"/>
        <v>77000000</v>
      </c>
      <c r="E47" s="62">
        <v>134980952</v>
      </c>
      <c r="F47" s="48"/>
    </row>
    <row r="48" spans="1:6" s="47" customFormat="1" ht="15.75">
      <c r="A48" s="75" t="s">
        <v>64</v>
      </c>
      <c r="B48" s="61" t="s">
        <v>103</v>
      </c>
      <c r="C48" s="62">
        <v>22500000</v>
      </c>
      <c r="D48" s="132">
        <f t="shared" si="0"/>
        <v>77000000</v>
      </c>
      <c r="E48" s="62">
        <v>99500000</v>
      </c>
      <c r="F48" s="48"/>
    </row>
    <row r="49" spans="1:6" s="47" customFormat="1" ht="15.75">
      <c r="A49" s="75" t="s">
        <v>65</v>
      </c>
      <c r="B49" s="64" t="s">
        <v>102</v>
      </c>
      <c r="C49" s="62">
        <v>0</v>
      </c>
      <c r="D49" s="62">
        <f t="shared" si="0"/>
        <v>0</v>
      </c>
      <c r="E49" s="62">
        <v>0</v>
      </c>
      <c r="F49" s="48"/>
    </row>
    <row r="50" spans="1:6" s="58" customFormat="1" ht="15.75">
      <c r="A50" s="75" t="s">
        <v>66</v>
      </c>
      <c r="B50" s="61" t="s">
        <v>103</v>
      </c>
      <c r="C50" s="62">
        <v>0</v>
      </c>
      <c r="D50" s="62">
        <f t="shared" si="0"/>
        <v>0</v>
      </c>
      <c r="E50" s="62">
        <v>0</v>
      </c>
      <c r="F50" s="55"/>
    </row>
    <row r="51" spans="1:6" s="58" customFormat="1" ht="15.75">
      <c r="A51" s="75" t="s">
        <v>67</v>
      </c>
      <c r="B51" s="64" t="s">
        <v>136</v>
      </c>
      <c r="C51" s="62">
        <v>0</v>
      </c>
      <c r="D51" s="62">
        <f t="shared" si="0"/>
        <v>0</v>
      </c>
      <c r="E51" s="62">
        <v>0</v>
      </c>
      <c r="F51" s="55"/>
    </row>
    <row r="52" spans="1:6" s="60" customFormat="1" ht="15.75">
      <c r="A52" s="75" t="s">
        <v>68</v>
      </c>
      <c r="B52" s="61" t="s">
        <v>103</v>
      </c>
      <c r="C52" s="62">
        <v>0</v>
      </c>
      <c r="D52" s="62">
        <f t="shared" si="0"/>
        <v>0</v>
      </c>
      <c r="E52" s="62">
        <v>0</v>
      </c>
      <c r="F52" s="59"/>
    </row>
    <row r="53" spans="1:6" s="47" customFormat="1" ht="15.75">
      <c r="A53" s="75" t="s">
        <v>69</v>
      </c>
      <c r="B53" s="64" t="s">
        <v>137</v>
      </c>
      <c r="C53" s="62">
        <v>0</v>
      </c>
      <c r="D53" s="62">
        <f t="shared" si="0"/>
        <v>0</v>
      </c>
      <c r="E53" s="62">
        <v>0</v>
      </c>
      <c r="F53" s="48"/>
    </row>
    <row r="54" spans="1:6" s="42" customFormat="1" ht="18.75" customHeight="1">
      <c r="A54" s="168" t="s">
        <v>47</v>
      </c>
      <c r="B54" s="166" t="s">
        <v>12</v>
      </c>
      <c r="C54" s="168" t="s">
        <v>15</v>
      </c>
      <c r="D54" s="168" t="s">
        <v>14</v>
      </c>
      <c r="E54" s="168" t="s">
        <v>15</v>
      </c>
      <c r="F54" s="55"/>
    </row>
    <row r="55" spans="1:6" s="42" customFormat="1" ht="18.75" customHeight="1">
      <c r="A55" s="168"/>
      <c r="B55" s="167"/>
      <c r="C55" s="168"/>
      <c r="D55" s="168"/>
      <c r="E55" s="168"/>
      <c r="F55" s="55"/>
    </row>
    <row r="56" spans="1:6" s="44" customFormat="1" ht="15">
      <c r="A56" s="43">
        <v>1</v>
      </c>
      <c r="B56" s="43">
        <v>2</v>
      </c>
      <c r="C56" s="43">
        <v>5</v>
      </c>
      <c r="D56" s="43">
        <v>4</v>
      </c>
      <c r="E56" s="43">
        <v>5</v>
      </c>
      <c r="F56" s="56"/>
    </row>
    <row r="57" spans="1:6" s="47" customFormat="1" ht="18" customHeight="1">
      <c r="A57" s="75" t="s">
        <v>70</v>
      </c>
      <c r="B57" s="61" t="s">
        <v>103</v>
      </c>
      <c r="C57" s="62">
        <v>0</v>
      </c>
      <c r="D57" s="62">
        <f t="shared" si="0"/>
        <v>0</v>
      </c>
      <c r="E57" s="62">
        <v>0</v>
      </c>
      <c r="F57" s="48"/>
    </row>
    <row r="58" spans="1:6" s="47" customFormat="1" ht="21" customHeight="1">
      <c r="A58" s="75" t="s">
        <v>138</v>
      </c>
      <c r="B58" s="64" t="s">
        <v>105</v>
      </c>
      <c r="C58" s="62">
        <v>0</v>
      </c>
      <c r="D58" s="62">
        <f t="shared" si="0"/>
        <v>0</v>
      </c>
      <c r="E58" s="62">
        <v>0</v>
      </c>
      <c r="F58" s="48"/>
    </row>
    <row r="59" spans="1:6" s="47" customFormat="1" ht="17.25" customHeight="1">
      <c r="A59" s="75" t="s">
        <v>139</v>
      </c>
      <c r="B59" s="61" t="s">
        <v>103</v>
      </c>
      <c r="C59" s="62">
        <v>0</v>
      </c>
      <c r="D59" s="62">
        <f t="shared" si="0"/>
        <v>0</v>
      </c>
      <c r="E59" s="62">
        <v>0</v>
      </c>
      <c r="F59" s="48"/>
    </row>
    <row r="60" spans="1:6" s="47" customFormat="1" ht="15.75">
      <c r="A60" s="74">
        <v>5</v>
      </c>
      <c r="B60" s="66" t="s">
        <v>106</v>
      </c>
      <c r="C60" s="67">
        <v>35480952</v>
      </c>
      <c r="D60" s="133">
        <f t="shared" si="0"/>
        <v>0</v>
      </c>
      <c r="E60" s="67">
        <v>35480952</v>
      </c>
      <c r="F60" s="48"/>
    </row>
    <row r="61" spans="1:6" s="47" customFormat="1" ht="31.5">
      <c r="A61" s="75" t="s">
        <v>71</v>
      </c>
      <c r="B61" s="64" t="s">
        <v>107</v>
      </c>
      <c r="C61" s="62">
        <v>35480952</v>
      </c>
      <c r="D61" s="132">
        <f t="shared" si="0"/>
        <v>0</v>
      </c>
      <c r="E61" s="62">
        <v>35480952</v>
      </c>
      <c r="F61" s="48"/>
    </row>
    <row r="62" spans="1:6" s="47" customFormat="1" ht="31.5">
      <c r="A62" s="75" t="s">
        <v>72</v>
      </c>
      <c r="B62" s="61" t="s">
        <v>140</v>
      </c>
      <c r="C62" s="62">
        <v>0</v>
      </c>
      <c r="D62" s="62">
        <f t="shared" si="0"/>
        <v>0</v>
      </c>
      <c r="E62" s="62">
        <v>0</v>
      </c>
      <c r="F62" s="48"/>
    </row>
    <row r="63" spans="1:6" s="47" customFormat="1" ht="31.5">
      <c r="A63" s="75" t="s">
        <v>73</v>
      </c>
      <c r="B63" s="63" t="s">
        <v>141</v>
      </c>
      <c r="C63" s="62">
        <v>0</v>
      </c>
      <c r="D63" s="62">
        <f t="shared" si="0"/>
        <v>0</v>
      </c>
      <c r="E63" s="62">
        <v>0</v>
      </c>
      <c r="F63" s="48"/>
    </row>
    <row r="64" spans="1:6" s="47" customFormat="1" ht="31.5">
      <c r="A64" s="75" t="s">
        <v>112</v>
      </c>
      <c r="B64" s="63" t="s">
        <v>142</v>
      </c>
      <c r="C64" s="62">
        <v>0</v>
      </c>
      <c r="D64" s="62">
        <f t="shared" si="0"/>
        <v>0</v>
      </c>
      <c r="E64" s="62">
        <v>0</v>
      </c>
      <c r="F64" s="48"/>
    </row>
    <row r="65" spans="1:6" s="47" customFormat="1" ht="48" customHeight="1">
      <c r="A65" s="75" t="s">
        <v>113</v>
      </c>
      <c r="B65" s="63" t="s">
        <v>143</v>
      </c>
      <c r="C65" s="62">
        <v>0</v>
      </c>
      <c r="D65" s="62">
        <f t="shared" si="0"/>
        <v>0</v>
      </c>
      <c r="E65" s="62">
        <v>0</v>
      </c>
      <c r="F65" s="48"/>
    </row>
    <row r="66" spans="1:6" s="47" customFormat="1" ht="15.75">
      <c r="A66" s="75" t="s">
        <v>144</v>
      </c>
      <c r="B66" s="68" t="s">
        <v>145</v>
      </c>
      <c r="C66" s="62">
        <v>0</v>
      </c>
      <c r="D66" s="62">
        <f t="shared" si="0"/>
        <v>0</v>
      </c>
      <c r="E66" s="62">
        <v>0</v>
      </c>
      <c r="F66" s="48"/>
    </row>
    <row r="67" spans="1:6" s="47" customFormat="1" ht="31.5">
      <c r="A67" s="75" t="s">
        <v>146</v>
      </c>
      <c r="B67" s="68" t="s">
        <v>147</v>
      </c>
      <c r="C67" s="62">
        <v>0</v>
      </c>
      <c r="D67" s="62">
        <f t="shared" si="0"/>
        <v>0</v>
      </c>
      <c r="E67" s="62">
        <v>0</v>
      </c>
      <c r="F67" s="48"/>
    </row>
    <row r="68" spans="1:6" s="47" customFormat="1" ht="15.75">
      <c r="A68" s="75" t="s">
        <v>148</v>
      </c>
      <c r="B68" s="68" t="s">
        <v>149</v>
      </c>
      <c r="C68" s="62">
        <v>0</v>
      </c>
      <c r="D68" s="62">
        <f t="shared" si="0"/>
        <v>0</v>
      </c>
      <c r="E68" s="62">
        <v>0</v>
      </c>
      <c r="F68" s="48"/>
    </row>
    <row r="69" spans="1:6" s="47" customFormat="1" ht="15.75">
      <c r="A69" s="75" t="s">
        <v>74</v>
      </c>
      <c r="B69" s="64" t="s">
        <v>108</v>
      </c>
      <c r="C69" s="62">
        <v>0</v>
      </c>
      <c r="D69" s="62">
        <f t="shared" si="0"/>
        <v>0</v>
      </c>
      <c r="E69" s="62">
        <v>0</v>
      </c>
      <c r="F69" s="48"/>
    </row>
    <row r="70" spans="1:6" s="47" customFormat="1" ht="15.75">
      <c r="A70" s="76" t="s">
        <v>150</v>
      </c>
      <c r="B70" s="66" t="s">
        <v>151</v>
      </c>
      <c r="C70" s="67">
        <v>315411118</v>
      </c>
      <c r="D70" s="133">
        <f t="shared" si="0"/>
        <v>53190225</v>
      </c>
      <c r="E70" s="67">
        <v>368601343</v>
      </c>
      <c r="F70" s="48"/>
    </row>
    <row r="71" spans="1:6" s="47" customFormat="1" ht="21" customHeight="1">
      <c r="A71" s="75" t="s">
        <v>152</v>
      </c>
      <c r="B71" s="64" t="s">
        <v>153</v>
      </c>
      <c r="C71" s="62">
        <v>0</v>
      </c>
      <c r="D71" s="132">
        <f t="shared" si="0"/>
        <v>0</v>
      </c>
      <c r="E71" s="62">
        <v>0</v>
      </c>
      <c r="F71" s="48"/>
    </row>
    <row r="72" spans="1:6" s="47" customFormat="1" ht="31.5">
      <c r="A72" s="74">
        <v>7</v>
      </c>
      <c r="B72" s="66" t="s">
        <v>109</v>
      </c>
      <c r="C72" s="69" t="s">
        <v>13</v>
      </c>
      <c r="D72" s="134" t="s">
        <v>13</v>
      </c>
      <c r="E72" s="69" t="s">
        <v>13</v>
      </c>
      <c r="F72" s="48"/>
    </row>
    <row r="73" spans="1:6" s="47" customFormat="1" ht="15.75">
      <c r="A73" s="75" t="s">
        <v>154</v>
      </c>
      <c r="B73" s="64" t="s">
        <v>110</v>
      </c>
      <c r="C73" s="62">
        <v>147616810</v>
      </c>
      <c r="D73" s="132">
        <f t="shared" si="0"/>
        <v>-64600835</v>
      </c>
      <c r="E73" s="62">
        <v>83015975</v>
      </c>
      <c r="F73" s="48"/>
    </row>
    <row r="74" spans="1:6" s="47" customFormat="1" ht="31.5">
      <c r="A74" s="75" t="s">
        <v>155</v>
      </c>
      <c r="B74" s="64" t="s">
        <v>156</v>
      </c>
      <c r="C74" s="62">
        <v>147616810</v>
      </c>
      <c r="D74" s="132">
        <f t="shared" si="0"/>
        <v>-64600835</v>
      </c>
      <c r="E74" s="62">
        <v>83015975</v>
      </c>
      <c r="F74" s="48"/>
    </row>
    <row r="75" spans="1:6" s="47" customFormat="1" ht="15.75">
      <c r="A75" s="74">
        <v>8</v>
      </c>
      <c r="B75" s="66" t="s">
        <v>111</v>
      </c>
      <c r="C75" s="69" t="s">
        <v>13</v>
      </c>
      <c r="D75" s="134" t="s">
        <v>13</v>
      </c>
      <c r="E75" s="69" t="s">
        <v>13</v>
      </c>
      <c r="F75" s="48"/>
    </row>
    <row r="76" spans="1:6" s="47" customFormat="1" ht="63">
      <c r="A76" s="75" t="s">
        <v>75</v>
      </c>
      <c r="B76" s="64" t="s">
        <v>157</v>
      </c>
      <c r="C76" s="70">
        <v>0.1215</v>
      </c>
      <c r="D76" s="70">
        <f t="shared" si="0"/>
        <v>0.0128</v>
      </c>
      <c r="E76" s="70">
        <v>0.1343</v>
      </c>
      <c r="F76" s="48"/>
    </row>
    <row r="77" spans="1:6" s="47" customFormat="1" ht="30.75" customHeight="1" hidden="1">
      <c r="A77" s="75" t="s">
        <v>158</v>
      </c>
      <c r="B77" s="61" t="s">
        <v>158</v>
      </c>
      <c r="C77" s="70">
        <v>0.1215</v>
      </c>
      <c r="D77" s="70">
        <f>E77-C77</f>
        <v>0</v>
      </c>
      <c r="E77" s="70">
        <v>0.1215</v>
      </c>
      <c r="F77" s="48"/>
    </row>
    <row r="78" spans="1:6" s="47" customFormat="1" ht="30.75" customHeight="1" hidden="1">
      <c r="A78" s="75" t="s">
        <v>159</v>
      </c>
      <c r="B78" s="61" t="s">
        <v>159</v>
      </c>
      <c r="C78" s="70">
        <v>0</v>
      </c>
      <c r="D78" s="70">
        <f t="shared" si="0"/>
        <v>0</v>
      </c>
      <c r="E78" s="70">
        <v>0</v>
      </c>
      <c r="F78" s="48"/>
    </row>
    <row r="79" spans="1:6" s="47" customFormat="1" ht="24" customHeight="1">
      <c r="A79" s="171" t="s">
        <v>76</v>
      </c>
      <c r="B79" s="171" t="s">
        <v>244</v>
      </c>
      <c r="C79" s="70">
        <v>0.2642</v>
      </c>
      <c r="D79" s="70">
        <f t="shared" si="0"/>
        <v>-0.0801</v>
      </c>
      <c r="E79" s="70">
        <v>0.1841</v>
      </c>
      <c r="F79" s="48"/>
    </row>
    <row r="80" spans="1:6" s="47" customFormat="1" ht="24" customHeight="1">
      <c r="A80" s="172"/>
      <c r="B80" s="172"/>
      <c r="C80" s="70">
        <v>0.2511</v>
      </c>
      <c r="D80" s="70">
        <f t="shared" si="0"/>
        <v>-0.0816</v>
      </c>
      <c r="E80" s="70">
        <v>0.1695</v>
      </c>
      <c r="F80" s="48"/>
    </row>
    <row r="81" spans="1:6" s="47" customFormat="1" ht="78.75">
      <c r="A81" s="75" t="s">
        <v>160</v>
      </c>
      <c r="B81" s="64" t="s">
        <v>161</v>
      </c>
      <c r="C81" s="70">
        <v>0.2512</v>
      </c>
      <c r="D81" s="70">
        <f t="shared" si="0"/>
        <v>0</v>
      </c>
      <c r="E81" s="70">
        <v>0.2512</v>
      </c>
      <c r="F81" s="48"/>
    </row>
    <row r="82" spans="1:6" s="47" customFormat="1" ht="87.75" customHeight="1">
      <c r="A82" s="75" t="s">
        <v>162</v>
      </c>
      <c r="B82" s="61" t="s">
        <v>163</v>
      </c>
      <c r="C82" s="70">
        <v>0.2512</v>
      </c>
      <c r="D82" s="70">
        <f t="shared" si="0"/>
        <v>0.0288</v>
      </c>
      <c r="E82" s="70">
        <v>0.28</v>
      </c>
      <c r="F82" s="48"/>
    </row>
    <row r="83" spans="1:6" s="58" customFormat="1" ht="86.25" customHeight="1">
      <c r="A83" s="75" t="s">
        <v>164</v>
      </c>
      <c r="B83" s="64" t="s">
        <v>165</v>
      </c>
      <c r="C83" s="71" t="s">
        <v>225</v>
      </c>
      <c r="D83" s="62"/>
      <c r="E83" s="71" t="s">
        <v>225</v>
      </c>
      <c r="F83" s="55"/>
    </row>
    <row r="84" spans="1:6" s="58" customFormat="1" ht="90" customHeight="1">
      <c r="A84" s="75" t="s">
        <v>166</v>
      </c>
      <c r="B84" s="61" t="s">
        <v>167</v>
      </c>
      <c r="C84" s="71" t="s">
        <v>225</v>
      </c>
      <c r="D84" s="62"/>
      <c r="E84" s="71" t="s">
        <v>225</v>
      </c>
      <c r="F84" s="55"/>
    </row>
    <row r="85" spans="1:6" s="60" customFormat="1" ht="39.75" customHeight="1">
      <c r="A85" s="74">
        <v>9</v>
      </c>
      <c r="B85" s="66" t="s">
        <v>6</v>
      </c>
      <c r="C85" s="69" t="s">
        <v>13</v>
      </c>
      <c r="D85" s="69" t="s">
        <v>13</v>
      </c>
      <c r="E85" s="69" t="s">
        <v>13</v>
      </c>
      <c r="F85" s="59"/>
    </row>
    <row r="86" spans="1:6" s="47" customFormat="1" ht="34.5" customHeight="1">
      <c r="A86" s="75" t="s">
        <v>77</v>
      </c>
      <c r="B86" s="64" t="s">
        <v>168</v>
      </c>
      <c r="C86" s="62">
        <v>139626003</v>
      </c>
      <c r="D86" s="132">
        <f t="shared" si="0"/>
        <v>44087580</v>
      </c>
      <c r="E86" s="62">
        <v>183713583</v>
      </c>
      <c r="F86" s="48"/>
    </row>
    <row r="87" spans="1:6" s="47" customFormat="1" ht="51" customHeight="1">
      <c r="A87" s="75" t="s">
        <v>169</v>
      </c>
      <c r="B87" s="61" t="s">
        <v>170</v>
      </c>
      <c r="C87" s="62">
        <v>139626003</v>
      </c>
      <c r="D87" s="132">
        <f t="shared" si="0"/>
        <v>44087580</v>
      </c>
      <c r="E87" s="62">
        <v>183713583</v>
      </c>
      <c r="F87" s="48"/>
    </row>
    <row r="88" spans="1:6" s="47" customFormat="1" ht="19.5" customHeight="1">
      <c r="A88" s="75" t="s">
        <v>171</v>
      </c>
      <c r="B88" s="63" t="s">
        <v>172</v>
      </c>
      <c r="C88" s="62">
        <v>108796263</v>
      </c>
      <c r="D88" s="132">
        <f t="shared" si="0"/>
        <v>43641206</v>
      </c>
      <c r="E88" s="62">
        <v>152437469</v>
      </c>
      <c r="F88" s="48"/>
    </row>
    <row r="89" spans="1:6" s="47" customFormat="1" ht="36" customHeight="1">
      <c r="A89" s="75" t="s">
        <v>78</v>
      </c>
      <c r="B89" s="64" t="s">
        <v>173</v>
      </c>
      <c r="C89" s="62">
        <v>272408324</v>
      </c>
      <c r="D89" s="132">
        <f aca="true" t="shared" si="1" ref="D89:D121">E89-C89</f>
        <v>-3152506</v>
      </c>
      <c r="E89" s="62">
        <v>269255818</v>
      </c>
      <c r="F89" s="48"/>
    </row>
    <row r="90" spans="1:6" s="47" customFormat="1" ht="50.25" customHeight="1">
      <c r="A90" s="75" t="s">
        <v>174</v>
      </c>
      <c r="B90" s="61" t="s">
        <v>175</v>
      </c>
      <c r="C90" s="62">
        <v>272408324</v>
      </c>
      <c r="D90" s="132">
        <f t="shared" si="1"/>
        <v>-3152506</v>
      </c>
      <c r="E90" s="62">
        <v>269255818</v>
      </c>
      <c r="F90" s="48"/>
    </row>
    <row r="91" spans="1:6" s="47" customFormat="1" ht="15.75">
      <c r="A91" s="75" t="s">
        <v>176</v>
      </c>
      <c r="B91" s="63" t="s">
        <v>172</v>
      </c>
      <c r="C91" s="62">
        <v>237846572</v>
      </c>
      <c r="D91" s="132">
        <f t="shared" si="1"/>
        <v>-3292823</v>
      </c>
      <c r="E91" s="62">
        <v>234553749</v>
      </c>
      <c r="F91" s="48"/>
    </row>
    <row r="92" spans="1:6" s="42" customFormat="1" ht="18.75" customHeight="1">
      <c r="A92" s="168" t="s">
        <v>47</v>
      </c>
      <c r="B92" s="166" t="s">
        <v>12</v>
      </c>
      <c r="C92" s="168" t="s">
        <v>15</v>
      </c>
      <c r="D92" s="168" t="s">
        <v>14</v>
      </c>
      <c r="E92" s="168" t="s">
        <v>15</v>
      </c>
      <c r="F92" s="55"/>
    </row>
    <row r="93" spans="1:6" s="42" customFormat="1" ht="18.75" customHeight="1">
      <c r="A93" s="168"/>
      <c r="B93" s="167"/>
      <c r="C93" s="168"/>
      <c r="D93" s="168"/>
      <c r="E93" s="168"/>
      <c r="F93" s="55"/>
    </row>
    <row r="94" spans="1:6" s="44" customFormat="1" ht="15">
      <c r="A94" s="43">
        <v>1</v>
      </c>
      <c r="B94" s="43">
        <v>2</v>
      </c>
      <c r="C94" s="43">
        <v>5</v>
      </c>
      <c r="D94" s="43">
        <v>4</v>
      </c>
      <c r="E94" s="43">
        <v>5</v>
      </c>
      <c r="F94" s="56"/>
    </row>
    <row r="95" spans="1:6" s="47" customFormat="1" ht="31.5">
      <c r="A95" s="75" t="s">
        <v>79</v>
      </c>
      <c r="B95" s="64" t="s">
        <v>7</v>
      </c>
      <c r="C95" s="62">
        <v>152276313</v>
      </c>
      <c r="D95" s="132">
        <f t="shared" si="1"/>
        <v>46187358</v>
      </c>
      <c r="E95" s="62">
        <v>198463671</v>
      </c>
      <c r="F95" s="48"/>
    </row>
    <row r="96" spans="1:6" s="47" customFormat="1" ht="47.25">
      <c r="A96" s="75" t="s">
        <v>177</v>
      </c>
      <c r="B96" s="61" t="s">
        <v>178</v>
      </c>
      <c r="C96" s="62">
        <v>152276313</v>
      </c>
      <c r="D96" s="132">
        <f t="shared" si="1"/>
        <v>46187358</v>
      </c>
      <c r="E96" s="62">
        <v>198463671</v>
      </c>
      <c r="F96" s="48"/>
    </row>
    <row r="97" spans="1:6" s="47" customFormat="1" ht="15.75">
      <c r="A97" s="75" t="s">
        <v>179</v>
      </c>
      <c r="B97" s="63" t="s">
        <v>180</v>
      </c>
      <c r="C97" s="62">
        <v>110209162</v>
      </c>
      <c r="D97" s="132">
        <f t="shared" si="1"/>
        <v>43556918</v>
      </c>
      <c r="E97" s="62">
        <v>153766080</v>
      </c>
      <c r="F97" s="48"/>
    </row>
    <row r="98" spans="1:6" s="47" customFormat="1" ht="36.75" customHeight="1">
      <c r="A98" s="75" t="s">
        <v>80</v>
      </c>
      <c r="B98" s="64" t="s">
        <v>8</v>
      </c>
      <c r="C98" s="62">
        <v>295147918</v>
      </c>
      <c r="D98" s="132">
        <f t="shared" si="1"/>
        <v>-320305</v>
      </c>
      <c r="E98" s="62">
        <v>294827613</v>
      </c>
      <c r="F98" s="48"/>
    </row>
    <row r="99" spans="1:6" s="47" customFormat="1" ht="47.25">
      <c r="A99" s="75" t="s">
        <v>181</v>
      </c>
      <c r="B99" s="61" t="s">
        <v>182</v>
      </c>
      <c r="C99" s="62">
        <v>295147918</v>
      </c>
      <c r="D99" s="132">
        <f t="shared" si="1"/>
        <v>-320305</v>
      </c>
      <c r="E99" s="62">
        <v>294827613</v>
      </c>
      <c r="F99" s="48"/>
    </row>
    <row r="100" spans="1:6" s="47" customFormat="1" ht="15.75">
      <c r="A100" s="75" t="s">
        <v>183</v>
      </c>
      <c r="B100" s="63" t="s">
        <v>180</v>
      </c>
      <c r="C100" s="62">
        <v>237846572</v>
      </c>
      <c r="D100" s="132">
        <f t="shared" si="1"/>
        <v>-3292823</v>
      </c>
      <c r="E100" s="62">
        <v>234553749</v>
      </c>
      <c r="F100" s="48"/>
    </row>
    <row r="101" spans="1:6" s="47" customFormat="1" ht="15.75">
      <c r="A101" s="74">
        <v>10</v>
      </c>
      <c r="B101" s="66" t="s">
        <v>184</v>
      </c>
      <c r="C101" s="69" t="s">
        <v>13</v>
      </c>
      <c r="D101" s="134" t="s">
        <v>13</v>
      </c>
      <c r="E101" s="69" t="s">
        <v>13</v>
      </c>
      <c r="F101" s="48"/>
    </row>
    <row r="102" spans="1:6" s="47" customFormat="1" ht="31.5">
      <c r="A102" s="75" t="s">
        <v>81</v>
      </c>
      <c r="B102" s="72" t="s">
        <v>185</v>
      </c>
      <c r="C102" s="62">
        <v>671881229</v>
      </c>
      <c r="D102" s="132">
        <f t="shared" si="1"/>
        <v>26732195</v>
      </c>
      <c r="E102" s="62">
        <v>698613424</v>
      </c>
      <c r="F102" s="48"/>
    </row>
    <row r="103" spans="1:6" s="47" customFormat="1" ht="15.75">
      <c r="A103" s="75" t="s">
        <v>186</v>
      </c>
      <c r="B103" s="61" t="s">
        <v>4</v>
      </c>
      <c r="C103" s="62">
        <v>284519970</v>
      </c>
      <c r="D103" s="132">
        <f t="shared" si="1"/>
        <v>17509869</v>
      </c>
      <c r="E103" s="62">
        <v>302029839</v>
      </c>
      <c r="F103" s="48"/>
    </row>
    <row r="104" spans="1:6" s="47" customFormat="1" ht="15.75">
      <c r="A104" s="75" t="s">
        <v>187</v>
      </c>
      <c r="B104" s="61" t="s">
        <v>5</v>
      </c>
      <c r="C104" s="62">
        <v>387361259</v>
      </c>
      <c r="D104" s="132">
        <f t="shared" si="1"/>
        <v>9222326</v>
      </c>
      <c r="E104" s="62">
        <v>396583585</v>
      </c>
      <c r="F104" s="48"/>
    </row>
    <row r="105" spans="1:6" s="47" customFormat="1" ht="31.5">
      <c r="A105" s="75" t="s">
        <v>188</v>
      </c>
      <c r="B105" s="64" t="s">
        <v>9</v>
      </c>
      <c r="C105" s="62">
        <v>0</v>
      </c>
      <c r="D105" s="132">
        <f t="shared" si="1"/>
        <v>0</v>
      </c>
      <c r="E105" s="62">
        <v>0</v>
      </c>
      <c r="F105" s="48"/>
    </row>
    <row r="106" spans="1:6" s="47" customFormat="1" ht="47.25">
      <c r="A106" s="75" t="s">
        <v>189</v>
      </c>
      <c r="B106" s="64" t="s">
        <v>190</v>
      </c>
      <c r="C106" s="62">
        <v>0</v>
      </c>
      <c r="D106" s="132">
        <f t="shared" si="1"/>
        <v>0</v>
      </c>
      <c r="E106" s="62">
        <v>0</v>
      </c>
      <c r="F106" s="48"/>
    </row>
    <row r="107" spans="1:6" s="47" customFormat="1" ht="47.25">
      <c r="A107" s="75" t="s">
        <v>191</v>
      </c>
      <c r="B107" s="64" t="s">
        <v>192</v>
      </c>
      <c r="C107" s="62">
        <v>0</v>
      </c>
      <c r="D107" s="132">
        <f t="shared" si="1"/>
        <v>0</v>
      </c>
      <c r="E107" s="62">
        <v>0</v>
      </c>
      <c r="F107" s="48"/>
    </row>
    <row r="108" spans="1:6" s="47" customFormat="1" ht="47.25">
      <c r="A108" s="75" t="s">
        <v>193</v>
      </c>
      <c r="B108" s="64" t="s">
        <v>194</v>
      </c>
      <c r="C108" s="62">
        <v>0</v>
      </c>
      <c r="D108" s="132">
        <f t="shared" si="1"/>
        <v>0</v>
      </c>
      <c r="E108" s="62">
        <v>0</v>
      </c>
      <c r="F108" s="48"/>
    </row>
    <row r="109" spans="1:6" s="47" customFormat="1" ht="31.5">
      <c r="A109" s="75" t="s">
        <v>195</v>
      </c>
      <c r="B109" s="64" t="s">
        <v>196</v>
      </c>
      <c r="C109" s="62">
        <v>35480952</v>
      </c>
      <c r="D109" s="132">
        <f t="shared" si="1"/>
        <v>0</v>
      </c>
      <c r="E109" s="62">
        <v>35480952</v>
      </c>
      <c r="F109" s="48"/>
    </row>
    <row r="110" spans="1:6" s="47" customFormat="1" ht="15.75">
      <c r="A110" s="75" t="s">
        <v>197</v>
      </c>
      <c r="B110" s="64" t="s">
        <v>10</v>
      </c>
      <c r="C110" s="62">
        <v>950000</v>
      </c>
      <c r="D110" s="132">
        <f t="shared" si="1"/>
        <v>0</v>
      </c>
      <c r="E110" s="62">
        <v>950000</v>
      </c>
      <c r="F110" s="48"/>
    </row>
    <row r="111" spans="1:6" s="47" customFormat="1" ht="31.5">
      <c r="A111" s="75" t="s">
        <v>198</v>
      </c>
      <c r="B111" s="61" t="s">
        <v>199</v>
      </c>
      <c r="C111" s="62">
        <v>0</v>
      </c>
      <c r="D111" s="132">
        <f t="shared" si="1"/>
        <v>0</v>
      </c>
      <c r="E111" s="62">
        <v>0</v>
      </c>
      <c r="F111" s="48"/>
    </row>
    <row r="112" spans="1:6" s="47" customFormat="1" ht="31.5">
      <c r="A112" s="75" t="s">
        <v>200</v>
      </c>
      <c r="B112" s="61" t="s">
        <v>201</v>
      </c>
      <c r="C112" s="62">
        <v>950000</v>
      </c>
      <c r="D112" s="132">
        <f t="shared" si="1"/>
        <v>0</v>
      </c>
      <c r="E112" s="62">
        <v>950000</v>
      </c>
      <c r="F112" s="48"/>
    </row>
    <row r="113" spans="1:6" s="47" customFormat="1" ht="36.75" customHeight="1">
      <c r="A113" s="75" t="s">
        <v>202</v>
      </c>
      <c r="B113" s="63" t="s">
        <v>203</v>
      </c>
      <c r="C113" s="62">
        <v>0</v>
      </c>
      <c r="D113" s="62">
        <f t="shared" si="1"/>
        <v>0</v>
      </c>
      <c r="E113" s="62">
        <v>0</v>
      </c>
      <c r="F113" s="48"/>
    </row>
    <row r="114" spans="1:6" s="47" customFormat="1" ht="15.75">
      <c r="A114" s="75" t="s">
        <v>204</v>
      </c>
      <c r="B114" s="68" t="s">
        <v>205</v>
      </c>
      <c r="C114" s="62">
        <v>0</v>
      </c>
      <c r="D114" s="62">
        <f t="shared" si="1"/>
        <v>0</v>
      </c>
      <c r="E114" s="62">
        <v>0</v>
      </c>
      <c r="F114" s="48"/>
    </row>
    <row r="115" spans="1:6" s="47" customFormat="1" ht="15.75">
      <c r="A115" s="75" t="s">
        <v>206</v>
      </c>
      <c r="B115" s="61" t="s">
        <v>11</v>
      </c>
      <c r="C115" s="62">
        <v>0</v>
      </c>
      <c r="D115" s="62">
        <f t="shared" si="1"/>
        <v>0</v>
      </c>
      <c r="E115" s="62">
        <v>0</v>
      </c>
      <c r="F115" s="48"/>
    </row>
    <row r="116" spans="1:6" s="47" customFormat="1" ht="31.5">
      <c r="A116" s="75" t="s">
        <v>207</v>
      </c>
      <c r="B116" s="64" t="s">
        <v>208</v>
      </c>
      <c r="C116" s="62">
        <v>0</v>
      </c>
      <c r="D116" s="62">
        <f t="shared" si="1"/>
        <v>0</v>
      </c>
      <c r="E116" s="62">
        <v>0</v>
      </c>
      <c r="F116" s="48"/>
    </row>
    <row r="117" spans="1:6" s="47" customFormat="1" ht="31.5">
      <c r="A117" s="75" t="s">
        <v>209</v>
      </c>
      <c r="B117" s="64" t="s">
        <v>210</v>
      </c>
      <c r="C117" s="62">
        <v>0</v>
      </c>
      <c r="D117" s="62">
        <f t="shared" si="1"/>
        <v>0</v>
      </c>
      <c r="E117" s="62">
        <v>0</v>
      </c>
      <c r="F117" s="48"/>
    </row>
    <row r="118" spans="1:6" s="47" customFormat="1" ht="18.75" customHeight="1" hidden="1">
      <c r="A118" s="74">
        <v>11</v>
      </c>
      <c r="B118" s="66" t="s">
        <v>1</v>
      </c>
      <c r="C118" s="69" t="s">
        <v>13</v>
      </c>
      <c r="D118" s="69" t="s">
        <v>13</v>
      </c>
      <c r="E118" s="69" t="s">
        <v>13</v>
      </c>
      <c r="F118" s="48"/>
    </row>
    <row r="119" spans="1:6" s="47" customFormat="1" ht="15.75" hidden="1">
      <c r="A119" s="75" t="s">
        <v>82</v>
      </c>
      <c r="B119" s="64" t="s">
        <v>211</v>
      </c>
      <c r="C119" s="62">
        <v>0</v>
      </c>
      <c r="D119" s="62">
        <f t="shared" si="1"/>
        <v>0</v>
      </c>
      <c r="E119" s="62">
        <v>0</v>
      </c>
      <c r="F119" s="48"/>
    </row>
    <row r="120" spans="1:6" s="47" customFormat="1" ht="15.75" hidden="1">
      <c r="A120" s="75" t="s">
        <v>212</v>
      </c>
      <c r="B120" s="61" t="s">
        <v>213</v>
      </c>
      <c r="C120" s="62">
        <v>0</v>
      </c>
      <c r="D120" s="62">
        <f t="shared" si="1"/>
        <v>0</v>
      </c>
      <c r="E120" s="62">
        <v>0</v>
      </c>
      <c r="F120" s="48"/>
    </row>
    <row r="121" spans="1:6" s="47" customFormat="1" ht="36" customHeight="1" hidden="1">
      <c r="A121" s="75" t="s">
        <v>83</v>
      </c>
      <c r="B121" s="64" t="s">
        <v>214</v>
      </c>
      <c r="C121" s="62">
        <v>0</v>
      </c>
      <c r="D121" s="62">
        <f t="shared" si="1"/>
        <v>0</v>
      </c>
      <c r="E121" s="62">
        <v>0</v>
      </c>
      <c r="F121" s="48"/>
    </row>
    <row r="122" spans="1:6" s="58" customFormat="1" ht="34.5" customHeight="1" hidden="1">
      <c r="A122" s="74">
        <v>12</v>
      </c>
      <c r="B122" s="66" t="s">
        <v>215</v>
      </c>
      <c r="C122" s="69" t="s">
        <v>13</v>
      </c>
      <c r="D122" s="69" t="s">
        <v>13</v>
      </c>
      <c r="E122" s="69" t="s">
        <v>13</v>
      </c>
      <c r="F122" s="55"/>
    </row>
    <row r="123" spans="1:6" s="58" customFormat="1" ht="31.5" hidden="1">
      <c r="A123" s="75" t="s">
        <v>84</v>
      </c>
      <c r="B123" s="64" t="s">
        <v>216</v>
      </c>
      <c r="C123" s="71" t="str">
        <f>+IF(C74&lt;0,ROUND(C74,2),"nd")</f>
        <v>nd</v>
      </c>
      <c r="D123" s="62"/>
      <c r="E123" s="71" t="str">
        <f>+IF(E74&lt;0,ROUND(E74,2),"nd")</f>
        <v>nd</v>
      </c>
      <c r="F123" s="55"/>
    </row>
    <row r="124" spans="1:6" s="60" customFormat="1" ht="31.5" hidden="1">
      <c r="A124" s="75" t="s">
        <v>85</v>
      </c>
      <c r="B124" s="64" t="s">
        <v>217</v>
      </c>
      <c r="C124" s="73" t="str">
        <f>IF(C76&lt;=C81,"x",ROUND(C76-C81,4))</f>
        <v>x</v>
      </c>
      <c r="D124" s="73">
        <f>IF(D76&lt;=D81,"x",ROUND(D76-D81,4))</f>
        <v>0.0128</v>
      </c>
      <c r="E124" s="73" t="str">
        <f>IF(E76&lt;=E81,"x",ROUND(E76-E81,4))</f>
        <v>x</v>
      </c>
      <c r="F124" s="59"/>
    </row>
    <row r="125" spans="1:6" s="47" customFormat="1" ht="31.5" hidden="1">
      <c r="A125" s="75" t="s">
        <v>86</v>
      </c>
      <c r="B125" s="64" t="s">
        <v>218</v>
      </c>
      <c r="C125" s="73" t="str">
        <f>IF(C76&lt;=C82,"x",ROUND(C76-C82,4))</f>
        <v>x</v>
      </c>
      <c r="D125" s="73" t="str">
        <f>IF(D76&lt;=D82,"x",ROUND(D76-D82,4))</f>
        <v>x</v>
      </c>
      <c r="E125" s="73" t="str">
        <f>IF(E76&lt;=E82,"x",ROUND(E76-E82,4))</f>
        <v>x</v>
      </c>
      <c r="F125" s="48"/>
    </row>
    <row r="126" spans="1:6" s="47" customFormat="1" ht="15" customHeight="1">
      <c r="A126" s="135"/>
      <c r="B126" s="136"/>
      <c r="C126" s="137"/>
      <c r="D126" s="137"/>
      <c r="E126" s="137"/>
      <c r="F126" s="48"/>
    </row>
    <row r="127" spans="1:6" ht="15.75">
      <c r="A127" s="161" t="s">
        <v>231</v>
      </c>
      <c r="B127" s="161"/>
      <c r="C127" s="161"/>
      <c r="D127" s="161"/>
      <c r="E127" s="161"/>
      <c r="F127" s="47"/>
    </row>
    <row r="128" spans="1:6" ht="15.75">
      <c r="A128" s="142"/>
      <c r="B128" s="143" t="s">
        <v>232</v>
      </c>
      <c r="C128" s="143"/>
      <c r="D128" s="143"/>
      <c r="E128" s="143"/>
      <c r="F128" s="143"/>
    </row>
    <row r="129" spans="1:6" ht="15.75">
      <c r="A129" s="142"/>
      <c r="B129" s="143" t="s">
        <v>233</v>
      </c>
      <c r="C129" s="143"/>
      <c r="D129" s="143"/>
      <c r="E129" s="143"/>
      <c r="F129" s="143"/>
    </row>
    <row r="130" spans="1:6" ht="15.75">
      <c r="A130" s="142"/>
      <c r="B130" s="143" t="s">
        <v>234</v>
      </c>
      <c r="C130" s="143"/>
      <c r="D130" s="143"/>
      <c r="E130" s="143"/>
      <c r="F130" s="143"/>
    </row>
    <row r="131" spans="1:6" ht="15.75">
      <c r="A131" s="142"/>
      <c r="B131" s="143" t="s">
        <v>235</v>
      </c>
      <c r="C131" s="143"/>
      <c r="D131" s="143"/>
      <c r="E131" s="143"/>
      <c r="F131" s="143"/>
    </row>
    <row r="132" spans="1:6" ht="15.75">
      <c r="A132" s="174" t="s">
        <v>236</v>
      </c>
      <c r="B132" s="174"/>
      <c r="C132" s="174"/>
      <c r="D132" s="174"/>
      <c r="E132" s="174"/>
      <c r="F132" s="174"/>
    </row>
    <row r="133" spans="1:6" ht="12.75" customHeight="1">
      <c r="A133" s="139"/>
      <c r="B133" s="144"/>
      <c r="C133" s="144"/>
      <c r="D133" s="144"/>
      <c r="E133" s="144"/>
      <c r="F133" s="144"/>
    </row>
    <row r="134" spans="1:6" ht="17.25" customHeight="1">
      <c r="A134" s="164" t="s">
        <v>47</v>
      </c>
      <c r="B134" s="164" t="s">
        <v>114</v>
      </c>
      <c r="C134" s="162" t="s">
        <v>115</v>
      </c>
      <c r="D134" s="162"/>
      <c r="E134" s="162"/>
      <c r="F134" s="162"/>
    </row>
    <row r="135" spans="1:6" ht="17.25" customHeight="1">
      <c r="A135" s="164"/>
      <c r="B135" s="164"/>
      <c r="C135" s="1" t="s">
        <v>116</v>
      </c>
      <c r="D135" s="1" t="s">
        <v>117</v>
      </c>
      <c r="E135" s="1" t="s">
        <v>118</v>
      </c>
      <c r="F135" s="1" t="s">
        <v>119</v>
      </c>
    </row>
    <row r="136" spans="1:6" ht="9.75" customHeight="1">
      <c r="A136" s="1"/>
      <c r="B136" s="145"/>
      <c r="C136" s="1"/>
      <c r="D136" s="1"/>
      <c r="E136" s="1"/>
      <c r="F136" s="1"/>
    </row>
    <row r="137" spans="1:6" s="149" customFormat="1" ht="49.5" customHeight="1">
      <c r="A137" s="146" t="s">
        <v>41</v>
      </c>
      <c r="B137" s="147" t="s">
        <v>120</v>
      </c>
      <c r="C137" s="148"/>
      <c r="D137" s="148"/>
      <c r="E137" s="148"/>
      <c r="F137" s="148"/>
    </row>
    <row r="138" spans="1:6" ht="15.75">
      <c r="A138" s="150"/>
      <c r="B138" s="161"/>
      <c r="C138" s="161"/>
      <c r="D138" s="161"/>
      <c r="E138" s="161"/>
      <c r="F138" s="161"/>
    </row>
    <row r="139" spans="1:6" s="153" customFormat="1" ht="15.75">
      <c r="A139" s="151" t="s">
        <v>48</v>
      </c>
      <c r="B139" s="152" t="s">
        <v>226</v>
      </c>
      <c r="C139" s="152"/>
      <c r="D139" s="152"/>
      <c r="E139" s="152"/>
      <c r="F139" s="152"/>
    </row>
    <row r="140" spans="1:6" ht="8.25" customHeight="1">
      <c r="A140" s="85"/>
      <c r="B140" s="84"/>
      <c r="C140" s="84"/>
      <c r="D140" s="84"/>
      <c r="E140" s="84"/>
      <c r="F140" s="84"/>
    </row>
    <row r="141" spans="1:6" ht="36.75" customHeight="1">
      <c r="A141" s="86" t="s">
        <v>49</v>
      </c>
      <c r="B141" s="159" t="s">
        <v>248</v>
      </c>
      <c r="C141" s="80">
        <v>11360000</v>
      </c>
      <c r="D141" s="80">
        <v>0</v>
      </c>
      <c r="E141" s="80">
        <v>0</v>
      </c>
      <c r="F141" s="80">
        <f>C141+D141-E141</f>
        <v>11360000</v>
      </c>
    </row>
    <row r="142" spans="1:6" ht="36" customHeight="1">
      <c r="A142" s="85"/>
      <c r="B142" s="161" t="s">
        <v>241</v>
      </c>
      <c r="C142" s="161"/>
      <c r="D142" s="161"/>
      <c r="E142" s="161"/>
      <c r="F142" s="161"/>
    </row>
    <row r="143" spans="1:6" ht="8.25" customHeight="1">
      <c r="A143" s="85"/>
      <c r="B143" s="84"/>
      <c r="C143" s="84"/>
      <c r="D143" s="84"/>
      <c r="E143" s="84"/>
      <c r="F143" s="84"/>
    </row>
    <row r="144" spans="1:6" ht="51.75" customHeight="1">
      <c r="A144" s="86" t="s">
        <v>50</v>
      </c>
      <c r="B144" s="159" t="s">
        <v>254</v>
      </c>
      <c r="C144" s="80">
        <v>10319576</v>
      </c>
      <c r="D144" s="80">
        <v>0</v>
      </c>
      <c r="E144" s="80">
        <v>0</v>
      </c>
      <c r="F144" s="80">
        <f>C144+D144-E144</f>
        <v>10319576</v>
      </c>
    </row>
    <row r="145" spans="1:6" ht="55.5" customHeight="1">
      <c r="A145" s="85"/>
      <c r="B145" s="161" t="s">
        <v>377</v>
      </c>
      <c r="C145" s="161"/>
      <c r="D145" s="161"/>
      <c r="E145" s="161"/>
      <c r="F145" s="161"/>
    </row>
    <row r="146" spans="1:6" ht="23.25" customHeight="1">
      <c r="A146" s="85"/>
      <c r="B146" s="84"/>
      <c r="C146" s="84"/>
      <c r="D146" s="84"/>
      <c r="E146" s="84"/>
      <c r="F146" s="84"/>
    </row>
    <row r="147" spans="1:6" ht="17.25" customHeight="1">
      <c r="A147" s="164" t="s">
        <v>47</v>
      </c>
      <c r="B147" s="164" t="s">
        <v>114</v>
      </c>
      <c r="C147" s="162" t="s">
        <v>115</v>
      </c>
      <c r="D147" s="162"/>
      <c r="E147" s="162"/>
      <c r="F147" s="162"/>
    </row>
    <row r="148" spans="1:6" ht="17.25" customHeight="1">
      <c r="A148" s="164"/>
      <c r="B148" s="164"/>
      <c r="C148" s="1" t="s">
        <v>116</v>
      </c>
      <c r="D148" s="1" t="s">
        <v>117</v>
      </c>
      <c r="E148" s="1" t="s">
        <v>118</v>
      </c>
      <c r="F148" s="1" t="s">
        <v>119</v>
      </c>
    </row>
    <row r="149" spans="1:6" ht="1.5" customHeight="1">
      <c r="A149" s="85"/>
      <c r="B149" s="84"/>
      <c r="C149" s="84"/>
      <c r="D149" s="84"/>
      <c r="E149" s="84"/>
      <c r="F149" s="84"/>
    </row>
    <row r="150" spans="1:6" ht="48" customHeight="1">
      <c r="A150" s="86" t="s">
        <v>51</v>
      </c>
      <c r="B150" s="159" t="s">
        <v>301</v>
      </c>
      <c r="C150" s="80">
        <v>12455000</v>
      </c>
      <c r="D150" s="80">
        <v>0</v>
      </c>
      <c r="E150" s="80">
        <v>0</v>
      </c>
      <c r="F150" s="80">
        <f>C150+D150-E150</f>
        <v>12455000</v>
      </c>
    </row>
    <row r="151" spans="1:6" ht="31.5" customHeight="1">
      <c r="A151" s="85"/>
      <c r="B151" s="161" t="s">
        <v>302</v>
      </c>
      <c r="C151" s="161"/>
      <c r="D151" s="161"/>
      <c r="E151" s="161"/>
      <c r="F151" s="161"/>
    </row>
    <row r="152" spans="1:6" ht="3" customHeight="1">
      <c r="A152" s="85"/>
      <c r="B152" s="84"/>
      <c r="C152" s="84"/>
      <c r="D152" s="84"/>
      <c r="E152" s="84"/>
      <c r="F152" s="84"/>
    </row>
    <row r="153" spans="1:6" ht="31.5">
      <c r="A153" s="86" t="s">
        <v>52</v>
      </c>
      <c r="B153" s="159" t="s">
        <v>305</v>
      </c>
      <c r="C153" s="80">
        <v>2708515</v>
      </c>
      <c r="D153" s="80">
        <v>0</v>
      </c>
      <c r="E153" s="80">
        <v>0</v>
      </c>
      <c r="F153" s="80">
        <f>C153+D153-E153</f>
        <v>2708515</v>
      </c>
    </row>
    <row r="154" spans="1:6" ht="30.75" customHeight="1">
      <c r="A154" s="85"/>
      <c r="B154" s="161" t="s">
        <v>307</v>
      </c>
      <c r="C154" s="161"/>
      <c r="D154" s="161"/>
      <c r="E154" s="161"/>
      <c r="F154" s="161"/>
    </row>
    <row r="155" spans="1:6" ht="3.75" customHeight="1">
      <c r="A155" s="85"/>
      <c r="B155" s="84"/>
      <c r="C155" s="84"/>
      <c r="D155" s="84"/>
      <c r="E155" s="84"/>
      <c r="F155" s="84"/>
    </row>
    <row r="156" spans="1:6" s="138" customFormat="1" ht="48" customHeight="1">
      <c r="A156" s="86" t="s">
        <v>53</v>
      </c>
      <c r="B156" s="159" t="s">
        <v>293</v>
      </c>
      <c r="C156" s="80">
        <v>0</v>
      </c>
      <c r="D156" s="80">
        <v>4764793</v>
      </c>
      <c r="E156" s="80">
        <v>0</v>
      </c>
      <c r="F156" s="80">
        <f>C156+D156-E156</f>
        <v>4764793</v>
      </c>
    </row>
    <row r="157" spans="1:6" ht="31.5" customHeight="1">
      <c r="A157" s="85"/>
      <c r="B157" s="161" t="s">
        <v>373</v>
      </c>
      <c r="C157" s="161"/>
      <c r="D157" s="161"/>
      <c r="E157" s="161"/>
      <c r="F157" s="161"/>
    </row>
    <row r="158" spans="1:6" ht="3" customHeight="1">
      <c r="A158" s="85"/>
      <c r="B158" s="84"/>
      <c r="C158" s="84"/>
      <c r="D158" s="84"/>
      <c r="E158" s="84"/>
      <c r="F158" s="84"/>
    </row>
    <row r="159" spans="1:6" ht="48" customHeight="1">
      <c r="A159" s="86" t="s">
        <v>313</v>
      </c>
      <c r="B159" s="159" t="s">
        <v>294</v>
      </c>
      <c r="C159" s="80">
        <v>5589709</v>
      </c>
      <c r="D159" s="80">
        <v>0</v>
      </c>
      <c r="E159" s="80">
        <v>200024</v>
      </c>
      <c r="F159" s="80">
        <f>C159+D159-E159</f>
        <v>5389685</v>
      </c>
    </row>
    <row r="160" spans="1:6" ht="31.5" customHeight="1">
      <c r="A160" s="85"/>
      <c r="B160" s="161" t="s">
        <v>374</v>
      </c>
      <c r="C160" s="161"/>
      <c r="D160" s="161"/>
      <c r="E160" s="161"/>
      <c r="F160" s="161"/>
    </row>
    <row r="161" spans="1:6" ht="4.5" customHeight="1">
      <c r="A161" s="85"/>
      <c r="B161" s="84"/>
      <c r="C161" s="84"/>
      <c r="D161" s="84"/>
      <c r="E161" s="84"/>
      <c r="F161" s="84"/>
    </row>
    <row r="162" spans="1:6" ht="63" customHeight="1">
      <c r="A162" s="86" t="s">
        <v>314</v>
      </c>
      <c r="B162" s="159" t="s">
        <v>245</v>
      </c>
      <c r="C162" s="80">
        <v>125927</v>
      </c>
      <c r="D162" s="80">
        <v>0</v>
      </c>
      <c r="E162" s="80">
        <v>26149</v>
      </c>
      <c r="F162" s="80">
        <f>C162+D162-E162</f>
        <v>99778</v>
      </c>
    </row>
    <row r="163" spans="1:6" ht="31.5" customHeight="1">
      <c r="A163" s="85"/>
      <c r="B163" s="161" t="s">
        <v>246</v>
      </c>
      <c r="C163" s="161"/>
      <c r="D163" s="161"/>
      <c r="E163" s="161"/>
      <c r="F163" s="161"/>
    </row>
    <row r="164" spans="1:6" ht="3.75" customHeight="1">
      <c r="A164" s="85"/>
      <c r="B164" s="84"/>
      <c r="C164" s="84"/>
      <c r="D164" s="84"/>
      <c r="E164" s="84"/>
      <c r="F164" s="84"/>
    </row>
    <row r="165" spans="1:6" ht="47.25">
      <c r="A165" s="86" t="s">
        <v>315</v>
      </c>
      <c r="B165" s="159" t="s">
        <v>263</v>
      </c>
      <c r="C165" s="80">
        <v>112468</v>
      </c>
      <c r="D165" s="80">
        <v>25001</v>
      </c>
      <c r="E165" s="80">
        <v>0</v>
      </c>
      <c r="F165" s="80">
        <f>C165+D165-E165</f>
        <v>137469</v>
      </c>
    </row>
    <row r="166" spans="1:6" ht="46.5" customHeight="1">
      <c r="A166" s="85"/>
      <c r="B166" s="161" t="s">
        <v>378</v>
      </c>
      <c r="C166" s="161"/>
      <c r="D166" s="161"/>
      <c r="E166" s="161"/>
      <c r="F166" s="161"/>
    </row>
    <row r="167" spans="1:6" ht="3.75" customHeight="1">
      <c r="A167" s="85"/>
      <c r="B167" s="84"/>
      <c r="C167" s="84"/>
      <c r="D167" s="84"/>
      <c r="E167" s="84"/>
      <c r="F167" s="84"/>
    </row>
    <row r="168" spans="1:6" ht="78.75">
      <c r="A168" s="86" t="s">
        <v>316</v>
      </c>
      <c r="B168" s="159" t="s">
        <v>242</v>
      </c>
      <c r="C168" s="80">
        <v>469334</v>
      </c>
      <c r="D168" s="80">
        <v>122499</v>
      </c>
      <c r="E168" s="80">
        <v>0</v>
      </c>
      <c r="F168" s="80">
        <f>C168+D168-E168</f>
        <v>591833</v>
      </c>
    </row>
    <row r="169" spans="1:6" ht="47.25" customHeight="1">
      <c r="A169" s="85"/>
      <c r="B169" s="161" t="s">
        <v>392</v>
      </c>
      <c r="C169" s="161"/>
      <c r="D169" s="161"/>
      <c r="E169" s="161"/>
      <c r="F169" s="161"/>
    </row>
    <row r="170" spans="1:6" ht="3" customHeight="1">
      <c r="A170" s="85"/>
      <c r="B170" s="84"/>
      <c r="C170" s="84"/>
      <c r="D170" s="84"/>
      <c r="E170" s="84"/>
      <c r="F170" s="84"/>
    </row>
    <row r="171" spans="1:6" ht="94.5">
      <c r="A171" s="86" t="s">
        <v>317</v>
      </c>
      <c r="B171" s="159" t="s">
        <v>291</v>
      </c>
      <c r="C171" s="80">
        <v>822251</v>
      </c>
      <c r="D171" s="80">
        <v>0</v>
      </c>
      <c r="E171" s="80">
        <v>0</v>
      </c>
      <c r="F171" s="80">
        <f>C171+D171-E171</f>
        <v>822251</v>
      </c>
    </row>
    <row r="172" spans="1:6" ht="34.5" customHeight="1">
      <c r="A172" s="85"/>
      <c r="B172" s="161" t="s">
        <v>368</v>
      </c>
      <c r="C172" s="161"/>
      <c r="D172" s="161"/>
      <c r="E172" s="161"/>
      <c r="F172" s="161"/>
    </row>
    <row r="173" spans="1:6" ht="2.25" customHeight="1">
      <c r="A173" s="85"/>
      <c r="B173" s="84"/>
      <c r="C173" s="84"/>
      <c r="D173" s="84"/>
      <c r="E173" s="84"/>
      <c r="F173" s="84"/>
    </row>
    <row r="174" spans="1:6" ht="108" customHeight="1">
      <c r="A174" s="86" t="s">
        <v>318</v>
      </c>
      <c r="B174" s="159" t="s">
        <v>249</v>
      </c>
      <c r="C174" s="80">
        <v>298732</v>
      </c>
      <c r="D174" s="80">
        <v>0</v>
      </c>
      <c r="E174" s="80">
        <v>3380</v>
      </c>
      <c r="F174" s="80">
        <f>C174+D174-E174</f>
        <v>295352</v>
      </c>
    </row>
    <row r="175" spans="1:6" ht="47.25" customHeight="1">
      <c r="A175" s="85"/>
      <c r="B175" s="161" t="s">
        <v>287</v>
      </c>
      <c r="C175" s="161"/>
      <c r="D175" s="161"/>
      <c r="E175" s="161"/>
      <c r="F175" s="161"/>
    </row>
    <row r="176" spans="1:6" ht="3" customHeight="1">
      <c r="A176" s="85"/>
      <c r="B176" s="84"/>
      <c r="C176" s="84"/>
      <c r="D176" s="84"/>
      <c r="E176" s="84"/>
      <c r="F176" s="84"/>
    </row>
    <row r="177" spans="1:6" ht="31.5">
      <c r="A177" s="86" t="s">
        <v>319</v>
      </c>
      <c r="B177" s="159" t="s">
        <v>306</v>
      </c>
      <c r="C177" s="80">
        <v>12276164</v>
      </c>
      <c r="D177" s="80">
        <v>0</v>
      </c>
      <c r="E177" s="80">
        <v>0</v>
      </c>
      <c r="F177" s="80">
        <f>C177+D177-E177</f>
        <v>12276164</v>
      </c>
    </row>
    <row r="178" spans="1:6" ht="34.5" customHeight="1">
      <c r="A178" s="85"/>
      <c r="B178" s="161" t="s">
        <v>241</v>
      </c>
      <c r="C178" s="161"/>
      <c r="D178" s="161"/>
      <c r="E178" s="161"/>
      <c r="F178" s="161"/>
    </row>
    <row r="179" spans="1:6" ht="3" customHeight="1">
      <c r="A179" s="85"/>
      <c r="B179" s="84"/>
      <c r="C179" s="84"/>
      <c r="D179" s="84"/>
      <c r="E179" s="84"/>
      <c r="F179" s="84"/>
    </row>
    <row r="180" spans="1:6" ht="47.25">
      <c r="A180" s="86" t="s">
        <v>320</v>
      </c>
      <c r="B180" s="159" t="s">
        <v>267</v>
      </c>
      <c r="C180" s="80">
        <v>4691046</v>
      </c>
      <c r="D180" s="80">
        <v>0</v>
      </c>
      <c r="E180" s="80">
        <v>0</v>
      </c>
      <c r="F180" s="80">
        <f>C180+D180-E180</f>
        <v>4691046</v>
      </c>
    </row>
    <row r="181" spans="1:6" ht="33" customHeight="1">
      <c r="A181" s="85"/>
      <c r="B181" s="161" t="s">
        <v>240</v>
      </c>
      <c r="C181" s="161"/>
      <c r="D181" s="161"/>
      <c r="E181" s="161"/>
      <c r="F181" s="161"/>
    </row>
    <row r="182" spans="1:6" ht="2.25" customHeight="1">
      <c r="A182" s="85"/>
      <c r="B182" s="84"/>
      <c r="C182" s="84"/>
      <c r="D182" s="84"/>
      <c r="E182" s="84"/>
      <c r="F182" s="84"/>
    </row>
    <row r="183" spans="1:6" ht="31.5">
      <c r="A183" s="86" t="s">
        <v>321</v>
      </c>
      <c r="B183" s="159" t="s">
        <v>258</v>
      </c>
      <c r="C183" s="80">
        <v>11609693</v>
      </c>
      <c r="D183" s="80">
        <v>0</v>
      </c>
      <c r="E183" s="80">
        <v>0</v>
      </c>
      <c r="F183" s="80">
        <f>C183+D183-E183</f>
        <v>11609693</v>
      </c>
    </row>
    <row r="184" spans="1:6" ht="30" customHeight="1">
      <c r="A184" s="85"/>
      <c r="B184" s="161" t="s">
        <v>241</v>
      </c>
      <c r="C184" s="161"/>
      <c r="D184" s="161"/>
      <c r="E184" s="161"/>
      <c r="F184" s="161"/>
    </row>
    <row r="185" spans="1:6" ht="30" customHeight="1">
      <c r="A185" s="85"/>
      <c r="B185" s="84"/>
      <c r="C185" s="84"/>
      <c r="D185" s="84"/>
      <c r="E185" s="84"/>
      <c r="F185" s="84"/>
    </row>
    <row r="186" spans="1:6" ht="17.25" customHeight="1">
      <c r="A186" s="164" t="s">
        <v>47</v>
      </c>
      <c r="B186" s="164" t="s">
        <v>114</v>
      </c>
      <c r="C186" s="162" t="s">
        <v>115</v>
      </c>
      <c r="D186" s="162"/>
      <c r="E186" s="162"/>
      <c r="F186" s="162"/>
    </row>
    <row r="187" spans="1:6" ht="17.25" customHeight="1">
      <c r="A187" s="164"/>
      <c r="B187" s="164"/>
      <c r="C187" s="1" t="s">
        <v>116</v>
      </c>
      <c r="D187" s="1" t="s">
        <v>117</v>
      </c>
      <c r="E187" s="1" t="s">
        <v>118</v>
      </c>
      <c r="F187" s="1" t="s">
        <v>119</v>
      </c>
    </row>
    <row r="188" spans="1:6" ht="6" customHeight="1">
      <c r="A188" s="85"/>
      <c r="B188" s="84"/>
      <c r="C188" s="84"/>
      <c r="D188" s="84"/>
      <c r="E188" s="84"/>
      <c r="F188" s="84"/>
    </row>
    <row r="189" spans="1:6" ht="47.25">
      <c r="A189" s="86" t="s">
        <v>322</v>
      </c>
      <c r="B189" s="159" t="s">
        <v>269</v>
      </c>
      <c r="C189" s="80">
        <v>1509371</v>
      </c>
      <c r="D189" s="80">
        <v>588872</v>
      </c>
      <c r="E189" s="80">
        <v>0</v>
      </c>
      <c r="F189" s="80">
        <f>C189+D189-E189</f>
        <v>2098243</v>
      </c>
    </row>
    <row r="190" spans="1:6" ht="30.75" customHeight="1">
      <c r="A190" s="85"/>
      <c r="B190" s="161" t="s">
        <v>270</v>
      </c>
      <c r="C190" s="161"/>
      <c r="D190" s="161"/>
      <c r="E190" s="161"/>
      <c r="F190" s="161"/>
    </row>
    <row r="191" spans="1:6" ht="4.5" customHeight="1">
      <c r="A191" s="85"/>
      <c r="B191" s="84"/>
      <c r="C191" s="84"/>
      <c r="D191" s="84"/>
      <c r="E191" s="84"/>
      <c r="F191" s="84"/>
    </row>
    <row r="192" spans="1:6" ht="63">
      <c r="A192" s="86" t="s">
        <v>323</v>
      </c>
      <c r="B192" s="159" t="s">
        <v>266</v>
      </c>
      <c r="C192" s="80">
        <v>3240000</v>
      </c>
      <c r="D192" s="80">
        <v>0</v>
      </c>
      <c r="E192" s="80">
        <v>0</v>
      </c>
      <c r="F192" s="80">
        <f>C192+D192-E192</f>
        <v>3240000</v>
      </c>
    </row>
    <row r="193" spans="1:6" ht="31.5" customHeight="1">
      <c r="A193" s="85"/>
      <c r="B193" s="161" t="s">
        <v>241</v>
      </c>
      <c r="C193" s="161"/>
      <c r="D193" s="161"/>
      <c r="E193" s="161"/>
      <c r="F193" s="161"/>
    </row>
    <row r="194" spans="1:6" ht="3" customHeight="1">
      <c r="A194" s="85"/>
      <c r="B194" s="84"/>
      <c r="C194" s="84"/>
      <c r="D194" s="84"/>
      <c r="E194" s="84"/>
      <c r="F194" s="84"/>
    </row>
    <row r="195" spans="1:6" ht="63" customHeight="1">
      <c r="A195" s="86" t="s">
        <v>324</v>
      </c>
      <c r="B195" s="159" t="s">
        <v>255</v>
      </c>
      <c r="C195" s="80">
        <v>2764483</v>
      </c>
      <c r="D195" s="80">
        <v>0</v>
      </c>
      <c r="E195" s="80">
        <v>0</v>
      </c>
      <c r="F195" s="80">
        <f>C195+D195-E195</f>
        <v>2764483</v>
      </c>
    </row>
    <row r="196" spans="1:6" ht="46.5" customHeight="1">
      <c r="A196" s="85"/>
      <c r="B196" s="161" t="s">
        <v>256</v>
      </c>
      <c r="C196" s="161"/>
      <c r="D196" s="161"/>
      <c r="E196" s="161"/>
      <c r="F196" s="161"/>
    </row>
    <row r="197" spans="1:6" ht="4.5" customHeight="1">
      <c r="A197" s="85"/>
      <c r="B197" s="84"/>
      <c r="C197" s="84"/>
      <c r="D197" s="84"/>
      <c r="E197" s="84"/>
      <c r="F197" s="84"/>
    </row>
    <row r="198" spans="1:6" ht="31.5">
      <c r="A198" s="86" t="s">
        <v>325</v>
      </c>
      <c r="B198" s="159" t="s">
        <v>268</v>
      </c>
      <c r="C198" s="80">
        <v>0</v>
      </c>
      <c r="D198" s="80">
        <v>687648</v>
      </c>
      <c r="E198" s="80">
        <v>0</v>
      </c>
      <c r="F198" s="80">
        <f>C198+D198-E198</f>
        <v>687648</v>
      </c>
    </row>
    <row r="199" spans="1:6" ht="33" customHeight="1">
      <c r="A199" s="85"/>
      <c r="B199" s="161" t="s">
        <v>402</v>
      </c>
      <c r="C199" s="161"/>
      <c r="D199" s="161"/>
      <c r="E199" s="161"/>
      <c r="F199" s="161"/>
    </row>
    <row r="200" spans="1:6" ht="3" customHeight="1">
      <c r="A200" s="85"/>
      <c r="B200" s="84"/>
      <c r="C200" s="84"/>
      <c r="D200" s="84"/>
      <c r="E200" s="84"/>
      <c r="F200" s="84"/>
    </row>
    <row r="201" spans="1:6" ht="47.25">
      <c r="A201" s="86" t="s">
        <v>326</v>
      </c>
      <c r="B201" s="159" t="s">
        <v>265</v>
      </c>
      <c r="C201" s="80">
        <v>0</v>
      </c>
      <c r="D201" s="80">
        <v>1143360</v>
      </c>
      <c r="E201" s="80">
        <v>0</v>
      </c>
      <c r="F201" s="80">
        <f>C201+D201-E201</f>
        <v>1143360</v>
      </c>
    </row>
    <row r="202" spans="1:6" ht="33" customHeight="1">
      <c r="A202" s="85"/>
      <c r="B202" s="161" t="s">
        <v>403</v>
      </c>
      <c r="C202" s="161"/>
      <c r="D202" s="161"/>
      <c r="E202" s="161"/>
      <c r="F202" s="161"/>
    </row>
    <row r="203" spans="1:6" ht="3" customHeight="1">
      <c r="A203" s="85"/>
      <c r="B203" s="84"/>
      <c r="C203" s="84"/>
      <c r="D203" s="84"/>
      <c r="E203" s="84"/>
      <c r="F203" s="84"/>
    </row>
    <row r="204" spans="1:6" ht="31.5">
      <c r="A204" s="86" t="s">
        <v>327</v>
      </c>
      <c r="B204" s="159" t="s">
        <v>252</v>
      </c>
      <c r="C204" s="80">
        <v>19999350</v>
      </c>
      <c r="D204" s="80">
        <v>0</v>
      </c>
      <c r="E204" s="80">
        <v>0</v>
      </c>
      <c r="F204" s="80">
        <f>C204+D204-E204</f>
        <v>19999350</v>
      </c>
    </row>
    <row r="205" spans="1:6" ht="30" customHeight="1">
      <c r="A205" s="85"/>
      <c r="B205" s="161" t="s">
        <v>240</v>
      </c>
      <c r="C205" s="161"/>
      <c r="D205" s="161"/>
      <c r="E205" s="161"/>
      <c r="F205" s="161"/>
    </row>
    <row r="206" spans="1:6" ht="3.75" customHeight="1">
      <c r="A206" s="85"/>
      <c r="B206" s="84"/>
      <c r="C206" s="84"/>
      <c r="D206" s="84"/>
      <c r="E206" s="84"/>
      <c r="F206" s="84"/>
    </row>
    <row r="207" spans="1:6" ht="47.25">
      <c r="A207" s="86" t="s">
        <v>328</v>
      </c>
      <c r="B207" s="159" t="s">
        <v>253</v>
      </c>
      <c r="C207" s="80">
        <v>5081851</v>
      </c>
      <c r="D207" s="80">
        <v>1018199</v>
      </c>
      <c r="E207" s="80">
        <v>0</v>
      </c>
      <c r="F207" s="80">
        <f>C207+D207-E207</f>
        <v>6100050</v>
      </c>
    </row>
    <row r="208" spans="1:6" ht="46.5" customHeight="1">
      <c r="A208" s="85"/>
      <c r="B208" s="161" t="s">
        <v>379</v>
      </c>
      <c r="C208" s="161"/>
      <c r="D208" s="161"/>
      <c r="E208" s="161"/>
      <c r="F208" s="161"/>
    </row>
    <row r="209" spans="1:6" ht="3" customHeight="1">
      <c r="A209" s="85"/>
      <c r="B209" s="84"/>
      <c r="C209" s="84"/>
      <c r="D209" s="84"/>
      <c r="E209" s="84"/>
      <c r="F209" s="84"/>
    </row>
    <row r="210" spans="1:6" ht="47.25">
      <c r="A210" s="86" t="s">
        <v>329</v>
      </c>
      <c r="B210" s="159" t="s">
        <v>251</v>
      </c>
      <c r="C210" s="80">
        <v>7483300</v>
      </c>
      <c r="D210" s="80">
        <v>431200</v>
      </c>
      <c r="E210" s="80">
        <v>0</v>
      </c>
      <c r="F210" s="80">
        <f>C210+D210-E210</f>
        <v>7914500</v>
      </c>
    </row>
    <row r="211" spans="1:6" ht="31.5" customHeight="1">
      <c r="A211" s="85"/>
      <c r="B211" s="161" t="s">
        <v>380</v>
      </c>
      <c r="C211" s="161"/>
      <c r="D211" s="161"/>
      <c r="E211" s="161"/>
      <c r="F211" s="161"/>
    </row>
    <row r="212" spans="1:6" ht="3.75" customHeight="1">
      <c r="A212" s="85"/>
      <c r="B212" s="84"/>
      <c r="C212" s="84"/>
      <c r="D212" s="84"/>
      <c r="E212" s="84"/>
      <c r="F212" s="84"/>
    </row>
    <row r="213" spans="1:6" ht="47.25">
      <c r="A213" s="86" t="s">
        <v>330</v>
      </c>
      <c r="B213" s="159" t="s">
        <v>381</v>
      </c>
      <c r="C213" s="80">
        <v>0</v>
      </c>
      <c r="D213" s="80">
        <v>38835</v>
      </c>
      <c r="E213" s="80">
        <v>0</v>
      </c>
      <c r="F213" s="80">
        <f>C213+D213-E213</f>
        <v>38835</v>
      </c>
    </row>
    <row r="214" spans="1:6" ht="15.75">
      <c r="A214" s="85"/>
      <c r="B214" s="161" t="s">
        <v>382</v>
      </c>
      <c r="C214" s="161"/>
      <c r="D214" s="161"/>
      <c r="E214" s="161"/>
      <c r="F214" s="161"/>
    </row>
    <row r="215" spans="1:6" ht="3" customHeight="1">
      <c r="A215" s="85"/>
      <c r="B215" s="84"/>
      <c r="C215" s="84"/>
      <c r="D215" s="84"/>
      <c r="E215" s="84"/>
      <c r="F215" s="84"/>
    </row>
    <row r="216" spans="1:6" ht="47.25">
      <c r="A216" s="86" t="s">
        <v>331</v>
      </c>
      <c r="B216" s="159" t="s">
        <v>383</v>
      </c>
      <c r="C216" s="80">
        <v>81461834</v>
      </c>
      <c r="D216" s="80">
        <v>0</v>
      </c>
      <c r="E216" s="80">
        <v>4661901</v>
      </c>
      <c r="F216" s="80">
        <f>C216+D216-E216</f>
        <v>76799933</v>
      </c>
    </row>
    <row r="217" spans="1:6" s="90" customFormat="1" ht="36" customHeight="1">
      <c r="A217" s="89"/>
      <c r="B217" s="161" t="s">
        <v>404</v>
      </c>
      <c r="C217" s="161"/>
      <c r="D217" s="161"/>
      <c r="E217" s="161"/>
      <c r="F217" s="161"/>
    </row>
    <row r="218" spans="1:6" ht="3" customHeight="1">
      <c r="A218" s="85"/>
      <c r="B218" s="84"/>
      <c r="C218" s="84"/>
      <c r="D218" s="84"/>
      <c r="E218" s="84"/>
      <c r="F218" s="84"/>
    </row>
    <row r="219" spans="1:6" ht="108" customHeight="1">
      <c r="A219" s="86" t="s">
        <v>332</v>
      </c>
      <c r="B219" s="159" t="s">
        <v>384</v>
      </c>
      <c r="C219" s="80">
        <v>107454424</v>
      </c>
      <c r="D219" s="80">
        <v>99569866</v>
      </c>
      <c r="E219" s="80">
        <v>0</v>
      </c>
      <c r="F219" s="80">
        <f>C219+D219-E219</f>
        <v>207024290</v>
      </c>
    </row>
    <row r="220" spans="1:6" ht="30.75" customHeight="1">
      <c r="A220" s="85"/>
      <c r="B220" s="161" t="s">
        <v>398</v>
      </c>
      <c r="C220" s="161"/>
      <c r="D220" s="161"/>
      <c r="E220" s="161"/>
      <c r="F220" s="161"/>
    </row>
    <row r="221" spans="1:6" ht="3.75" customHeight="1">
      <c r="A221" s="85"/>
      <c r="B221" s="84"/>
      <c r="C221" s="84"/>
      <c r="D221" s="84"/>
      <c r="E221" s="84"/>
      <c r="F221" s="84"/>
    </row>
    <row r="222" spans="1:6" ht="111" customHeight="1">
      <c r="A222" s="86" t="s">
        <v>333</v>
      </c>
      <c r="B222" s="159" t="s">
        <v>385</v>
      </c>
      <c r="C222" s="80">
        <v>5650992</v>
      </c>
      <c r="D222" s="80">
        <v>3867008</v>
      </c>
      <c r="E222" s="80">
        <v>0</v>
      </c>
      <c r="F222" s="80">
        <f>C222+D222-E222</f>
        <v>9518000</v>
      </c>
    </row>
    <row r="223" spans="1:6" ht="31.5" customHeight="1">
      <c r="A223" s="85"/>
      <c r="B223" s="161" t="s">
        <v>398</v>
      </c>
      <c r="C223" s="161"/>
      <c r="D223" s="161"/>
      <c r="E223" s="161"/>
      <c r="F223" s="161"/>
    </row>
    <row r="224" spans="1:6" ht="33.75" customHeight="1">
      <c r="A224" s="85"/>
      <c r="B224" s="84"/>
      <c r="C224" s="84"/>
      <c r="D224" s="84"/>
      <c r="E224" s="84"/>
      <c r="F224" s="84"/>
    </row>
    <row r="225" spans="1:6" ht="17.25" customHeight="1">
      <c r="A225" s="164" t="s">
        <v>47</v>
      </c>
      <c r="B225" s="164" t="s">
        <v>114</v>
      </c>
      <c r="C225" s="162" t="s">
        <v>115</v>
      </c>
      <c r="D225" s="162"/>
      <c r="E225" s="162"/>
      <c r="F225" s="162"/>
    </row>
    <row r="226" spans="1:6" ht="17.25" customHeight="1">
      <c r="A226" s="164"/>
      <c r="B226" s="164"/>
      <c r="C226" s="1" t="s">
        <v>116</v>
      </c>
      <c r="D226" s="1" t="s">
        <v>117</v>
      </c>
      <c r="E226" s="1" t="s">
        <v>118</v>
      </c>
      <c r="F226" s="1" t="s">
        <v>119</v>
      </c>
    </row>
    <row r="227" spans="1:6" ht="3.75" customHeight="1">
      <c r="A227" s="85"/>
      <c r="B227" s="84"/>
      <c r="C227" s="84"/>
      <c r="D227" s="84"/>
      <c r="E227" s="84"/>
      <c r="F227" s="84"/>
    </row>
    <row r="228" spans="1:6" ht="60.75" customHeight="1">
      <c r="A228" s="86" t="s">
        <v>334</v>
      </c>
      <c r="B228" s="159" t="s">
        <v>273</v>
      </c>
      <c r="C228" s="80">
        <v>180623836</v>
      </c>
      <c r="D228" s="80">
        <v>0</v>
      </c>
      <c r="E228" s="80">
        <v>94326571</v>
      </c>
      <c r="F228" s="80">
        <f>C228+D228-E228</f>
        <v>86297265</v>
      </c>
    </row>
    <row r="229" spans="1:6" ht="32.25" customHeight="1">
      <c r="A229" s="85"/>
      <c r="B229" s="161" t="s">
        <v>386</v>
      </c>
      <c r="C229" s="161"/>
      <c r="D229" s="161"/>
      <c r="E229" s="161"/>
      <c r="F229" s="161"/>
    </row>
    <row r="230" spans="1:6" ht="6" customHeight="1">
      <c r="A230" s="85"/>
      <c r="B230" s="84"/>
      <c r="C230" s="84"/>
      <c r="D230" s="84"/>
      <c r="E230" s="84"/>
      <c r="F230" s="84"/>
    </row>
    <row r="231" spans="1:6" ht="78.75">
      <c r="A231" s="86" t="s">
        <v>335</v>
      </c>
      <c r="B231" s="159" t="s">
        <v>275</v>
      </c>
      <c r="C231" s="80">
        <v>7091957</v>
      </c>
      <c r="D231" s="80">
        <v>0</v>
      </c>
      <c r="E231" s="80">
        <v>3858705</v>
      </c>
      <c r="F231" s="80">
        <f>C231+D231-E231</f>
        <v>3233252</v>
      </c>
    </row>
    <row r="232" spans="1:6" ht="33" customHeight="1">
      <c r="A232" s="85"/>
      <c r="B232" s="161" t="s">
        <v>386</v>
      </c>
      <c r="C232" s="161"/>
      <c r="D232" s="161"/>
      <c r="E232" s="161"/>
      <c r="F232" s="161"/>
    </row>
    <row r="233" spans="1:6" ht="4.5" customHeight="1">
      <c r="A233" s="85"/>
      <c r="B233" s="84"/>
      <c r="C233" s="84"/>
      <c r="D233" s="84"/>
      <c r="E233" s="84"/>
      <c r="F233" s="84"/>
    </row>
    <row r="234" spans="1:6" ht="47.25">
      <c r="A234" s="86" t="s">
        <v>336</v>
      </c>
      <c r="B234" s="159" t="s">
        <v>272</v>
      </c>
      <c r="C234" s="80">
        <v>19097445</v>
      </c>
      <c r="D234" s="80">
        <v>0</v>
      </c>
      <c r="E234" s="80">
        <v>0</v>
      </c>
      <c r="F234" s="80">
        <f>C234+D234-E234</f>
        <v>19097445</v>
      </c>
    </row>
    <row r="235" spans="1:6" ht="15.75">
      <c r="A235" s="85"/>
      <c r="B235" s="161" t="s">
        <v>271</v>
      </c>
      <c r="C235" s="161"/>
      <c r="D235" s="161"/>
      <c r="E235" s="161"/>
      <c r="F235" s="161"/>
    </row>
    <row r="236" spans="1:6" ht="4.5" customHeight="1">
      <c r="A236" s="85"/>
      <c r="B236" s="84"/>
      <c r="C236" s="84"/>
      <c r="D236" s="84"/>
      <c r="E236" s="84"/>
      <c r="F236" s="84"/>
    </row>
    <row r="237" spans="1:6" ht="47.25">
      <c r="A237" s="86" t="s">
        <v>337</v>
      </c>
      <c r="B237" s="159" t="s">
        <v>288</v>
      </c>
      <c r="C237" s="80">
        <v>196672</v>
      </c>
      <c r="D237" s="80">
        <v>0</v>
      </c>
      <c r="E237" s="80">
        <v>0</v>
      </c>
      <c r="F237" s="80">
        <f>C237+D237-E237</f>
        <v>196672</v>
      </c>
    </row>
    <row r="238" spans="1:6" ht="15.75">
      <c r="A238" s="85"/>
      <c r="B238" s="161" t="s">
        <v>274</v>
      </c>
      <c r="C238" s="161"/>
      <c r="D238" s="161"/>
      <c r="E238" s="161"/>
      <c r="F238" s="161"/>
    </row>
    <row r="239" spans="1:6" ht="5.25" customHeight="1">
      <c r="A239" s="85"/>
      <c r="B239" s="84"/>
      <c r="C239" s="84"/>
      <c r="D239" s="84"/>
      <c r="E239" s="84"/>
      <c r="F239" s="84"/>
    </row>
    <row r="240" spans="1:6" ht="33.75" customHeight="1">
      <c r="A240" s="86" t="s">
        <v>338</v>
      </c>
      <c r="B240" s="160" t="s">
        <v>264</v>
      </c>
      <c r="C240" s="80">
        <v>11977480</v>
      </c>
      <c r="D240" s="80">
        <v>0</v>
      </c>
      <c r="E240" s="80">
        <v>0</v>
      </c>
      <c r="F240" s="80">
        <f>C240+D240-E240</f>
        <v>11977480</v>
      </c>
    </row>
    <row r="241" spans="1:6" ht="31.5" customHeight="1">
      <c r="A241" s="85"/>
      <c r="B241" s="161" t="s">
        <v>285</v>
      </c>
      <c r="C241" s="161"/>
      <c r="D241" s="161"/>
      <c r="E241" s="161"/>
      <c r="F241" s="161"/>
    </row>
    <row r="242" spans="1:6" ht="3" customHeight="1">
      <c r="A242" s="85"/>
      <c r="B242" s="84"/>
      <c r="C242" s="84"/>
      <c r="D242" s="84"/>
      <c r="E242" s="84"/>
      <c r="F242" s="84"/>
    </row>
    <row r="243" spans="1:6" ht="96" customHeight="1">
      <c r="A243" s="86" t="s">
        <v>339</v>
      </c>
      <c r="B243" s="160" t="s">
        <v>280</v>
      </c>
      <c r="C243" s="80">
        <v>489975</v>
      </c>
      <c r="D243" s="80">
        <v>0</v>
      </c>
      <c r="E243" s="80">
        <v>0</v>
      </c>
      <c r="F243" s="80">
        <f>C243+D243-E243</f>
        <v>489975</v>
      </c>
    </row>
    <row r="244" spans="1:6" ht="31.5" customHeight="1">
      <c r="A244" s="85"/>
      <c r="B244" s="161" t="s">
        <v>284</v>
      </c>
      <c r="C244" s="161"/>
      <c r="D244" s="161"/>
      <c r="E244" s="161"/>
      <c r="F244" s="161"/>
    </row>
    <row r="245" spans="1:6" ht="3.75" customHeight="1">
      <c r="A245" s="85"/>
      <c r="B245" s="84"/>
      <c r="C245" s="84"/>
      <c r="D245" s="84"/>
      <c r="E245" s="84"/>
      <c r="F245" s="84"/>
    </row>
    <row r="246" spans="1:6" ht="31.5">
      <c r="A246" s="86" t="s">
        <v>340</v>
      </c>
      <c r="B246" s="160" t="s">
        <v>278</v>
      </c>
      <c r="C246" s="80">
        <v>763665</v>
      </c>
      <c r="D246" s="80">
        <v>0</v>
      </c>
      <c r="E246" s="80">
        <v>141712</v>
      </c>
      <c r="F246" s="80">
        <f>C246+D246-E246</f>
        <v>621953</v>
      </c>
    </row>
    <row r="247" spans="1:6" ht="66.75" customHeight="1">
      <c r="A247" s="85"/>
      <c r="B247" s="161" t="s">
        <v>369</v>
      </c>
      <c r="C247" s="161"/>
      <c r="D247" s="161"/>
      <c r="E247" s="161"/>
      <c r="F247" s="161"/>
    </row>
    <row r="248" spans="1:6" ht="3.75" customHeight="1">
      <c r="A248" s="85"/>
      <c r="B248" s="84"/>
      <c r="C248" s="84"/>
      <c r="D248" s="84"/>
      <c r="E248" s="84"/>
      <c r="F248" s="84"/>
    </row>
    <row r="249" spans="1:6" ht="78.75">
      <c r="A249" s="86" t="s">
        <v>341</v>
      </c>
      <c r="B249" s="160" t="s">
        <v>283</v>
      </c>
      <c r="C249" s="80">
        <v>789965</v>
      </c>
      <c r="D249" s="80">
        <v>0</v>
      </c>
      <c r="E249" s="80">
        <v>0</v>
      </c>
      <c r="F249" s="80">
        <f>C249+D249-E249</f>
        <v>789965</v>
      </c>
    </row>
    <row r="250" spans="1:6" ht="31.5" customHeight="1">
      <c r="A250" s="85"/>
      <c r="B250" s="161" t="s">
        <v>284</v>
      </c>
      <c r="C250" s="161"/>
      <c r="D250" s="161"/>
      <c r="E250" s="161"/>
      <c r="F250" s="161"/>
    </row>
    <row r="251" spans="1:6" ht="5.25" customHeight="1">
      <c r="A251" s="85"/>
      <c r="B251" s="84"/>
      <c r="C251" s="84"/>
      <c r="D251" s="84"/>
      <c r="E251" s="84"/>
      <c r="F251" s="84"/>
    </row>
    <row r="252" spans="1:6" ht="63">
      <c r="A252" s="86" t="s">
        <v>342</v>
      </c>
      <c r="B252" s="160" t="s">
        <v>282</v>
      </c>
      <c r="C252" s="80">
        <v>805853</v>
      </c>
      <c r="D252" s="80">
        <v>0</v>
      </c>
      <c r="E252" s="80">
        <v>0</v>
      </c>
      <c r="F252" s="80">
        <f>C252+D252-E252</f>
        <v>805853</v>
      </c>
    </row>
    <row r="253" spans="1:6" ht="31.5" customHeight="1">
      <c r="A253" s="85"/>
      <c r="B253" s="161" t="s">
        <v>284</v>
      </c>
      <c r="C253" s="161"/>
      <c r="D253" s="161"/>
      <c r="E253" s="161"/>
      <c r="F253" s="161"/>
    </row>
    <row r="254" spans="1:6" ht="4.5" customHeight="1">
      <c r="A254" s="85"/>
      <c r="B254" s="84"/>
      <c r="C254" s="84"/>
      <c r="D254" s="84"/>
      <c r="E254" s="84"/>
      <c r="F254" s="84"/>
    </row>
    <row r="255" spans="1:6" ht="94.5">
      <c r="A255" s="86" t="s">
        <v>343</v>
      </c>
      <c r="B255" s="160" t="s">
        <v>281</v>
      </c>
      <c r="C255" s="80">
        <v>824624</v>
      </c>
      <c r="D255" s="80">
        <v>0</v>
      </c>
      <c r="E255" s="80">
        <v>0</v>
      </c>
      <c r="F255" s="80">
        <f>C255+D255-E255</f>
        <v>824624</v>
      </c>
    </row>
    <row r="256" spans="1:6" ht="31.5" customHeight="1">
      <c r="A256" s="85"/>
      <c r="B256" s="161" t="s">
        <v>284</v>
      </c>
      <c r="C256" s="161"/>
      <c r="D256" s="161"/>
      <c r="E256" s="161"/>
      <c r="F256" s="161"/>
    </row>
    <row r="257" spans="1:6" ht="4.5" customHeight="1">
      <c r="A257" s="85"/>
      <c r="B257" s="84"/>
      <c r="C257" s="84"/>
      <c r="D257" s="84"/>
      <c r="E257" s="84"/>
      <c r="F257" s="84"/>
    </row>
    <row r="258" spans="1:6" ht="94.5">
      <c r="A258" s="86" t="s">
        <v>344</v>
      </c>
      <c r="B258" s="160" t="s">
        <v>279</v>
      </c>
      <c r="C258" s="80">
        <v>619300</v>
      </c>
      <c r="D258" s="80">
        <v>0</v>
      </c>
      <c r="E258" s="80">
        <v>0</v>
      </c>
      <c r="F258" s="80">
        <f>C258+D258-E258</f>
        <v>619300</v>
      </c>
    </row>
    <row r="259" spans="1:6" ht="31.5" customHeight="1">
      <c r="A259" s="85"/>
      <c r="B259" s="161" t="s">
        <v>284</v>
      </c>
      <c r="C259" s="161"/>
      <c r="D259" s="161"/>
      <c r="E259" s="161"/>
      <c r="F259" s="161"/>
    </row>
    <row r="260" spans="1:6" ht="37.5" customHeight="1">
      <c r="A260" s="85"/>
      <c r="B260" s="84"/>
      <c r="C260" s="84"/>
      <c r="D260" s="84"/>
      <c r="E260" s="84"/>
      <c r="F260" s="84"/>
    </row>
    <row r="261" spans="1:6" ht="17.25" customHeight="1">
      <c r="A261" s="164" t="s">
        <v>47</v>
      </c>
      <c r="B261" s="164" t="s">
        <v>114</v>
      </c>
      <c r="C261" s="162" t="s">
        <v>115</v>
      </c>
      <c r="D261" s="162"/>
      <c r="E261" s="162"/>
      <c r="F261" s="162"/>
    </row>
    <row r="262" spans="1:6" ht="17.25" customHeight="1">
      <c r="A262" s="164"/>
      <c r="B262" s="164"/>
      <c r="C262" s="1" t="s">
        <v>116</v>
      </c>
      <c r="D262" s="1" t="s">
        <v>117</v>
      </c>
      <c r="E262" s="1" t="s">
        <v>118</v>
      </c>
      <c r="F262" s="1" t="s">
        <v>119</v>
      </c>
    </row>
    <row r="263" spans="1:6" ht="8.25" customHeight="1">
      <c r="A263" s="85"/>
      <c r="B263" s="84"/>
      <c r="C263" s="84"/>
      <c r="D263" s="84"/>
      <c r="E263" s="84"/>
      <c r="F263" s="84"/>
    </row>
    <row r="264" spans="1:6" s="149" customFormat="1" ht="15.75">
      <c r="A264" s="151" t="s">
        <v>54</v>
      </c>
      <c r="B264" s="154" t="s">
        <v>46</v>
      </c>
      <c r="C264" s="155"/>
      <c r="D264" s="155"/>
      <c r="E264" s="155"/>
      <c r="F264" s="155"/>
    </row>
    <row r="265" spans="1:6" ht="6" customHeight="1">
      <c r="A265" s="85"/>
      <c r="B265" s="79"/>
      <c r="C265" s="79"/>
      <c r="D265" s="79"/>
      <c r="E265" s="79"/>
      <c r="F265" s="79"/>
    </row>
    <row r="266" spans="1:6" ht="48" customHeight="1">
      <c r="A266" s="86" t="s">
        <v>55</v>
      </c>
      <c r="B266" s="159" t="s">
        <v>254</v>
      </c>
      <c r="C266" s="80">
        <v>65163041</v>
      </c>
      <c r="D266" s="80">
        <v>0</v>
      </c>
      <c r="E266" s="80">
        <v>0</v>
      </c>
      <c r="F266" s="80">
        <f>C266+D266-E266</f>
        <v>65163041</v>
      </c>
    </row>
    <row r="267" spans="1:6" ht="31.5" customHeight="1">
      <c r="A267" s="85"/>
      <c r="B267" s="161" t="s">
        <v>387</v>
      </c>
      <c r="C267" s="161"/>
      <c r="D267" s="161"/>
      <c r="E267" s="161"/>
      <c r="F267" s="161"/>
    </row>
    <row r="268" spans="1:6" ht="6" customHeight="1">
      <c r="A268" s="85"/>
      <c r="B268" s="84"/>
      <c r="C268" s="84"/>
      <c r="D268" s="84"/>
      <c r="E268" s="84"/>
      <c r="F268" s="84"/>
    </row>
    <row r="269" spans="1:6" ht="48" customHeight="1">
      <c r="A269" s="86" t="s">
        <v>56</v>
      </c>
      <c r="B269" s="159" t="s">
        <v>301</v>
      </c>
      <c r="C269" s="80">
        <v>100614501</v>
      </c>
      <c r="D269" s="80">
        <v>0</v>
      </c>
      <c r="E269" s="80">
        <v>0</v>
      </c>
      <c r="F269" s="80">
        <f>C269+D269-E269</f>
        <v>100614501</v>
      </c>
    </row>
    <row r="270" spans="1:6" ht="48.75" customHeight="1">
      <c r="A270" s="85"/>
      <c r="B270" s="161" t="s">
        <v>394</v>
      </c>
      <c r="C270" s="161"/>
      <c r="D270" s="161"/>
      <c r="E270" s="161"/>
      <c r="F270" s="161"/>
    </row>
    <row r="271" spans="1:6" ht="3.75" customHeight="1">
      <c r="A271" s="85"/>
      <c r="B271" s="84"/>
      <c r="C271" s="84"/>
      <c r="D271" s="84"/>
      <c r="E271" s="84"/>
      <c r="F271" s="84"/>
    </row>
    <row r="272" spans="1:6" ht="31.5">
      <c r="A272" s="86" t="s">
        <v>345</v>
      </c>
      <c r="B272" s="159" t="s">
        <v>305</v>
      </c>
      <c r="C272" s="80">
        <v>20038685</v>
      </c>
      <c r="D272" s="80">
        <v>78570</v>
      </c>
      <c r="E272" s="80">
        <v>0</v>
      </c>
      <c r="F272" s="80">
        <f>C272+D272-E272</f>
        <v>20117255</v>
      </c>
    </row>
    <row r="273" spans="1:6" ht="64.5" customHeight="1">
      <c r="A273" s="85"/>
      <c r="B273" s="161" t="s">
        <v>408</v>
      </c>
      <c r="C273" s="161"/>
      <c r="D273" s="161"/>
      <c r="E273" s="161"/>
      <c r="F273" s="161"/>
    </row>
    <row r="274" spans="1:6" ht="6" customHeight="1">
      <c r="A274" s="85"/>
      <c r="B274" s="84"/>
      <c r="C274" s="84"/>
      <c r="D274" s="84"/>
      <c r="E274" s="84"/>
      <c r="F274" s="84"/>
    </row>
    <row r="275" spans="1:6" ht="65.25" customHeight="1">
      <c r="A275" s="86" t="s">
        <v>346</v>
      </c>
      <c r="B275" s="159" t="s">
        <v>245</v>
      </c>
      <c r="C275" s="80">
        <v>3174073</v>
      </c>
      <c r="D275" s="80">
        <v>26149</v>
      </c>
      <c r="E275" s="80">
        <v>0</v>
      </c>
      <c r="F275" s="80">
        <f>C275+D275-E275</f>
        <v>3200222</v>
      </c>
    </row>
    <row r="276" spans="1:6" ht="48.75" customHeight="1">
      <c r="A276" s="85"/>
      <c r="B276" s="161" t="s">
        <v>247</v>
      </c>
      <c r="C276" s="161"/>
      <c r="D276" s="161"/>
      <c r="E276" s="161"/>
      <c r="F276" s="161"/>
    </row>
    <row r="277" spans="1:6" ht="4.5" customHeight="1">
      <c r="A277" s="85"/>
      <c r="B277" s="84"/>
      <c r="C277" s="84"/>
      <c r="D277" s="84"/>
      <c r="E277" s="84"/>
      <c r="F277" s="84"/>
    </row>
    <row r="278" spans="1:6" ht="47.25">
      <c r="A278" s="86" t="s">
        <v>347</v>
      </c>
      <c r="B278" s="159" t="s">
        <v>263</v>
      </c>
      <c r="C278" s="80">
        <v>812722</v>
      </c>
      <c r="D278" s="80">
        <v>0</v>
      </c>
      <c r="E278" s="80">
        <v>25001</v>
      </c>
      <c r="F278" s="80">
        <f>C278+D278-E278</f>
        <v>787721</v>
      </c>
    </row>
    <row r="279" spans="1:6" ht="37.5" customHeight="1">
      <c r="A279" s="85"/>
      <c r="B279" s="161" t="s">
        <v>375</v>
      </c>
      <c r="C279" s="161"/>
      <c r="D279" s="161"/>
      <c r="E279" s="161"/>
      <c r="F279" s="161"/>
    </row>
    <row r="280" spans="1:6" ht="3.75" customHeight="1">
      <c r="A280" s="85"/>
      <c r="B280" s="84"/>
      <c r="C280" s="84"/>
      <c r="D280" s="84"/>
      <c r="E280" s="84"/>
      <c r="F280" s="84"/>
    </row>
    <row r="281" spans="1:6" ht="78.75">
      <c r="A281" s="86" t="s">
        <v>348</v>
      </c>
      <c r="B281" s="159" t="s">
        <v>242</v>
      </c>
      <c r="C281" s="80">
        <v>4023729</v>
      </c>
      <c r="D281" s="80">
        <v>0</v>
      </c>
      <c r="E281" s="80">
        <v>122499</v>
      </c>
      <c r="F281" s="80">
        <f>C281+D281-E281</f>
        <v>3901230</v>
      </c>
    </row>
    <row r="282" spans="1:6" ht="33" customHeight="1">
      <c r="A282" s="85"/>
      <c r="B282" s="161" t="s">
        <v>393</v>
      </c>
      <c r="C282" s="161"/>
      <c r="D282" s="161"/>
      <c r="E282" s="161"/>
      <c r="F282" s="161"/>
    </row>
    <row r="283" spans="1:6" ht="3" customHeight="1">
      <c r="A283" s="85"/>
      <c r="B283" s="84"/>
      <c r="C283" s="84"/>
      <c r="D283" s="84"/>
      <c r="E283" s="84"/>
      <c r="F283" s="84"/>
    </row>
    <row r="284" spans="1:6" ht="63">
      <c r="A284" s="86" t="s">
        <v>349</v>
      </c>
      <c r="B284" s="159" t="s">
        <v>303</v>
      </c>
      <c r="C284" s="80">
        <v>4720622</v>
      </c>
      <c r="D284" s="80">
        <v>0</v>
      </c>
      <c r="E284" s="80">
        <v>0</v>
      </c>
      <c r="F284" s="80">
        <f>C284+D284-E284</f>
        <v>4720622</v>
      </c>
    </row>
    <row r="285" spans="1:6" ht="48.75" customHeight="1">
      <c r="A285" s="85"/>
      <c r="B285" s="161" t="s">
        <v>388</v>
      </c>
      <c r="C285" s="161"/>
      <c r="D285" s="161"/>
      <c r="E285" s="161"/>
      <c r="F285" s="161"/>
    </row>
    <row r="286" spans="1:6" ht="5.25" customHeight="1">
      <c r="A286" s="85"/>
      <c r="B286" s="84"/>
      <c r="C286" s="84"/>
      <c r="D286" s="84"/>
      <c r="E286" s="84"/>
      <c r="F286" s="84"/>
    </row>
    <row r="287" spans="1:6" ht="94.5">
      <c r="A287" s="86" t="s">
        <v>350</v>
      </c>
      <c r="B287" s="159" t="s">
        <v>291</v>
      </c>
      <c r="C287" s="80">
        <v>10396211</v>
      </c>
      <c r="D287" s="80">
        <v>0</v>
      </c>
      <c r="E287" s="80">
        <v>0</v>
      </c>
      <c r="F287" s="80">
        <f>C287+D287-E287</f>
        <v>10396211</v>
      </c>
    </row>
    <row r="288" spans="1:6" ht="45.75" customHeight="1">
      <c r="A288" s="85"/>
      <c r="B288" s="161" t="s">
        <v>395</v>
      </c>
      <c r="C288" s="161"/>
      <c r="D288" s="161"/>
      <c r="E288" s="161"/>
      <c r="F288" s="161"/>
    </row>
    <row r="289" spans="1:6" ht="4.5" customHeight="1">
      <c r="A289" s="85"/>
      <c r="B289" s="84"/>
      <c r="C289" s="84"/>
      <c r="D289" s="84"/>
      <c r="E289" s="84"/>
      <c r="F289" s="84"/>
    </row>
    <row r="290" spans="1:6" ht="110.25" customHeight="1">
      <c r="A290" s="86" t="s">
        <v>351</v>
      </c>
      <c r="B290" s="159" t="s">
        <v>249</v>
      </c>
      <c r="C290" s="80">
        <v>10852978</v>
      </c>
      <c r="D290" s="80">
        <v>740</v>
      </c>
      <c r="E290" s="80">
        <v>0</v>
      </c>
      <c r="F290" s="80">
        <f>C290+D290-E290</f>
        <v>10853718</v>
      </c>
    </row>
    <row r="291" spans="1:6" ht="48.75" customHeight="1">
      <c r="A291" s="85"/>
      <c r="B291" s="161" t="s">
        <v>289</v>
      </c>
      <c r="C291" s="161"/>
      <c r="D291" s="161"/>
      <c r="E291" s="161"/>
      <c r="F291" s="161"/>
    </row>
    <row r="292" spans="1:6" ht="5.25" customHeight="1">
      <c r="A292" s="85"/>
      <c r="B292" s="84"/>
      <c r="C292" s="84"/>
      <c r="D292" s="84"/>
      <c r="E292" s="84"/>
      <c r="F292" s="84"/>
    </row>
    <row r="293" spans="1:6" ht="47.25">
      <c r="A293" s="86" t="s">
        <v>352</v>
      </c>
      <c r="B293" s="159" t="s">
        <v>381</v>
      </c>
      <c r="C293" s="80">
        <v>138175868</v>
      </c>
      <c r="D293" s="80">
        <v>0</v>
      </c>
      <c r="E293" s="80">
        <v>38835</v>
      </c>
      <c r="F293" s="80">
        <f>C293+D293-E293</f>
        <v>138137033</v>
      </c>
    </row>
    <row r="294" spans="1:6" ht="30" customHeight="1">
      <c r="A294" s="85"/>
      <c r="B294" s="161" t="s">
        <v>405</v>
      </c>
      <c r="C294" s="161"/>
      <c r="D294" s="161"/>
      <c r="E294" s="161"/>
      <c r="F294" s="161"/>
    </row>
    <row r="295" spans="1:6" ht="30" customHeight="1">
      <c r="A295" s="85"/>
      <c r="B295" s="84"/>
      <c r="C295" s="84"/>
      <c r="D295" s="84"/>
      <c r="E295" s="84"/>
      <c r="F295" s="84"/>
    </row>
    <row r="296" spans="1:6" ht="17.25" customHeight="1">
      <c r="A296" s="164" t="s">
        <v>47</v>
      </c>
      <c r="B296" s="164" t="s">
        <v>114</v>
      </c>
      <c r="C296" s="162" t="s">
        <v>115</v>
      </c>
      <c r="D296" s="162"/>
      <c r="E296" s="162"/>
      <c r="F296" s="162"/>
    </row>
    <row r="297" spans="1:6" ht="17.25" customHeight="1">
      <c r="A297" s="164"/>
      <c r="B297" s="164"/>
      <c r="C297" s="1" t="s">
        <v>116</v>
      </c>
      <c r="D297" s="1" t="s">
        <v>117</v>
      </c>
      <c r="E297" s="1" t="s">
        <v>118</v>
      </c>
      <c r="F297" s="1" t="s">
        <v>119</v>
      </c>
    </row>
    <row r="298" spans="1:6" ht="3" customHeight="1">
      <c r="A298" s="85"/>
      <c r="B298" s="84"/>
      <c r="C298" s="84"/>
      <c r="D298" s="84"/>
      <c r="E298" s="84"/>
      <c r="F298" s="84"/>
    </row>
    <row r="299" spans="1:6" s="141" customFormat="1" ht="47.25">
      <c r="A299" s="87" t="s">
        <v>353</v>
      </c>
      <c r="B299" s="159" t="s">
        <v>383</v>
      </c>
      <c r="C299" s="88">
        <v>2054501</v>
      </c>
      <c r="D299" s="88">
        <v>0</v>
      </c>
      <c r="E299" s="88">
        <v>0</v>
      </c>
      <c r="F299" s="88">
        <f>C299+D299-E299</f>
        <v>2054501</v>
      </c>
    </row>
    <row r="300" spans="1:6" s="90" customFormat="1" ht="15" customHeight="1">
      <c r="A300" s="89"/>
      <c r="B300" s="161" t="s">
        <v>308</v>
      </c>
      <c r="C300" s="161"/>
      <c r="D300" s="161"/>
      <c r="E300" s="161"/>
      <c r="F300" s="161"/>
    </row>
    <row r="301" spans="1:6" ht="3" customHeight="1">
      <c r="A301" s="85"/>
      <c r="B301" s="84"/>
      <c r="C301" s="84"/>
      <c r="D301" s="84"/>
      <c r="E301" s="84"/>
      <c r="F301" s="84"/>
    </row>
    <row r="302" spans="1:6" ht="62.25" customHeight="1">
      <c r="A302" s="86" t="s">
        <v>354</v>
      </c>
      <c r="B302" s="159" t="s">
        <v>273</v>
      </c>
      <c r="C302" s="80">
        <v>914463</v>
      </c>
      <c r="D302" s="80">
        <v>0</v>
      </c>
      <c r="E302" s="80">
        <v>40000</v>
      </c>
      <c r="F302" s="80">
        <f>C302+D302-E302</f>
        <v>874463</v>
      </c>
    </row>
    <row r="303" spans="1:6" ht="33" customHeight="1">
      <c r="A303" s="85"/>
      <c r="B303" s="161" t="s">
        <v>386</v>
      </c>
      <c r="C303" s="161"/>
      <c r="D303" s="161"/>
      <c r="E303" s="161"/>
      <c r="F303" s="161"/>
    </row>
    <row r="304" spans="1:6" ht="3" customHeight="1">
      <c r="A304" s="85"/>
      <c r="B304" s="84"/>
      <c r="C304" s="84"/>
      <c r="D304" s="84"/>
      <c r="E304" s="84"/>
      <c r="F304" s="84"/>
    </row>
    <row r="305" spans="1:6" ht="78.75">
      <c r="A305" s="86" t="s">
        <v>355</v>
      </c>
      <c r="B305" s="159" t="s">
        <v>275</v>
      </c>
      <c r="C305" s="80">
        <v>52282</v>
      </c>
      <c r="D305" s="80">
        <v>0</v>
      </c>
      <c r="E305" s="80">
        <v>8303</v>
      </c>
      <c r="F305" s="80">
        <f>C305+D305-E305</f>
        <v>43979</v>
      </c>
    </row>
    <row r="306" spans="1:6" ht="30" customHeight="1">
      <c r="A306" s="85"/>
      <c r="B306" s="161" t="s">
        <v>386</v>
      </c>
      <c r="C306" s="161"/>
      <c r="D306" s="161"/>
      <c r="E306" s="161"/>
      <c r="F306" s="161"/>
    </row>
    <row r="307" spans="1:6" ht="6" customHeight="1">
      <c r="A307" s="85"/>
      <c r="B307" s="84"/>
      <c r="C307" s="84"/>
      <c r="D307" s="84"/>
      <c r="E307" s="84"/>
      <c r="F307" s="84"/>
    </row>
    <row r="308" spans="1:6" ht="78.75">
      <c r="A308" s="86" t="s">
        <v>356</v>
      </c>
      <c r="B308" s="159" t="s">
        <v>389</v>
      </c>
      <c r="C308" s="80">
        <v>0</v>
      </c>
      <c r="D308" s="80">
        <v>23700000</v>
      </c>
      <c r="E308" s="80">
        <v>0</v>
      </c>
      <c r="F308" s="80">
        <f>C308+D308-E308</f>
        <v>23700000</v>
      </c>
    </row>
    <row r="309" spans="1:6" ht="15.75">
      <c r="A309" s="85"/>
      <c r="B309" s="161" t="s">
        <v>290</v>
      </c>
      <c r="C309" s="161"/>
      <c r="D309" s="161"/>
      <c r="E309" s="161"/>
      <c r="F309" s="161"/>
    </row>
    <row r="310" spans="1:6" ht="3" customHeight="1">
      <c r="A310" s="85"/>
      <c r="B310" s="84"/>
      <c r="C310" s="84"/>
      <c r="D310" s="84"/>
      <c r="E310" s="84"/>
      <c r="F310" s="84"/>
    </row>
    <row r="311" spans="1:6" ht="109.5" customHeight="1">
      <c r="A311" s="86" t="s">
        <v>357</v>
      </c>
      <c r="B311" s="159" t="s">
        <v>390</v>
      </c>
      <c r="C311" s="80">
        <v>280318</v>
      </c>
      <c r="D311" s="80">
        <v>37881</v>
      </c>
      <c r="E311" s="80">
        <v>0</v>
      </c>
      <c r="F311" s="80">
        <f>C311+D311-E311</f>
        <v>318199</v>
      </c>
    </row>
    <row r="312" spans="1:6" ht="33.75" customHeight="1">
      <c r="A312" s="85"/>
      <c r="B312" s="161" t="s">
        <v>406</v>
      </c>
      <c r="C312" s="161"/>
      <c r="D312" s="161"/>
      <c r="E312" s="161"/>
      <c r="F312" s="161"/>
    </row>
    <row r="313" spans="1:6" ht="2.25" customHeight="1">
      <c r="A313" s="85"/>
      <c r="B313" s="84"/>
      <c r="C313" s="84"/>
      <c r="D313" s="84"/>
      <c r="E313" s="84"/>
      <c r="F313" s="84"/>
    </row>
    <row r="314" spans="1:6" s="149" customFormat="1" ht="15.75">
      <c r="A314" s="156">
        <v>2</v>
      </c>
      <c r="B314" s="140" t="s">
        <v>227</v>
      </c>
      <c r="C314" s="140"/>
      <c r="D314" s="140"/>
      <c r="E314" s="140"/>
      <c r="F314" s="140"/>
    </row>
    <row r="315" spans="1:6" s="149" customFormat="1" ht="2.25" customHeight="1">
      <c r="A315" s="156"/>
      <c r="B315" s="140"/>
      <c r="C315" s="140"/>
      <c r="D315" s="140"/>
      <c r="E315" s="140"/>
      <c r="F315" s="140"/>
    </row>
    <row r="316" spans="1:6" s="149" customFormat="1" ht="15.75">
      <c r="A316" s="151" t="s">
        <v>57</v>
      </c>
      <c r="B316" s="154" t="s">
        <v>226</v>
      </c>
      <c r="C316" s="155"/>
      <c r="D316" s="155"/>
      <c r="E316" s="155"/>
      <c r="F316" s="155"/>
    </row>
    <row r="317" spans="1:6" s="90" customFormat="1" ht="3" customHeight="1">
      <c r="A317" s="89"/>
      <c r="B317" s="79"/>
      <c r="C317" s="79"/>
      <c r="D317" s="79"/>
      <c r="E317" s="79"/>
      <c r="F317" s="79"/>
    </row>
    <row r="318" spans="1:6" s="90" customFormat="1" ht="31.5">
      <c r="A318" s="87" t="s">
        <v>58</v>
      </c>
      <c r="B318" s="159" t="s">
        <v>292</v>
      </c>
      <c r="C318" s="88">
        <v>39849464</v>
      </c>
      <c r="D318" s="88">
        <v>0</v>
      </c>
      <c r="E318" s="88"/>
      <c r="F318" s="88">
        <f>C318+D318-E318</f>
        <v>39849464</v>
      </c>
    </row>
    <row r="319" spans="1:6" ht="33" customHeight="1">
      <c r="A319" s="85"/>
      <c r="B319" s="161" t="s">
        <v>304</v>
      </c>
      <c r="C319" s="161"/>
      <c r="D319" s="161"/>
      <c r="E319" s="161"/>
      <c r="F319" s="161"/>
    </row>
    <row r="320" spans="1:6" s="90" customFormat="1" ht="3" customHeight="1">
      <c r="A320" s="89"/>
      <c r="B320" s="79"/>
      <c r="C320" s="79"/>
      <c r="D320" s="79"/>
      <c r="E320" s="79"/>
      <c r="F320" s="79"/>
    </row>
    <row r="321" spans="1:6" s="90" customFormat="1" ht="31.5">
      <c r="A321" s="87" t="s">
        <v>59</v>
      </c>
      <c r="B321" s="160" t="s">
        <v>297</v>
      </c>
      <c r="C321" s="88">
        <v>3220000</v>
      </c>
      <c r="D321" s="88">
        <v>0</v>
      </c>
      <c r="E321" s="88">
        <v>690000</v>
      </c>
      <c r="F321" s="88">
        <f>C321+D321-E321</f>
        <v>2530000</v>
      </c>
    </row>
    <row r="322" spans="1:6" ht="33" customHeight="1">
      <c r="A322" s="85"/>
      <c r="B322" s="161" t="s">
        <v>298</v>
      </c>
      <c r="C322" s="161"/>
      <c r="D322" s="161"/>
      <c r="E322" s="161"/>
      <c r="F322" s="161"/>
    </row>
    <row r="323" spans="1:6" s="90" customFormat="1" ht="6" customHeight="1">
      <c r="A323" s="89"/>
      <c r="B323" s="79"/>
      <c r="C323" s="79"/>
      <c r="D323" s="79"/>
      <c r="E323" s="79"/>
      <c r="F323" s="79"/>
    </row>
    <row r="324" spans="1:6" s="90" customFormat="1" ht="31.5">
      <c r="A324" s="87" t="s">
        <v>60</v>
      </c>
      <c r="B324" s="160" t="s">
        <v>228</v>
      </c>
      <c r="C324" s="88">
        <v>2700000</v>
      </c>
      <c r="D324" s="88">
        <v>0</v>
      </c>
      <c r="E324" s="88">
        <v>640000</v>
      </c>
      <c r="F324" s="88">
        <f>C324+D324-E324</f>
        <v>2060000</v>
      </c>
    </row>
    <row r="325" spans="1:6" ht="33" customHeight="1">
      <c r="A325" s="85"/>
      <c r="B325" s="161" t="s">
        <v>299</v>
      </c>
      <c r="C325" s="161"/>
      <c r="D325" s="161"/>
      <c r="E325" s="161"/>
      <c r="F325" s="161"/>
    </row>
    <row r="326" spans="1:6" s="90" customFormat="1" ht="4.5" customHeight="1">
      <c r="A326" s="89"/>
      <c r="B326" s="79"/>
      <c r="C326" s="79"/>
      <c r="D326" s="79"/>
      <c r="E326" s="79"/>
      <c r="F326" s="79"/>
    </row>
    <row r="327" spans="1:6" s="90" customFormat="1" ht="31.5">
      <c r="A327" s="87" t="s">
        <v>358</v>
      </c>
      <c r="B327" s="160" t="s">
        <v>296</v>
      </c>
      <c r="C327" s="88">
        <v>0</v>
      </c>
      <c r="D327" s="88">
        <v>88729</v>
      </c>
      <c r="E327" s="88">
        <v>0</v>
      </c>
      <c r="F327" s="88">
        <f>C327+D327-E327</f>
        <v>88729</v>
      </c>
    </row>
    <row r="328" spans="1:6" ht="32.25" customHeight="1">
      <c r="A328" s="85"/>
      <c r="B328" s="161" t="s">
        <v>310</v>
      </c>
      <c r="C328" s="161"/>
      <c r="D328" s="161"/>
      <c r="E328" s="161"/>
      <c r="F328" s="161"/>
    </row>
    <row r="329" spans="1:6" s="90" customFormat="1" ht="5.25" customHeight="1">
      <c r="A329" s="89"/>
      <c r="B329" s="79"/>
      <c r="C329" s="79"/>
      <c r="D329" s="79"/>
      <c r="E329" s="79"/>
      <c r="F329" s="79"/>
    </row>
    <row r="330" spans="1:6" s="90" customFormat="1" ht="47.25">
      <c r="A330" s="87" t="s">
        <v>359</v>
      </c>
      <c r="B330" s="160" t="s">
        <v>309</v>
      </c>
      <c r="C330" s="88">
        <v>0</v>
      </c>
      <c r="D330" s="88">
        <v>18000</v>
      </c>
      <c r="E330" s="88">
        <v>0</v>
      </c>
      <c r="F330" s="88">
        <f>C330+D330-E330</f>
        <v>18000</v>
      </c>
    </row>
    <row r="331" spans="1:6" ht="44.25" customHeight="1">
      <c r="A331" s="85"/>
      <c r="B331" s="161" t="s">
        <v>370</v>
      </c>
      <c r="C331" s="161"/>
      <c r="D331" s="161"/>
      <c r="E331" s="161"/>
      <c r="F331" s="161"/>
    </row>
    <row r="332" spans="1:6" s="90" customFormat="1" ht="3.75" customHeight="1">
      <c r="A332" s="89"/>
      <c r="B332" s="79"/>
      <c r="C332" s="79"/>
      <c r="D332" s="79"/>
      <c r="E332" s="79"/>
      <c r="F332" s="79"/>
    </row>
    <row r="333" spans="1:6" s="90" customFormat="1" ht="78.75">
      <c r="A333" s="87" t="s">
        <v>360</v>
      </c>
      <c r="B333" s="159" t="s">
        <v>276</v>
      </c>
      <c r="C333" s="88">
        <v>10515585</v>
      </c>
      <c r="D333" s="88">
        <v>0</v>
      </c>
      <c r="E333" s="88">
        <v>0</v>
      </c>
      <c r="F333" s="88">
        <f>C333+D333-E333</f>
        <v>10515585</v>
      </c>
    </row>
    <row r="334" spans="1:6" ht="30" customHeight="1">
      <c r="A334" s="85"/>
      <c r="B334" s="161" t="s">
        <v>277</v>
      </c>
      <c r="C334" s="161"/>
      <c r="D334" s="161"/>
      <c r="E334" s="161"/>
      <c r="F334" s="161"/>
    </row>
    <row r="335" spans="1:6" s="90" customFormat="1" ht="6" customHeight="1">
      <c r="A335" s="89"/>
      <c r="B335" s="79"/>
      <c r="C335" s="79"/>
      <c r="D335" s="79"/>
      <c r="E335" s="79"/>
      <c r="F335" s="79"/>
    </row>
    <row r="336" spans="1:6" s="149" customFormat="1" ht="15.75">
      <c r="A336" s="151" t="s">
        <v>62</v>
      </c>
      <c r="B336" s="154" t="s">
        <v>46</v>
      </c>
      <c r="C336" s="155"/>
      <c r="D336" s="155"/>
      <c r="E336" s="155"/>
      <c r="F336" s="155"/>
    </row>
    <row r="337" spans="1:6" ht="3" customHeight="1">
      <c r="A337" s="85"/>
      <c r="B337" s="84"/>
      <c r="C337" s="84"/>
      <c r="D337" s="84"/>
      <c r="E337" s="84"/>
      <c r="F337" s="84"/>
    </row>
    <row r="338" spans="1:6" s="90" customFormat="1" ht="47.25">
      <c r="A338" s="87" t="s">
        <v>121</v>
      </c>
      <c r="B338" s="160" t="s">
        <v>295</v>
      </c>
      <c r="C338" s="88">
        <v>914225</v>
      </c>
      <c r="D338" s="88">
        <v>0</v>
      </c>
      <c r="E338" s="88">
        <v>0</v>
      </c>
      <c r="F338" s="88">
        <f>C338+D338-E338</f>
        <v>914225</v>
      </c>
    </row>
    <row r="339" spans="1:6" ht="29.25" customHeight="1">
      <c r="A339" s="85"/>
      <c r="B339" s="161" t="s">
        <v>399</v>
      </c>
      <c r="C339" s="161"/>
      <c r="D339" s="161"/>
      <c r="E339" s="161"/>
      <c r="F339" s="161"/>
    </row>
    <row r="340" spans="1:6" ht="29.25" customHeight="1">
      <c r="A340" s="85"/>
      <c r="B340" s="84"/>
      <c r="C340" s="84"/>
      <c r="D340" s="84"/>
      <c r="E340" s="84"/>
      <c r="F340" s="84"/>
    </row>
    <row r="341" spans="1:6" ht="17.25" customHeight="1">
      <c r="A341" s="164" t="s">
        <v>47</v>
      </c>
      <c r="B341" s="164" t="s">
        <v>114</v>
      </c>
      <c r="C341" s="162" t="s">
        <v>115</v>
      </c>
      <c r="D341" s="162"/>
      <c r="E341" s="162"/>
      <c r="F341" s="162"/>
    </row>
    <row r="342" spans="1:6" ht="17.25" customHeight="1">
      <c r="A342" s="164"/>
      <c r="B342" s="164"/>
      <c r="C342" s="1" t="s">
        <v>116</v>
      </c>
      <c r="D342" s="1" t="s">
        <v>117</v>
      </c>
      <c r="E342" s="1" t="s">
        <v>118</v>
      </c>
      <c r="F342" s="1" t="s">
        <v>119</v>
      </c>
    </row>
    <row r="343" spans="1:6" ht="6" customHeight="1">
      <c r="A343" s="85"/>
      <c r="B343" s="84"/>
      <c r="C343" s="84"/>
      <c r="D343" s="84"/>
      <c r="E343" s="84"/>
      <c r="F343" s="84"/>
    </row>
    <row r="344" spans="1:6" s="90" customFormat="1" ht="31.5">
      <c r="A344" s="87" t="s">
        <v>361</v>
      </c>
      <c r="B344" s="160" t="s">
        <v>311</v>
      </c>
      <c r="C344" s="88">
        <v>0</v>
      </c>
      <c r="D344" s="88">
        <v>2708000</v>
      </c>
      <c r="E344" s="88">
        <v>0</v>
      </c>
      <c r="F344" s="88">
        <f>C344+D344-E344</f>
        <v>2708000</v>
      </c>
    </row>
    <row r="345" spans="1:6" ht="33" customHeight="1">
      <c r="A345" s="85"/>
      <c r="B345" s="161" t="s">
        <v>312</v>
      </c>
      <c r="C345" s="161"/>
      <c r="D345" s="161"/>
      <c r="E345" s="161"/>
      <c r="F345" s="161"/>
    </row>
    <row r="346" spans="1:6" ht="3.75" customHeight="1">
      <c r="A346" s="85"/>
      <c r="B346" s="84"/>
      <c r="C346" s="84"/>
      <c r="D346" s="84"/>
      <c r="E346" s="84"/>
      <c r="F346" s="84"/>
    </row>
    <row r="347" spans="1:6" s="90" customFormat="1" ht="47.25">
      <c r="A347" s="87" t="s">
        <v>362</v>
      </c>
      <c r="B347" s="160" t="s">
        <v>257</v>
      </c>
      <c r="C347" s="88">
        <v>67790003</v>
      </c>
      <c r="D347" s="88">
        <v>1540000</v>
      </c>
      <c r="E347" s="88">
        <v>0</v>
      </c>
      <c r="F347" s="88">
        <f>C347+D347-E347</f>
        <v>69330003</v>
      </c>
    </row>
    <row r="348" spans="1:6" s="90" customFormat="1" ht="80.25" customHeight="1">
      <c r="A348" s="89"/>
      <c r="B348" s="163" t="s">
        <v>371</v>
      </c>
      <c r="C348" s="163"/>
      <c r="D348" s="163"/>
      <c r="E348" s="163"/>
      <c r="F348" s="163"/>
    </row>
    <row r="349" spans="1:6" ht="6" customHeight="1">
      <c r="A349" s="85"/>
      <c r="B349" s="84"/>
      <c r="C349" s="84"/>
      <c r="D349" s="84"/>
      <c r="E349" s="84"/>
      <c r="F349" s="84"/>
    </row>
    <row r="350" spans="1:6" s="90" customFormat="1" ht="64.5" customHeight="1">
      <c r="A350" s="87" t="s">
        <v>363</v>
      </c>
      <c r="B350" s="160" t="s">
        <v>250</v>
      </c>
      <c r="C350" s="88">
        <v>150000</v>
      </c>
      <c r="D350" s="88">
        <v>19000</v>
      </c>
      <c r="E350" s="88">
        <v>0</v>
      </c>
      <c r="F350" s="88">
        <f>C350+D350-E350</f>
        <v>169000</v>
      </c>
    </row>
    <row r="351" spans="1:6" s="90" customFormat="1" ht="33" customHeight="1">
      <c r="A351" s="89"/>
      <c r="B351" s="163" t="s">
        <v>372</v>
      </c>
      <c r="C351" s="163"/>
      <c r="D351" s="163"/>
      <c r="E351" s="163"/>
      <c r="F351" s="163"/>
    </row>
    <row r="352" spans="1:6" ht="6.75" customHeight="1">
      <c r="A352" s="85"/>
      <c r="B352" s="84"/>
      <c r="C352" s="84"/>
      <c r="D352" s="84"/>
      <c r="E352" s="84"/>
      <c r="F352" s="84"/>
    </row>
    <row r="353" spans="1:6" s="90" customFormat="1" ht="63">
      <c r="A353" s="87" t="s">
        <v>364</v>
      </c>
      <c r="B353" s="160" t="s">
        <v>261</v>
      </c>
      <c r="C353" s="88">
        <v>1750000</v>
      </c>
      <c r="D353" s="88">
        <v>0</v>
      </c>
      <c r="E353" s="88">
        <v>289987</v>
      </c>
      <c r="F353" s="88">
        <f>C353+D353-E353</f>
        <v>1460013</v>
      </c>
    </row>
    <row r="354" spans="1:6" s="90" customFormat="1" ht="15.75">
      <c r="A354" s="89"/>
      <c r="B354" s="163" t="s">
        <v>262</v>
      </c>
      <c r="C354" s="163"/>
      <c r="D354" s="163"/>
      <c r="E354" s="163"/>
      <c r="F354" s="163"/>
    </row>
    <row r="355" spans="1:6" ht="6" customHeight="1">
      <c r="A355" s="85"/>
      <c r="B355" s="84"/>
      <c r="C355" s="84"/>
      <c r="D355" s="84"/>
      <c r="E355" s="84"/>
      <c r="F355" s="84"/>
    </row>
    <row r="356" spans="1:6" s="90" customFormat="1" ht="47.25">
      <c r="A356" s="87" t="s">
        <v>365</v>
      </c>
      <c r="B356" s="159" t="s">
        <v>300</v>
      </c>
      <c r="C356" s="88">
        <v>48172732</v>
      </c>
      <c r="D356" s="88">
        <v>8797756</v>
      </c>
      <c r="E356" s="88">
        <v>0</v>
      </c>
      <c r="F356" s="88">
        <f>C356+D356-E356</f>
        <v>56970488</v>
      </c>
    </row>
    <row r="357" spans="1:6" s="90" customFormat="1" ht="65.25" customHeight="1">
      <c r="A357" s="89"/>
      <c r="B357" s="163" t="s">
        <v>391</v>
      </c>
      <c r="C357" s="163"/>
      <c r="D357" s="163"/>
      <c r="E357" s="163"/>
      <c r="F357" s="163"/>
    </row>
    <row r="358" spans="1:6" ht="5.25" customHeight="1">
      <c r="A358" s="85"/>
      <c r="B358" s="84"/>
      <c r="C358" s="84"/>
      <c r="D358" s="84"/>
      <c r="E358" s="84"/>
      <c r="F358" s="84"/>
    </row>
    <row r="359" spans="1:6" s="90" customFormat="1" ht="31.5">
      <c r="A359" s="87" t="s">
        <v>366</v>
      </c>
      <c r="B359" s="160" t="s">
        <v>259</v>
      </c>
      <c r="C359" s="88">
        <v>6867735</v>
      </c>
      <c r="D359" s="88">
        <v>15418</v>
      </c>
      <c r="E359" s="88">
        <v>0</v>
      </c>
      <c r="F359" s="88">
        <f>C359+D359-E359</f>
        <v>6883153</v>
      </c>
    </row>
    <row r="360" spans="1:6" s="90" customFormat="1" ht="48.75" customHeight="1">
      <c r="A360" s="89"/>
      <c r="B360" s="163" t="s">
        <v>260</v>
      </c>
      <c r="C360" s="163"/>
      <c r="D360" s="163"/>
      <c r="E360" s="163"/>
      <c r="F360" s="163"/>
    </row>
    <row r="361" spans="1:6" s="90" customFormat="1" ht="6" customHeight="1">
      <c r="A361" s="89"/>
      <c r="B361" s="79"/>
      <c r="C361" s="79"/>
      <c r="D361" s="79"/>
      <c r="E361" s="79"/>
      <c r="F361" s="79"/>
    </row>
    <row r="362" spans="1:6" s="149" customFormat="1" ht="15.75">
      <c r="A362" s="157" t="s">
        <v>17</v>
      </c>
      <c r="B362" s="158" t="s">
        <v>229</v>
      </c>
      <c r="C362" s="158"/>
      <c r="D362" s="158"/>
      <c r="E362" s="158"/>
      <c r="F362" s="158"/>
    </row>
    <row r="363" spans="1:6" s="45" customFormat="1" ht="30.75" customHeight="1">
      <c r="A363" s="161" t="s">
        <v>376</v>
      </c>
      <c r="B363" s="161"/>
      <c r="C363" s="161"/>
      <c r="D363" s="161"/>
      <c r="E363" s="161"/>
      <c r="F363" s="161"/>
    </row>
    <row r="364" spans="1:6" s="45" customFormat="1" ht="15.75">
      <c r="A364" s="161" t="s">
        <v>396</v>
      </c>
      <c r="B364" s="161"/>
      <c r="C364" s="161"/>
      <c r="D364" s="161"/>
      <c r="E364" s="161"/>
      <c r="F364" s="161"/>
    </row>
    <row r="365" spans="1:6" s="45" customFormat="1" ht="66" customHeight="1">
      <c r="A365" s="161" t="s">
        <v>397</v>
      </c>
      <c r="B365" s="161"/>
      <c r="C365" s="161"/>
      <c r="D365" s="161"/>
      <c r="E365" s="161"/>
      <c r="F365" s="161"/>
    </row>
    <row r="366" spans="1:6" s="45" customFormat="1" ht="33" customHeight="1">
      <c r="A366" s="161" t="s">
        <v>407</v>
      </c>
      <c r="B366" s="161"/>
      <c r="C366" s="161"/>
      <c r="D366" s="161"/>
      <c r="E366" s="161"/>
      <c r="F366" s="161"/>
    </row>
    <row r="367" spans="1:6" s="45" customFormat="1" ht="51" customHeight="1">
      <c r="A367" s="161" t="s">
        <v>409</v>
      </c>
      <c r="B367" s="161"/>
      <c r="C367" s="161"/>
      <c r="D367" s="161"/>
      <c r="E367" s="161"/>
      <c r="F367" s="161"/>
    </row>
    <row r="368" spans="1:6" s="45" customFormat="1" ht="33" customHeight="1">
      <c r="A368" s="161" t="s">
        <v>400</v>
      </c>
      <c r="B368" s="161"/>
      <c r="C368" s="161"/>
      <c r="D368" s="161"/>
      <c r="E368" s="161"/>
      <c r="F368" s="161"/>
    </row>
    <row r="369" spans="1:6" ht="21" customHeight="1">
      <c r="A369" s="161" t="s">
        <v>367</v>
      </c>
      <c r="B369" s="161"/>
      <c r="C369" s="161"/>
      <c r="D369" s="161"/>
      <c r="E369" s="161"/>
      <c r="F369" s="161"/>
    </row>
  </sheetData>
  <sheetProtection password="C25B" sheet="1"/>
  <mergeCells count="129">
    <mergeCell ref="A366:F366"/>
    <mergeCell ref="A367:F367"/>
    <mergeCell ref="A365:F365"/>
    <mergeCell ref="A364:F364"/>
    <mergeCell ref="B325:F325"/>
    <mergeCell ref="B331:F331"/>
    <mergeCell ref="B357:F357"/>
    <mergeCell ref="B345:F345"/>
    <mergeCell ref="B354:F354"/>
    <mergeCell ref="B351:F351"/>
    <mergeCell ref="B300:F300"/>
    <mergeCell ref="A147:A148"/>
    <mergeCell ref="B147:B148"/>
    <mergeCell ref="C147:F147"/>
    <mergeCell ref="A225:A226"/>
    <mergeCell ref="B225:B226"/>
    <mergeCell ref="C225:F225"/>
    <mergeCell ref="B259:F259"/>
    <mergeCell ref="B151:F151"/>
    <mergeCell ref="B285:F285"/>
    <mergeCell ref="B160:F160"/>
    <mergeCell ref="B339:F339"/>
    <mergeCell ref="B328:F328"/>
    <mergeCell ref="B322:F322"/>
    <mergeCell ref="B261:B262"/>
    <mergeCell ref="B211:F211"/>
    <mergeCell ref="B250:F250"/>
    <mergeCell ref="B244:F244"/>
    <mergeCell ref="B217:F217"/>
    <mergeCell ref="B196:F196"/>
    <mergeCell ref="B193:F193"/>
    <mergeCell ref="B181:F181"/>
    <mergeCell ref="B348:F348"/>
    <mergeCell ref="B184:F184"/>
    <mergeCell ref="B163:F163"/>
    <mergeCell ref="B175:F175"/>
    <mergeCell ref="B247:F247"/>
    <mergeCell ref="C261:F261"/>
    <mergeCell ref="B270:F270"/>
    <mergeCell ref="B241:F241"/>
    <mergeCell ref="E92:E93"/>
    <mergeCell ref="B142:F142"/>
    <mergeCell ref="B134:B135"/>
    <mergeCell ref="B205:F205"/>
    <mergeCell ref="B296:B297"/>
    <mergeCell ref="B138:F138"/>
    <mergeCell ref="B92:B93"/>
    <mergeCell ref="B157:F157"/>
    <mergeCell ref="B166:F166"/>
    <mergeCell ref="B145:F145"/>
    <mergeCell ref="B202:F202"/>
    <mergeCell ref="B276:F276"/>
    <mergeCell ref="B291:F291"/>
    <mergeCell ref="A19:A20"/>
    <mergeCell ref="D19:D20"/>
    <mergeCell ref="B199:F199"/>
    <mergeCell ref="A134:A135"/>
    <mergeCell ref="A79:A80"/>
    <mergeCell ref="D92:D93"/>
    <mergeCell ref="A132:F132"/>
    <mergeCell ref="C134:F134"/>
    <mergeCell ref="A127:E127"/>
    <mergeCell ref="A92:A93"/>
    <mergeCell ref="A9:F9"/>
    <mergeCell ref="A5:F5"/>
    <mergeCell ref="A8:F8"/>
    <mergeCell ref="A6:F6"/>
    <mergeCell ref="C92:C93"/>
    <mergeCell ref="A15:E15"/>
    <mergeCell ref="A54:A55"/>
    <mergeCell ref="B79:B80"/>
    <mergeCell ref="A14:E14"/>
    <mergeCell ref="A10:F10"/>
    <mergeCell ref="A17:F17"/>
    <mergeCell ref="A12:F12"/>
    <mergeCell ref="B54:B55"/>
    <mergeCell ref="C54:C55"/>
    <mergeCell ref="D54:D55"/>
    <mergeCell ref="E54:E55"/>
    <mergeCell ref="A1:F1"/>
    <mergeCell ref="B19:B20"/>
    <mergeCell ref="C19:C20"/>
    <mergeCell ref="A4:F4"/>
    <mergeCell ref="A3:F3"/>
    <mergeCell ref="E19:E20"/>
    <mergeCell ref="A7:F7"/>
    <mergeCell ref="A16:E16"/>
    <mergeCell ref="A11:F11"/>
    <mergeCell ref="A13:E13"/>
    <mergeCell ref="B235:F235"/>
    <mergeCell ref="A186:A187"/>
    <mergeCell ref="A261:A262"/>
    <mergeCell ref="A296:A297"/>
    <mergeCell ref="B267:F267"/>
    <mergeCell ref="B256:F256"/>
    <mergeCell ref="B253:F253"/>
    <mergeCell ref="B232:F232"/>
    <mergeCell ref="B288:F288"/>
    <mergeCell ref="B279:F279"/>
    <mergeCell ref="B238:F238"/>
    <mergeCell ref="B309:F309"/>
    <mergeCell ref="B360:F360"/>
    <mergeCell ref="A369:F369"/>
    <mergeCell ref="A363:F363"/>
    <mergeCell ref="B186:B187"/>
    <mergeCell ref="C186:F186"/>
    <mergeCell ref="C296:F296"/>
    <mergeCell ref="A341:A342"/>
    <mergeCell ref="B341:B342"/>
    <mergeCell ref="B172:F172"/>
    <mergeCell ref="B312:F312"/>
    <mergeCell ref="B334:F334"/>
    <mergeCell ref="C341:F341"/>
    <mergeCell ref="B319:F319"/>
    <mergeCell ref="B208:F208"/>
    <mergeCell ref="B190:F190"/>
    <mergeCell ref="B220:F220"/>
    <mergeCell ref="B229:F229"/>
    <mergeCell ref="B303:F303"/>
    <mergeCell ref="A368:F368"/>
    <mergeCell ref="B306:F306"/>
    <mergeCell ref="B223:F223"/>
    <mergeCell ref="B154:F154"/>
    <mergeCell ref="B273:F273"/>
    <mergeCell ref="B178:F178"/>
    <mergeCell ref="B294:F294"/>
    <mergeCell ref="B214:F214"/>
    <mergeCell ref="B169:F169"/>
    <mergeCell ref="B282:F282"/>
  </mergeCells>
  <conditionalFormatting sqref="E76:E77">
    <cfRule type="expression" priority="8" dxfId="4" stopIfTrue="1">
      <formula>LEFT(E76,3)="Nie"</formula>
    </cfRule>
  </conditionalFormatting>
  <conditionalFormatting sqref="E83:E84">
    <cfRule type="cellIs" priority="7" dxfId="5" operator="equal" stopIfTrue="1">
      <formula>"Nie spełniona"</formula>
    </cfRule>
  </conditionalFormatting>
  <conditionalFormatting sqref="C76:C77">
    <cfRule type="expression" priority="2" dxfId="4" stopIfTrue="1">
      <formula>LEFT(C76,3)="Nie"</formula>
    </cfRule>
  </conditionalFormatting>
  <conditionalFormatting sqref="C83:C84">
    <cfRule type="cellIs" priority="1" dxfId="5" operator="equal" stopIfTrue="1">
      <formula>"Nie spełniona"</formula>
    </cfRule>
  </conditionalFormatting>
  <printOptions horizontalCentered="1"/>
  <pageMargins left="0.5905511811023623" right="0.5905511811023623" top="0.7086614173228347" bottom="0.7086614173228347" header="0.11811023622047245" footer="0.11811023622047245"/>
  <pageSetup fitToHeight="2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tabSelected="1" view="pageBreakPreview" zoomScaleSheetLayoutView="100" zoomScalePageLayoutView="0" workbookViewId="0" topLeftCell="A1">
      <selection activeCell="E21" sqref="E21"/>
    </sheetView>
  </sheetViews>
  <sheetFormatPr defaultColWidth="8.796875" defaultRowHeight="14.25"/>
  <cols>
    <col min="1" max="1" width="8.19921875" style="91" customWidth="1"/>
    <col min="2" max="2" width="14.19921875" style="81" customWidth="1"/>
    <col min="3" max="3" width="12.69921875" style="81" customWidth="1"/>
    <col min="4" max="4" width="13.59765625" style="81" customWidth="1"/>
    <col min="5" max="7" width="14" style="81" customWidth="1"/>
    <col min="8" max="8" width="1.69921875" style="92" customWidth="1"/>
    <col min="9" max="9" width="13.09765625" style="81" customWidth="1"/>
    <col min="10" max="10" width="13.5" style="81" customWidth="1"/>
    <col min="11" max="11" width="13.09765625" style="81" customWidth="1"/>
    <col min="12" max="16384" width="9" style="81" customWidth="1"/>
  </cols>
  <sheetData>
    <row r="1" spans="1:11" ht="30" customHeight="1">
      <c r="A1" s="175" t="s">
        <v>230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ht="15.75" thickBot="1"/>
    <row r="3" spans="1:11" s="94" customFormat="1" ht="27.75" customHeight="1">
      <c r="A3" s="176" t="s">
        <v>19</v>
      </c>
      <c r="B3" s="178" t="s">
        <v>20</v>
      </c>
      <c r="C3" s="179"/>
      <c r="D3" s="180"/>
      <c r="E3" s="181" t="s">
        <v>21</v>
      </c>
      <c r="F3" s="179"/>
      <c r="G3" s="180"/>
      <c r="H3" s="93"/>
      <c r="I3" s="178" t="s">
        <v>22</v>
      </c>
      <c r="J3" s="179"/>
      <c r="K3" s="180"/>
    </row>
    <row r="4" spans="1:11" s="103" customFormat="1" ht="31.5" customHeight="1" thickBot="1">
      <c r="A4" s="177"/>
      <c r="B4" s="95" t="s">
        <v>23</v>
      </c>
      <c r="C4" s="96" t="s">
        <v>24</v>
      </c>
      <c r="D4" s="97" t="s">
        <v>25</v>
      </c>
      <c r="E4" s="98" t="s">
        <v>23</v>
      </c>
      <c r="F4" s="96" t="s">
        <v>24</v>
      </c>
      <c r="G4" s="97" t="s">
        <v>25</v>
      </c>
      <c r="H4" s="99"/>
      <c r="I4" s="100" t="s">
        <v>23</v>
      </c>
      <c r="J4" s="101" t="s">
        <v>24</v>
      </c>
      <c r="K4" s="102" t="s">
        <v>25</v>
      </c>
    </row>
    <row r="5" spans="1:11" s="110" customFormat="1" ht="12" thickBot="1">
      <c r="A5" s="104" t="s">
        <v>41</v>
      </c>
      <c r="B5" s="105" t="s">
        <v>16</v>
      </c>
      <c r="C5" s="106" t="s">
        <v>17</v>
      </c>
      <c r="D5" s="107" t="s">
        <v>26</v>
      </c>
      <c r="E5" s="108" t="s">
        <v>27</v>
      </c>
      <c r="F5" s="106" t="s">
        <v>28</v>
      </c>
      <c r="G5" s="107" t="s">
        <v>29</v>
      </c>
      <c r="H5" s="109"/>
      <c r="I5" s="105" t="s">
        <v>30</v>
      </c>
      <c r="J5" s="106" t="s">
        <v>31</v>
      </c>
      <c r="K5" s="107" t="s">
        <v>32</v>
      </c>
    </row>
    <row r="6" spans="1:11" s="117" customFormat="1" ht="18" customHeight="1">
      <c r="A6" s="111">
        <v>2020</v>
      </c>
      <c r="B6" s="129">
        <v>1122721344</v>
      </c>
      <c r="C6" s="113">
        <f aca="true" t="shared" si="0" ref="C6:C24">D6-B6</f>
        <v>842973.07</v>
      </c>
      <c r="D6" s="114">
        <v>1123564317.07</v>
      </c>
      <c r="E6" s="129">
        <v>1145221344</v>
      </c>
      <c r="F6" s="113">
        <f aca="true" t="shared" si="1" ref="F6:F24">G6-E6</f>
        <v>77842973.07</v>
      </c>
      <c r="G6" s="114">
        <v>1223064317.07</v>
      </c>
      <c r="H6" s="115"/>
      <c r="I6" s="112">
        <f aca="true" t="shared" si="2" ref="I6:I11">B6-E6</f>
        <v>-22500000</v>
      </c>
      <c r="J6" s="116">
        <f aca="true" t="shared" si="3" ref="J6:J11">K6-I6</f>
        <v>-77000000</v>
      </c>
      <c r="K6" s="114">
        <f aca="true" t="shared" si="4" ref="K6:K11">D6-G6</f>
        <v>-99500000</v>
      </c>
    </row>
    <row r="7" spans="1:11" s="117" customFormat="1" ht="18" customHeight="1">
      <c r="A7" s="111">
        <f>A6+1</f>
        <v>2021</v>
      </c>
      <c r="B7" s="112">
        <v>1174998849</v>
      </c>
      <c r="C7" s="113">
        <f t="shared" si="0"/>
        <v>-946681</v>
      </c>
      <c r="D7" s="114">
        <v>1174052168</v>
      </c>
      <c r="E7" s="112">
        <v>1178454898</v>
      </c>
      <c r="F7" s="113">
        <f t="shared" si="1"/>
        <v>39053318</v>
      </c>
      <c r="G7" s="114">
        <v>1217508216</v>
      </c>
      <c r="H7" s="115"/>
      <c r="I7" s="112">
        <f t="shared" si="2"/>
        <v>-3456049</v>
      </c>
      <c r="J7" s="116">
        <f t="shared" si="3"/>
        <v>-39999999</v>
      </c>
      <c r="K7" s="114">
        <f t="shared" si="4"/>
        <v>-43456048</v>
      </c>
    </row>
    <row r="8" spans="1:11" s="117" customFormat="1" ht="18" customHeight="1">
      <c r="A8" s="111">
        <f>A7+1</f>
        <v>2022</v>
      </c>
      <c r="B8" s="112">
        <v>867989761</v>
      </c>
      <c r="C8" s="113">
        <f t="shared" si="0"/>
        <v>5031849</v>
      </c>
      <c r="D8" s="114">
        <v>873021610</v>
      </c>
      <c r="E8" s="112">
        <v>857989761</v>
      </c>
      <c r="F8" s="113">
        <f t="shared" si="1"/>
        <v>23031849</v>
      </c>
      <c r="G8" s="114">
        <v>881021610</v>
      </c>
      <c r="H8" s="115"/>
      <c r="I8" s="112">
        <f t="shared" si="2"/>
        <v>10000000</v>
      </c>
      <c r="J8" s="116">
        <f t="shared" si="3"/>
        <v>-18000000</v>
      </c>
      <c r="K8" s="114">
        <f t="shared" si="4"/>
        <v>-8000000</v>
      </c>
    </row>
    <row r="9" spans="1:11" s="117" customFormat="1" ht="18" customHeight="1">
      <c r="A9" s="111">
        <f>A8+1</f>
        <v>2023</v>
      </c>
      <c r="B9" s="112">
        <v>866438945</v>
      </c>
      <c r="C9" s="113">
        <f t="shared" si="0"/>
        <v>7378772</v>
      </c>
      <c r="D9" s="114">
        <v>873817717</v>
      </c>
      <c r="E9" s="112">
        <v>840938945</v>
      </c>
      <c r="F9" s="113">
        <f t="shared" si="1"/>
        <v>5378772</v>
      </c>
      <c r="G9" s="114">
        <v>846317717</v>
      </c>
      <c r="H9" s="115"/>
      <c r="I9" s="112">
        <f t="shared" si="2"/>
        <v>25500000</v>
      </c>
      <c r="J9" s="116">
        <f t="shared" si="3"/>
        <v>2000000</v>
      </c>
      <c r="K9" s="114">
        <f t="shared" si="4"/>
        <v>27500000</v>
      </c>
    </row>
    <row r="10" spans="1:11" s="117" customFormat="1" ht="18" customHeight="1">
      <c r="A10" s="111">
        <f>A9+1</f>
        <v>2024</v>
      </c>
      <c r="B10" s="112">
        <v>735670723</v>
      </c>
      <c r="C10" s="113">
        <f t="shared" si="0"/>
        <v>0</v>
      </c>
      <c r="D10" s="114">
        <v>735670723</v>
      </c>
      <c r="E10" s="112">
        <v>708689771</v>
      </c>
      <c r="F10" s="113">
        <f t="shared" si="1"/>
        <v>-3000000</v>
      </c>
      <c r="G10" s="114">
        <v>705689771</v>
      </c>
      <c r="H10" s="115"/>
      <c r="I10" s="112">
        <f>B10-E10</f>
        <v>26980952</v>
      </c>
      <c r="J10" s="116">
        <f t="shared" si="3"/>
        <v>3000000</v>
      </c>
      <c r="K10" s="114">
        <f t="shared" si="4"/>
        <v>29980952</v>
      </c>
    </row>
    <row r="11" spans="1:11" s="117" customFormat="1" ht="18" customHeight="1">
      <c r="A11" s="111">
        <f>A10+1</f>
        <v>2025</v>
      </c>
      <c r="B11" s="112">
        <v>695327355</v>
      </c>
      <c r="C11" s="113">
        <f t="shared" si="0"/>
        <v>0</v>
      </c>
      <c r="D11" s="114">
        <v>695327355</v>
      </c>
      <c r="E11" s="112">
        <v>668327355</v>
      </c>
      <c r="F11" s="113">
        <f t="shared" si="1"/>
        <v>-3000000</v>
      </c>
      <c r="G11" s="114">
        <v>665327355</v>
      </c>
      <c r="H11" s="115"/>
      <c r="I11" s="112">
        <f t="shared" si="2"/>
        <v>27000000</v>
      </c>
      <c r="J11" s="116">
        <f t="shared" si="3"/>
        <v>3000000</v>
      </c>
      <c r="K11" s="114">
        <f t="shared" si="4"/>
        <v>30000000</v>
      </c>
    </row>
    <row r="12" spans="1:11" s="117" customFormat="1" ht="18" customHeight="1">
      <c r="A12" s="118">
        <v>2026</v>
      </c>
      <c r="B12" s="119">
        <v>701584637</v>
      </c>
      <c r="C12" s="113">
        <f t="shared" si="0"/>
        <v>0</v>
      </c>
      <c r="D12" s="120">
        <v>701584637</v>
      </c>
      <c r="E12" s="119">
        <v>674784637</v>
      </c>
      <c r="F12" s="113">
        <f t="shared" si="1"/>
        <v>-3000000</v>
      </c>
      <c r="G12" s="120">
        <v>671784637</v>
      </c>
      <c r="H12" s="115"/>
      <c r="I12" s="112">
        <f>B12-E12</f>
        <v>26800000</v>
      </c>
      <c r="J12" s="116">
        <f>K12-I12</f>
        <v>3000000</v>
      </c>
      <c r="K12" s="114">
        <f>D12-G12</f>
        <v>29800000</v>
      </c>
    </row>
    <row r="13" spans="1:11" s="117" customFormat="1" ht="18" customHeight="1">
      <c r="A13" s="118">
        <v>2027</v>
      </c>
      <c r="B13" s="119">
        <v>707916670</v>
      </c>
      <c r="C13" s="113">
        <f t="shared" si="0"/>
        <v>0</v>
      </c>
      <c r="D13" s="120">
        <v>707916670</v>
      </c>
      <c r="E13" s="119">
        <v>682748346</v>
      </c>
      <c r="F13" s="113">
        <f t="shared" si="1"/>
        <v>-4000000</v>
      </c>
      <c r="G13" s="120">
        <v>678748346</v>
      </c>
      <c r="H13" s="115"/>
      <c r="I13" s="112">
        <f aca="true" t="shared" si="5" ref="I13:I24">B13-E13</f>
        <v>25168324</v>
      </c>
      <c r="J13" s="116">
        <f aca="true" t="shared" si="6" ref="J13:J24">K13-I13</f>
        <v>4000000</v>
      </c>
      <c r="K13" s="114">
        <f aca="true" t="shared" si="7" ref="K13:K24">D13-G13</f>
        <v>29168324</v>
      </c>
    </row>
    <row r="14" spans="1:11" s="117" customFormat="1" ht="18" customHeight="1">
      <c r="A14" s="118">
        <v>2028</v>
      </c>
      <c r="B14" s="119">
        <v>714324595</v>
      </c>
      <c r="C14" s="113">
        <f t="shared" si="0"/>
        <v>0</v>
      </c>
      <c r="D14" s="120">
        <v>714324595</v>
      </c>
      <c r="E14" s="119">
        <v>690488065</v>
      </c>
      <c r="F14" s="113">
        <f t="shared" si="1"/>
        <v>-5500000</v>
      </c>
      <c r="G14" s="120">
        <v>684988065</v>
      </c>
      <c r="H14" s="115"/>
      <c r="I14" s="112">
        <f t="shared" si="5"/>
        <v>23836530</v>
      </c>
      <c r="J14" s="116">
        <f t="shared" si="6"/>
        <v>5500000</v>
      </c>
      <c r="K14" s="114">
        <f t="shared" si="7"/>
        <v>29336530</v>
      </c>
    </row>
    <row r="15" spans="1:11" s="117" customFormat="1" ht="18" customHeight="1">
      <c r="A15" s="118">
        <v>2029</v>
      </c>
      <c r="B15" s="119">
        <v>714324595</v>
      </c>
      <c r="C15" s="113">
        <f t="shared" si="0"/>
        <v>0</v>
      </c>
      <c r="D15" s="120">
        <v>714324595</v>
      </c>
      <c r="E15" s="119">
        <v>694824595</v>
      </c>
      <c r="F15" s="113">
        <f t="shared" si="1"/>
        <v>-10500000</v>
      </c>
      <c r="G15" s="120">
        <v>684324595</v>
      </c>
      <c r="H15" s="115"/>
      <c r="I15" s="112">
        <f t="shared" si="5"/>
        <v>19500000</v>
      </c>
      <c r="J15" s="116">
        <f t="shared" si="6"/>
        <v>10500000</v>
      </c>
      <c r="K15" s="114">
        <f t="shared" si="7"/>
        <v>30000000</v>
      </c>
    </row>
    <row r="16" spans="1:11" s="117" customFormat="1" ht="18" customHeight="1">
      <c r="A16" s="118">
        <v>2030</v>
      </c>
      <c r="B16" s="119">
        <v>714324595</v>
      </c>
      <c r="C16" s="113">
        <f t="shared" si="0"/>
        <v>0</v>
      </c>
      <c r="D16" s="120">
        <v>714324595</v>
      </c>
      <c r="E16" s="119">
        <v>694824595</v>
      </c>
      <c r="F16" s="113">
        <f t="shared" si="1"/>
        <v>-10500000</v>
      </c>
      <c r="G16" s="120">
        <v>684324595</v>
      </c>
      <c r="H16" s="115"/>
      <c r="I16" s="112">
        <f t="shared" si="5"/>
        <v>19500000</v>
      </c>
      <c r="J16" s="116">
        <f t="shared" si="6"/>
        <v>10500000</v>
      </c>
      <c r="K16" s="114">
        <f t="shared" si="7"/>
        <v>30000000</v>
      </c>
    </row>
    <row r="17" spans="1:11" s="117" customFormat="1" ht="18" customHeight="1">
      <c r="A17" s="118">
        <v>2031</v>
      </c>
      <c r="B17" s="119">
        <v>714324595</v>
      </c>
      <c r="C17" s="113">
        <f t="shared" si="0"/>
        <v>0</v>
      </c>
      <c r="D17" s="120">
        <v>714324595</v>
      </c>
      <c r="E17" s="119">
        <v>693824595</v>
      </c>
      <c r="F17" s="113">
        <f t="shared" si="1"/>
        <v>-10500000</v>
      </c>
      <c r="G17" s="120">
        <v>683324595</v>
      </c>
      <c r="H17" s="115"/>
      <c r="I17" s="112">
        <f t="shared" si="5"/>
        <v>20500000</v>
      </c>
      <c r="J17" s="116">
        <f t="shared" si="6"/>
        <v>10500000</v>
      </c>
      <c r="K17" s="114">
        <f t="shared" si="7"/>
        <v>31000000</v>
      </c>
    </row>
    <row r="18" spans="1:11" s="117" customFormat="1" ht="18" customHeight="1">
      <c r="A18" s="118">
        <v>2032</v>
      </c>
      <c r="B18" s="119">
        <v>714324595</v>
      </c>
      <c r="C18" s="113">
        <f t="shared" si="0"/>
        <v>0</v>
      </c>
      <c r="D18" s="120">
        <v>714324595</v>
      </c>
      <c r="E18" s="119">
        <v>693824595</v>
      </c>
      <c r="F18" s="113">
        <f t="shared" si="1"/>
        <v>-11500000</v>
      </c>
      <c r="G18" s="120">
        <v>682324595</v>
      </c>
      <c r="H18" s="115"/>
      <c r="I18" s="112">
        <f t="shared" si="5"/>
        <v>20500000</v>
      </c>
      <c r="J18" s="116">
        <f t="shared" si="6"/>
        <v>11500000</v>
      </c>
      <c r="K18" s="114">
        <f t="shared" si="7"/>
        <v>32000000</v>
      </c>
    </row>
    <row r="19" spans="1:11" s="117" customFormat="1" ht="18" customHeight="1">
      <c r="A19" s="118">
        <v>2033</v>
      </c>
      <c r="B19" s="119">
        <v>714324595</v>
      </c>
      <c r="C19" s="113">
        <f t="shared" si="0"/>
        <v>0</v>
      </c>
      <c r="D19" s="120">
        <v>714324595</v>
      </c>
      <c r="E19" s="119">
        <v>693824595</v>
      </c>
      <c r="F19" s="113">
        <f t="shared" si="1"/>
        <v>-12500000</v>
      </c>
      <c r="G19" s="120">
        <v>681324595</v>
      </c>
      <c r="H19" s="115"/>
      <c r="I19" s="112">
        <f t="shared" si="5"/>
        <v>20500000</v>
      </c>
      <c r="J19" s="116">
        <f t="shared" si="6"/>
        <v>12500000</v>
      </c>
      <c r="K19" s="114">
        <f t="shared" si="7"/>
        <v>33000000</v>
      </c>
    </row>
    <row r="20" spans="1:11" s="117" customFormat="1" ht="18" customHeight="1">
      <c r="A20" s="118">
        <v>2034</v>
      </c>
      <c r="B20" s="119">
        <v>714324595</v>
      </c>
      <c r="C20" s="113">
        <f t="shared" si="0"/>
        <v>0</v>
      </c>
      <c r="D20" s="120">
        <v>714324595</v>
      </c>
      <c r="E20" s="119">
        <v>693324595</v>
      </c>
      <c r="F20" s="113">
        <f t="shared" si="1"/>
        <v>-10500000</v>
      </c>
      <c r="G20" s="120">
        <v>682824595</v>
      </c>
      <c r="H20" s="115"/>
      <c r="I20" s="112">
        <f t="shared" si="5"/>
        <v>21000000</v>
      </c>
      <c r="J20" s="116">
        <f t="shared" si="6"/>
        <v>10500000</v>
      </c>
      <c r="K20" s="114">
        <f t="shared" si="7"/>
        <v>31500000</v>
      </c>
    </row>
    <row r="21" spans="1:11" s="117" customFormat="1" ht="18" customHeight="1">
      <c r="A21" s="118">
        <v>2035</v>
      </c>
      <c r="B21" s="119">
        <v>714324595</v>
      </c>
      <c r="C21" s="113">
        <f t="shared" si="0"/>
        <v>0</v>
      </c>
      <c r="D21" s="120">
        <v>714324595</v>
      </c>
      <c r="E21" s="119">
        <v>693224186</v>
      </c>
      <c r="F21" s="113">
        <f t="shared" si="1"/>
        <v>-10690224</v>
      </c>
      <c r="G21" s="120">
        <v>682533962</v>
      </c>
      <c r="H21" s="115"/>
      <c r="I21" s="112">
        <f t="shared" si="5"/>
        <v>21100409</v>
      </c>
      <c r="J21" s="116">
        <f t="shared" si="6"/>
        <v>10690224</v>
      </c>
      <c r="K21" s="114">
        <f t="shared" si="7"/>
        <v>31790633</v>
      </c>
    </row>
    <row r="22" spans="1:11" s="117" customFormat="1" ht="18" customHeight="1">
      <c r="A22" s="118">
        <v>2036</v>
      </c>
      <c r="B22" s="119">
        <v>714324595</v>
      </c>
      <c r="C22" s="113">
        <f t="shared" si="0"/>
        <v>0</v>
      </c>
      <c r="D22" s="120">
        <v>714324595</v>
      </c>
      <c r="E22" s="119">
        <v>703343643</v>
      </c>
      <c r="F22" s="113">
        <f t="shared" si="1"/>
        <v>-14000000</v>
      </c>
      <c r="G22" s="120">
        <v>689343643</v>
      </c>
      <c r="H22" s="115"/>
      <c r="I22" s="112">
        <f t="shared" si="5"/>
        <v>10980952</v>
      </c>
      <c r="J22" s="116">
        <f t="shared" si="6"/>
        <v>14000000</v>
      </c>
      <c r="K22" s="114">
        <f t="shared" si="7"/>
        <v>24980952</v>
      </c>
    </row>
    <row r="23" spans="1:11" s="117" customFormat="1" ht="18" customHeight="1">
      <c r="A23" s="118">
        <v>2037</v>
      </c>
      <c r="B23" s="119">
        <v>714324595</v>
      </c>
      <c r="C23" s="113">
        <f t="shared" si="0"/>
        <v>0</v>
      </c>
      <c r="D23" s="120">
        <v>714324595</v>
      </c>
      <c r="E23" s="119">
        <v>714324595</v>
      </c>
      <c r="F23" s="113">
        <f t="shared" si="1"/>
        <v>0</v>
      </c>
      <c r="G23" s="120">
        <v>714324595</v>
      </c>
      <c r="H23" s="115"/>
      <c r="I23" s="112">
        <f t="shared" si="5"/>
        <v>0</v>
      </c>
      <c r="J23" s="116">
        <f t="shared" si="6"/>
        <v>0</v>
      </c>
      <c r="K23" s="114">
        <f t="shared" si="7"/>
        <v>0</v>
      </c>
    </row>
    <row r="24" spans="1:11" s="117" customFormat="1" ht="18" customHeight="1" thickBot="1">
      <c r="A24" s="121">
        <v>2038</v>
      </c>
      <c r="B24" s="122">
        <v>714324595</v>
      </c>
      <c r="C24" s="123">
        <f t="shared" si="0"/>
        <v>0</v>
      </c>
      <c r="D24" s="124">
        <v>714324595</v>
      </c>
      <c r="E24" s="122">
        <v>714324595</v>
      </c>
      <c r="F24" s="123">
        <f t="shared" si="1"/>
        <v>0</v>
      </c>
      <c r="G24" s="124">
        <v>714324595</v>
      </c>
      <c r="H24" s="115"/>
      <c r="I24" s="122">
        <f t="shared" si="5"/>
        <v>0</v>
      </c>
      <c r="J24" s="125">
        <f t="shared" si="6"/>
        <v>0</v>
      </c>
      <c r="K24" s="124">
        <f t="shared" si="7"/>
        <v>0</v>
      </c>
    </row>
    <row r="25" spans="2:11" ht="15">
      <c r="B25" s="126"/>
      <c r="C25" s="126"/>
      <c r="D25" s="126"/>
      <c r="E25" s="126"/>
      <c r="F25" s="126"/>
      <c r="G25" s="126"/>
      <c r="H25" s="127"/>
      <c r="I25" s="126"/>
      <c r="J25" s="126"/>
      <c r="K25" s="126"/>
    </row>
    <row r="27" ht="15.75" thickBot="1"/>
    <row r="28" spans="1:11" s="94" customFormat="1" ht="27.75" customHeight="1">
      <c r="A28" s="182" t="s">
        <v>19</v>
      </c>
      <c r="B28" s="178" t="s">
        <v>33</v>
      </c>
      <c r="C28" s="179"/>
      <c r="D28" s="180"/>
      <c r="E28" s="181" t="s">
        <v>34</v>
      </c>
      <c r="F28" s="179"/>
      <c r="G28" s="180"/>
      <c r="H28" s="93"/>
      <c r="I28" s="178" t="s">
        <v>35</v>
      </c>
      <c r="J28" s="179"/>
      <c r="K28" s="180"/>
    </row>
    <row r="29" spans="1:11" s="103" customFormat="1" ht="31.5" customHeight="1" thickBot="1">
      <c r="A29" s="183"/>
      <c r="B29" s="95" t="s">
        <v>23</v>
      </c>
      <c r="C29" s="96" t="s">
        <v>24</v>
      </c>
      <c r="D29" s="97" t="s">
        <v>25</v>
      </c>
      <c r="E29" s="98" t="s">
        <v>23</v>
      </c>
      <c r="F29" s="96" t="s">
        <v>24</v>
      </c>
      <c r="G29" s="97" t="s">
        <v>25</v>
      </c>
      <c r="H29" s="99"/>
      <c r="I29" s="100" t="s">
        <v>23</v>
      </c>
      <c r="J29" s="101" t="s">
        <v>24</v>
      </c>
      <c r="K29" s="102" t="s">
        <v>25</v>
      </c>
    </row>
    <row r="30" spans="1:11" s="110" customFormat="1" ht="12" thickBot="1">
      <c r="A30" s="128" t="s">
        <v>41</v>
      </c>
      <c r="B30" s="105" t="s">
        <v>16</v>
      </c>
      <c r="C30" s="106" t="s">
        <v>17</v>
      </c>
      <c r="D30" s="107" t="s">
        <v>26</v>
      </c>
      <c r="E30" s="108" t="s">
        <v>27</v>
      </c>
      <c r="F30" s="106" t="s">
        <v>28</v>
      </c>
      <c r="G30" s="107" t="s">
        <v>29</v>
      </c>
      <c r="H30" s="109"/>
      <c r="I30" s="105" t="s">
        <v>30</v>
      </c>
      <c r="J30" s="106" t="s">
        <v>31</v>
      </c>
      <c r="K30" s="107" t="s">
        <v>32</v>
      </c>
    </row>
    <row r="31" spans="1:11" s="117" customFormat="1" ht="18" customHeight="1">
      <c r="A31" s="111">
        <v>2020</v>
      </c>
      <c r="B31" s="112">
        <v>57980952</v>
      </c>
      <c r="C31" s="113">
        <f aca="true" t="shared" si="8" ref="C31:C49">D31-B31</f>
        <v>77000000</v>
      </c>
      <c r="D31" s="114">
        <v>134980952</v>
      </c>
      <c r="E31" s="112">
        <v>35480952</v>
      </c>
      <c r="F31" s="113">
        <f aca="true" t="shared" si="9" ref="F31:F49">G31-E31</f>
        <v>0</v>
      </c>
      <c r="G31" s="114">
        <v>35480952</v>
      </c>
      <c r="H31" s="115"/>
      <c r="I31" s="129">
        <f>B6+B31-E6-E31</f>
        <v>0</v>
      </c>
      <c r="J31" s="130">
        <f aca="true" t="shared" si="10" ref="J31:J37">K31-I31</f>
        <v>0</v>
      </c>
      <c r="K31" s="131">
        <f>D6+D31-G6-G31</f>
        <v>0</v>
      </c>
    </row>
    <row r="32" spans="1:11" s="117" customFormat="1" ht="18" customHeight="1">
      <c r="A32" s="111">
        <f>A31+1</f>
        <v>2021</v>
      </c>
      <c r="B32" s="112">
        <v>40000000</v>
      </c>
      <c r="C32" s="113">
        <f t="shared" si="8"/>
        <v>40000000</v>
      </c>
      <c r="D32" s="114">
        <v>80000000</v>
      </c>
      <c r="E32" s="112">
        <v>36543951</v>
      </c>
      <c r="F32" s="113">
        <f t="shared" si="9"/>
        <v>1</v>
      </c>
      <c r="G32" s="114">
        <v>36543952</v>
      </c>
      <c r="H32" s="115"/>
      <c r="I32" s="112">
        <f aca="true" t="shared" si="11" ref="I32:I49">B7+B32-E7-E32</f>
        <v>0</v>
      </c>
      <c r="J32" s="116">
        <f t="shared" si="10"/>
        <v>0</v>
      </c>
      <c r="K32" s="114">
        <f aca="true" t="shared" si="12" ref="K32:K49">D7+D32-G7-G32</f>
        <v>0</v>
      </c>
    </row>
    <row r="33" spans="1:11" s="117" customFormat="1" ht="18" customHeight="1">
      <c r="A33" s="111">
        <f>A32+1</f>
        <v>2022</v>
      </c>
      <c r="B33" s="112">
        <v>15000000</v>
      </c>
      <c r="C33" s="113">
        <f t="shared" si="8"/>
        <v>20000000</v>
      </c>
      <c r="D33" s="114">
        <v>35000000</v>
      </c>
      <c r="E33" s="112">
        <v>25000000</v>
      </c>
      <c r="F33" s="113">
        <f t="shared" si="9"/>
        <v>2000000</v>
      </c>
      <c r="G33" s="114">
        <v>27000000</v>
      </c>
      <c r="H33" s="115"/>
      <c r="I33" s="112">
        <f t="shared" si="11"/>
        <v>0</v>
      </c>
      <c r="J33" s="116">
        <f t="shared" si="10"/>
        <v>0</v>
      </c>
      <c r="K33" s="114">
        <f t="shared" si="12"/>
        <v>0</v>
      </c>
    </row>
    <row r="34" spans="1:11" s="117" customFormat="1" ht="18" customHeight="1">
      <c r="A34" s="111">
        <f>A33+1</f>
        <v>2023</v>
      </c>
      <c r="B34" s="112">
        <v>0</v>
      </c>
      <c r="C34" s="113">
        <f t="shared" si="8"/>
        <v>0</v>
      </c>
      <c r="D34" s="114">
        <v>0</v>
      </c>
      <c r="E34" s="112">
        <v>25500000</v>
      </c>
      <c r="F34" s="113">
        <f t="shared" si="9"/>
        <v>2000000</v>
      </c>
      <c r="G34" s="114">
        <v>27500000</v>
      </c>
      <c r="H34" s="115"/>
      <c r="I34" s="112">
        <f t="shared" si="11"/>
        <v>0</v>
      </c>
      <c r="J34" s="116">
        <f t="shared" si="10"/>
        <v>0</v>
      </c>
      <c r="K34" s="114">
        <f t="shared" si="12"/>
        <v>0</v>
      </c>
    </row>
    <row r="35" spans="1:11" s="117" customFormat="1" ht="18" customHeight="1">
      <c r="A35" s="111">
        <f>A34+1</f>
        <v>2024</v>
      </c>
      <c r="B35" s="112">
        <v>0</v>
      </c>
      <c r="C35" s="113">
        <f t="shared" si="8"/>
        <v>0</v>
      </c>
      <c r="D35" s="114">
        <v>0</v>
      </c>
      <c r="E35" s="112">
        <v>26980952</v>
      </c>
      <c r="F35" s="113">
        <f t="shared" si="9"/>
        <v>3000000</v>
      </c>
      <c r="G35" s="114">
        <v>29980952</v>
      </c>
      <c r="H35" s="115"/>
      <c r="I35" s="112">
        <f t="shared" si="11"/>
        <v>0</v>
      </c>
      <c r="J35" s="116">
        <f t="shared" si="10"/>
        <v>0</v>
      </c>
      <c r="K35" s="114">
        <f t="shared" si="12"/>
        <v>0</v>
      </c>
    </row>
    <row r="36" spans="1:11" s="117" customFormat="1" ht="18" customHeight="1">
      <c r="A36" s="111">
        <f>A35+1</f>
        <v>2025</v>
      </c>
      <c r="B36" s="112">
        <v>0</v>
      </c>
      <c r="C36" s="113">
        <f t="shared" si="8"/>
        <v>0</v>
      </c>
      <c r="D36" s="114">
        <v>0</v>
      </c>
      <c r="E36" s="112">
        <v>27000000</v>
      </c>
      <c r="F36" s="113">
        <f t="shared" si="9"/>
        <v>3000000</v>
      </c>
      <c r="G36" s="114">
        <v>30000000</v>
      </c>
      <c r="H36" s="115"/>
      <c r="I36" s="112">
        <f t="shared" si="11"/>
        <v>0</v>
      </c>
      <c r="J36" s="116">
        <f t="shared" si="10"/>
        <v>0</v>
      </c>
      <c r="K36" s="114">
        <f t="shared" si="12"/>
        <v>0</v>
      </c>
    </row>
    <row r="37" spans="1:11" s="117" customFormat="1" ht="18" customHeight="1">
      <c r="A37" s="118">
        <v>2026</v>
      </c>
      <c r="B37" s="119">
        <v>0</v>
      </c>
      <c r="C37" s="113">
        <f t="shared" si="8"/>
        <v>0</v>
      </c>
      <c r="D37" s="114">
        <v>0</v>
      </c>
      <c r="E37" s="119">
        <v>26800000</v>
      </c>
      <c r="F37" s="113">
        <f t="shared" si="9"/>
        <v>3000000</v>
      </c>
      <c r="G37" s="120">
        <v>29800000</v>
      </c>
      <c r="H37" s="115"/>
      <c r="I37" s="112">
        <f t="shared" si="11"/>
        <v>0</v>
      </c>
      <c r="J37" s="116">
        <f t="shared" si="10"/>
        <v>0</v>
      </c>
      <c r="K37" s="114">
        <f t="shared" si="12"/>
        <v>0</v>
      </c>
    </row>
    <row r="38" spans="1:11" s="117" customFormat="1" ht="18" customHeight="1">
      <c r="A38" s="118">
        <v>2027</v>
      </c>
      <c r="B38" s="119">
        <v>0</v>
      </c>
      <c r="C38" s="113">
        <f t="shared" si="8"/>
        <v>0</v>
      </c>
      <c r="D38" s="114">
        <v>0</v>
      </c>
      <c r="E38" s="119">
        <v>25168324</v>
      </c>
      <c r="F38" s="113">
        <f t="shared" si="9"/>
        <v>4000000</v>
      </c>
      <c r="G38" s="120">
        <v>29168324</v>
      </c>
      <c r="H38" s="115"/>
      <c r="I38" s="112">
        <f t="shared" si="11"/>
        <v>0</v>
      </c>
      <c r="J38" s="116">
        <f aca="true" t="shared" si="13" ref="J38:J49">K38-I38</f>
        <v>0</v>
      </c>
      <c r="K38" s="114">
        <f t="shared" si="12"/>
        <v>0</v>
      </c>
    </row>
    <row r="39" spans="1:11" s="117" customFormat="1" ht="18" customHeight="1">
      <c r="A39" s="118">
        <v>2028</v>
      </c>
      <c r="B39" s="119">
        <v>0</v>
      </c>
      <c r="C39" s="113">
        <f t="shared" si="8"/>
        <v>0</v>
      </c>
      <c r="D39" s="114">
        <v>0</v>
      </c>
      <c r="E39" s="119">
        <v>23836530</v>
      </c>
      <c r="F39" s="113">
        <f t="shared" si="9"/>
        <v>5500000</v>
      </c>
      <c r="G39" s="120">
        <v>29336530</v>
      </c>
      <c r="H39" s="115"/>
      <c r="I39" s="112">
        <f t="shared" si="11"/>
        <v>0</v>
      </c>
      <c r="J39" s="116">
        <f t="shared" si="13"/>
        <v>0</v>
      </c>
      <c r="K39" s="114">
        <f t="shared" si="12"/>
        <v>0</v>
      </c>
    </row>
    <row r="40" spans="1:11" s="117" customFormat="1" ht="18" customHeight="1">
      <c r="A40" s="118">
        <v>2029</v>
      </c>
      <c r="B40" s="119">
        <v>0</v>
      </c>
      <c r="C40" s="113">
        <f t="shared" si="8"/>
        <v>0</v>
      </c>
      <c r="D40" s="114">
        <v>0</v>
      </c>
      <c r="E40" s="119">
        <v>19500000</v>
      </c>
      <c r="F40" s="113">
        <f t="shared" si="9"/>
        <v>10500000</v>
      </c>
      <c r="G40" s="120">
        <v>30000000</v>
      </c>
      <c r="H40" s="115"/>
      <c r="I40" s="112">
        <f t="shared" si="11"/>
        <v>0</v>
      </c>
      <c r="J40" s="116">
        <f t="shared" si="13"/>
        <v>0</v>
      </c>
      <c r="K40" s="114">
        <f t="shared" si="12"/>
        <v>0</v>
      </c>
    </row>
    <row r="41" spans="1:11" s="117" customFormat="1" ht="18" customHeight="1">
      <c r="A41" s="118">
        <v>2030</v>
      </c>
      <c r="B41" s="119">
        <v>0</v>
      </c>
      <c r="C41" s="113">
        <f t="shared" si="8"/>
        <v>0</v>
      </c>
      <c r="D41" s="114">
        <v>0</v>
      </c>
      <c r="E41" s="119">
        <v>19500000</v>
      </c>
      <c r="F41" s="113">
        <f t="shared" si="9"/>
        <v>10500000</v>
      </c>
      <c r="G41" s="120">
        <v>30000000</v>
      </c>
      <c r="H41" s="115"/>
      <c r="I41" s="112">
        <f t="shared" si="11"/>
        <v>0</v>
      </c>
      <c r="J41" s="116">
        <f t="shared" si="13"/>
        <v>0</v>
      </c>
      <c r="K41" s="114">
        <f t="shared" si="12"/>
        <v>0</v>
      </c>
    </row>
    <row r="42" spans="1:11" s="117" customFormat="1" ht="18" customHeight="1">
      <c r="A42" s="118">
        <v>2031</v>
      </c>
      <c r="B42" s="119">
        <v>0</v>
      </c>
      <c r="C42" s="113">
        <f t="shared" si="8"/>
        <v>0</v>
      </c>
      <c r="D42" s="114">
        <v>0</v>
      </c>
      <c r="E42" s="119">
        <v>20500000</v>
      </c>
      <c r="F42" s="113">
        <f t="shared" si="9"/>
        <v>10500000</v>
      </c>
      <c r="G42" s="120">
        <v>31000000</v>
      </c>
      <c r="H42" s="115"/>
      <c r="I42" s="112">
        <f t="shared" si="11"/>
        <v>0</v>
      </c>
      <c r="J42" s="116">
        <f t="shared" si="13"/>
        <v>0</v>
      </c>
      <c r="K42" s="114">
        <f t="shared" si="12"/>
        <v>0</v>
      </c>
    </row>
    <row r="43" spans="1:11" s="117" customFormat="1" ht="18" customHeight="1">
      <c r="A43" s="118">
        <v>2032</v>
      </c>
      <c r="B43" s="119">
        <v>0</v>
      </c>
      <c r="C43" s="113">
        <f t="shared" si="8"/>
        <v>0</v>
      </c>
      <c r="D43" s="114">
        <v>0</v>
      </c>
      <c r="E43" s="119">
        <v>20500000</v>
      </c>
      <c r="F43" s="113">
        <f t="shared" si="9"/>
        <v>11500000</v>
      </c>
      <c r="G43" s="120">
        <v>32000000</v>
      </c>
      <c r="H43" s="115"/>
      <c r="I43" s="112">
        <f t="shared" si="11"/>
        <v>0</v>
      </c>
      <c r="J43" s="116">
        <f t="shared" si="13"/>
        <v>0</v>
      </c>
      <c r="K43" s="114">
        <f t="shared" si="12"/>
        <v>0</v>
      </c>
    </row>
    <row r="44" spans="1:11" s="117" customFormat="1" ht="18" customHeight="1">
      <c r="A44" s="118">
        <v>2033</v>
      </c>
      <c r="B44" s="119">
        <v>0</v>
      </c>
      <c r="C44" s="113">
        <f t="shared" si="8"/>
        <v>0</v>
      </c>
      <c r="D44" s="114">
        <v>0</v>
      </c>
      <c r="E44" s="119">
        <v>20500000</v>
      </c>
      <c r="F44" s="113">
        <f t="shared" si="9"/>
        <v>12500000</v>
      </c>
      <c r="G44" s="120">
        <v>33000000</v>
      </c>
      <c r="H44" s="115"/>
      <c r="I44" s="112">
        <f t="shared" si="11"/>
        <v>0</v>
      </c>
      <c r="J44" s="116">
        <f t="shared" si="13"/>
        <v>0</v>
      </c>
      <c r="K44" s="114">
        <f t="shared" si="12"/>
        <v>0</v>
      </c>
    </row>
    <row r="45" spans="1:11" s="117" customFormat="1" ht="18" customHeight="1">
      <c r="A45" s="118">
        <v>2034</v>
      </c>
      <c r="B45" s="119">
        <v>0</v>
      </c>
      <c r="C45" s="113">
        <f t="shared" si="8"/>
        <v>0</v>
      </c>
      <c r="D45" s="114">
        <v>0</v>
      </c>
      <c r="E45" s="119">
        <v>21000000</v>
      </c>
      <c r="F45" s="113">
        <f t="shared" si="9"/>
        <v>10500000</v>
      </c>
      <c r="G45" s="120">
        <v>31500000</v>
      </c>
      <c r="H45" s="115"/>
      <c r="I45" s="112">
        <f t="shared" si="11"/>
        <v>0</v>
      </c>
      <c r="J45" s="116">
        <f t="shared" si="13"/>
        <v>0</v>
      </c>
      <c r="K45" s="114">
        <f t="shared" si="12"/>
        <v>0</v>
      </c>
    </row>
    <row r="46" spans="1:11" s="117" customFormat="1" ht="18" customHeight="1">
      <c r="A46" s="118">
        <v>2035</v>
      </c>
      <c r="B46" s="119">
        <v>0</v>
      </c>
      <c r="C46" s="113">
        <f t="shared" si="8"/>
        <v>0</v>
      </c>
      <c r="D46" s="114">
        <v>0</v>
      </c>
      <c r="E46" s="119">
        <v>21100409</v>
      </c>
      <c r="F46" s="113">
        <f t="shared" si="9"/>
        <v>10690224</v>
      </c>
      <c r="G46" s="120">
        <v>31790633</v>
      </c>
      <c r="H46" s="115"/>
      <c r="I46" s="112">
        <f t="shared" si="11"/>
        <v>0</v>
      </c>
      <c r="J46" s="116">
        <f t="shared" si="13"/>
        <v>0</v>
      </c>
      <c r="K46" s="114">
        <f t="shared" si="12"/>
        <v>0</v>
      </c>
    </row>
    <row r="47" spans="1:11" s="117" customFormat="1" ht="18" customHeight="1">
      <c r="A47" s="118">
        <v>2036</v>
      </c>
      <c r="B47" s="119">
        <v>0</v>
      </c>
      <c r="C47" s="113">
        <f t="shared" si="8"/>
        <v>0</v>
      </c>
      <c r="D47" s="114">
        <v>0</v>
      </c>
      <c r="E47" s="119">
        <v>10980952</v>
      </c>
      <c r="F47" s="113">
        <f t="shared" si="9"/>
        <v>14000000</v>
      </c>
      <c r="G47" s="120">
        <v>24980952</v>
      </c>
      <c r="H47" s="115"/>
      <c r="I47" s="112">
        <f t="shared" si="11"/>
        <v>0</v>
      </c>
      <c r="J47" s="116">
        <f t="shared" si="13"/>
        <v>0</v>
      </c>
      <c r="K47" s="114">
        <f t="shared" si="12"/>
        <v>0</v>
      </c>
    </row>
    <row r="48" spans="1:11" s="117" customFormat="1" ht="18" customHeight="1">
      <c r="A48" s="118">
        <v>2037</v>
      </c>
      <c r="B48" s="119">
        <v>0</v>
      </c>
      <c r="C48" s="113">
        <f t="shared" si="8"/>
        <v>0</v>
      </c>
      <c r="D48" s="114">
        <v>0</v>
      </c>
      <c r="E48" s="119">
        <v>0</v>
      </c>
      <c r="F48" s="113">
        <f t="shared" si="9"/>
        <v>0</v>
      </c>
      <c r="G48" s="120">
        <v>0</v>
      </c>
      <c r="H48" s="115"/>
      <c r="I48" s="112">
        <f t="shared" si="11"/>
        <v>0</v>
      </c>
      <c r="J48" s="116">
        <f t="shared" si="13"/>
        <v>0</v>
      </c>
      <c r="K48" s="114">
        <f t="shared" si="12"/>
        <v>0</v>
      </c>
    </row>
    <row r="49" spans="1:11" s="117" customFormat="1" ht="18" customHeight="1" thickBot="1">
      <c r="A49" s="121">
        <v>2038</v>
      </c>
      <c r="B49" s="122">
        <v>0</v>
      </c>
      <c r="C49" s="123">
        <f t="shared" si="8"/>
        <v>0</v>
      </c>
      <c r="D49" s="124">
        <v>0</v>
      </c>
      <c r="E49" s="122">
        <v>0</v>
      </c>
      <c r="F49" s="123">
        <f t="shared" si="9"/>
        <v>0</v>
      </c>
      <c r="G49" s="124">
        <v>0</v>
      </c>
      <c r="H49" s="115"/>
      <c r="I49" s="122">
        <f t="shared" si="11"/>
        <v>0</v>
      </c>
      <c r="J49" s="125">
        <f t="shared" si="13"/>
        <v>0</v>
      </c>
      <c r="K49" s="124">
        <f t="shared" si="12"/>
        <v>0</v>
      </c>
    </row>
    <row r="52" spans="1:11" ht="15.75">
      <c r="A52" s="1" t="s">
        <v>27</v>
      </c>
      <c r="B52" s="184" t="s">
        <v>39</v>
      </c>
      <c r="C52" s="185"/>
      <c r="D52" s="185"/>
      <c r="E52" s="185"/>
      <c r="F52" s="185"/>
      <c r="G52" s="185"/>
      <c r="H52" s="185"/>
      <c r="I52" s="185"/>
      <c r="J52" s="185"/>
      <c r="K52" s="185"/>
    </row>
    <row r="53" spans="1:11" ht="33" customHeight="1">
      <c r="A53" s="161" t="s">
        <v>243</v>
      </c>
      <c r="B53" s="161"/>
      <c r="C53" s="161"/>
      <c r="D53" s="161"/>
      <c r="E53" s="161"/>
      <c r="F53" s="161"/>
      <c r="G53" s="161"/>
      <c r="H53" s="161"/>
      <c r="I53" s="161"/>
      <c r="J53" s="161"/>
      <c r="K53" s="161"/>
    </row>
    <row r="54" spans="1:11" ht="30" customHeight="1">
      <c r="A54" s="161" t="s">
        <v>410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61"/>
    </row>
  </sheetData>
  <sheetProtection password="C25B" sheet="1"/>
  <mergeCells count="12">
    <mergeCell ref="A54:K54"/>
    <mergeCell ref="E28:G28"/>
    <mergeCell ref="I28:K28"/>
    <mergeCell ref="B52:K52"/>
    <mergeCell ref="A53:K53"/>
    <mergeCell ref="A1:K1"/>
    <mergeCell ref="A3:A4"/>
    <mergeCell ref="B3:D3"/>
    <mergeCell ref="E3:G3"/>
    <mergeCell ref="I3:K3"/>
    <mergeCell ref="A28:A29"/>
    <mergeCell ref="B28:D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D21" sqref="D21"/>
    </sheetView>
  </sheetViews>
  <sheetFormatPr defaultColWidth="8.796875" defaultRowHeight="14.25"/>
  <cols>
    <col min="1" max="1" width="8.19921875" style="3" customWidth="1"/>
    <col min="2" max="2" width="11.19921875" style="2" customWidth="1"/>
    <col min="3" max="3" width="11.09765625" style="2" customWidth="1"/>
    <col min="4" max="5" width="11.19921875" style="2" customWidth="1"/>
    <col min="6" max="6" width="11.09765625" style="2" customWidth="1"/>
    <col min="7" max="7" width="11.19921875" style="2" customWidth="1"/>
    <col min="8" max="8" width="1.69921875" style="4" customWidth="1"/>
    <col min="9" max="9" width="11.19921875" style="2" customWidth="1"/>
    <col min="10" max="10" width="9.8984375" style="2" customWidth="1"/>
    <col min="11" max="11" width="11.19921875" style="2" customWidth="1"/>
    <col min="12" max="16384" width="9" style="2" customWidth="1"/>
  </cols>
  <sheetData>
    <row r="1" spans="1:11" ht="30" customHeight="1">
      <c r="A1" s="186" t="s">
        <v>18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ht="15.75" thickBot="1"/>
    <row r="3" spans="1:11" s="6" customFormat="1" ht="27.75" customHeight="1">
      <c r="A3" s="187" t="s">
        <v>19</v>
      </c>
      <c r="B3" s="189" t="s">
        <v>20</v>
      </c>
      <c r="C3" s="190"/>
      <c r="D3" s="191"/>
      <c r="E3" s="189" t="s">
        <v>21</v>
      </c>
      <c r="F3" s="190"/>
      <c r="G3" s="191"/>
      <c r="H3" s="5"/>
      <c r="I3" s="189" t="s">
        <v>22</v>
      </c>
      <c r="J3" s="190"/>
      <c r="K3" s="191"/>
    </row>
    <row r="4" spans="1:11" s="11" customFormat="1" ht="31.5" customHeight="1" thickBot="1">
      <c r="A4" s="188"/>
      <c r="B4" s="7" t="s">
        <v>23</v>
      </c>
      <c r="C4" s="8" t="s">
        <v>24</v>
      </c>
      <c r="D4" s="9" t="s">
        <v>25</v>
      </c>
      <c r="E4" s="7" t="s">
        <v>23</v>
      </c>
      <c r="F4" s="8" t="s">
        <v>24</v>
      </c>
      <c r="G4" s="9" t="s">
        <v>25</v>
      </c>
      <c r="H4" s="10"/>
      <c r="I4" s="7" t="s">
        <v>23</v>
      </c>
      <c r="J4" s="8" t="s">
        <v>24</v>
      </c>
      <c r="K4" s="9" t="s">
        <v>25</v>
      </c>
    </row>
    <row r="5" spans="1:11" s="17" customFormat="1" ht="12" thickBot="1">
      <c r="A5" s="12" t="s">
        <v>41</v>
      </c>
      <c r="B5" s="13" t="s">
        <v>16</v>
      </c>
      <c r="C5" s="14" t="s">
        <v>17</v>
      </c>
      <c r="D5" s="15" t="s">
        <v>26</v>
      </c>
      <c r="E5" s="13" t="s">
        <v>27</v>
      </c>
      <c r="F5" s="14" t="s">
        <v>28</v>
      </c>
      <c r="G5" s="15" t="s">
        <v>29</v>
      </c>
      <c r="H5" s="16"/>
      <c r="I5" s="13" t="s">
        <v>30</v>
      </c>
      <c r="J5" s="14" t="s">
        <v>31</v>
      </c>
      <c r="K5" s="15" t="s">
        <v>32</v>
      </c>
    </row>
    <row r="6" spans="1:11" s="24" customFormat="1" ht="18" customHeight="1">
      <c r="A6" s="18">
        <v>2011</v>
      </c>
      <c r="B6" s="21">
        <v>736629732</v>
      </c>
      <c r="C6" s="20">
        <f>D6-B6</f>
        <v>0</v>
      </c>
      <c r="D6" s="21">
        <v>736629732</v>
      </c>
      <c r="E6" s="19">
        <v>774997440</v>
      </c>
      <c r="F6" s="20">
        <f>G6-E6</f>
        <v>0</v>
      </c>
      <c r="G6" s="21">
        <v>774997440</v>
      </c>
      <c r="H6" s="22"/>
      <c r="I6" s="23">
        <f>B6-E6</f>
        <v>-38367708</v>
      </c>
      <c r="J6" s="20">
        <f>K6-I6</f>
        <v>0</v>
      </c>
      <c r="K6" s="21">
        <f>D6-G6</f>
        <v>-38367708</v>
      </c>
    </row>
    <row r="7" spans="1:11" s="24" customFormat="1" ht="18" customHeight="1">
      <c r="A7" s="25">
        <f>A6+1</f>
        <v>2012</v>
      </c>
      <c r="B7" s="28">
        <v>759814698</v>
      </c>
      <c r="C7" s="27">
        <f aca="true" t="shared" si="0" ref="C7:C21">D7-B7</f>
        <v>0</v>
      </c>
      <c r="D7" s="28">
        <v>759814698</v>
      </c>
      <c r="E7" s="26">
        <v>766102070</v>
      </c>
      <c r="F7" s="27">
        <f aca="true" t="shared" si="1" ref="F7:F21">G7-E7</f>
        <v>0</v>
      </c>
      <c r="G7" s="28">
        <v>766102070</v>
      </c>
      <c r="H7" s="22"/>
      <c r="I7" s="29">
        <f aca="true" t="shared" si="2" ref="I7:I21">B7-E7</f>
        <v>-6287372</v>
      </c>
      <c r="J7" s="27">
        <f aca="true" t="shared" si="3" ref="J7:J21">K7-I7</f>
        <v>0</v>
      </c>
      <c r="K7" s="28">
        <f aca="true" t="shared" si="4" ref="K7:K21">D7-G7</f>
        <v>-6287372</v>
      </c>
    </row>
    <row r="8" spans="1:11" s="24" customFormat="1" ht="18" customHeight="1">
      <c r="A8" s="25">
        <f aca="true" t="shared" si="5" ref="A8:A21">A7+1</f>
        <v>2013</v>
      </c>
      <c r="B8" s="28">
        <v>828053919</v>
      </c>
      <c r="C8" s="27">
        <f t="shared" si="0"/>
        <v>12897522</v>
      </c>
      <c r="D8" s="28">
        <v>840951441</v>
      </c>
      <c r="E8" s="26">
        <v>868053919</v>
      </c>
      <c r="F8" s="27">
        <f t="shared" si="1"/>
        <v>12897522</v>
      </c>
      <c r="G8" s="28">
        <v>880951441</v>
      </c>
      <c r="H8" s="22"/>
      <c r="I8" s="29">
        <f t="shared" si="2"/>
        <v>-40000000</v>
      </c>
      <c r="J8" s="27">
        <f t="shared" si="3"/>
        <v>0</v>
      </c>
      <c r="K8" s="28">
        <f t="shared" si="4"/>
        <v>-40000000</v>
      </c>
    </row>
    <row r="9" spans="1:11" s="24" customFormat="1" ht="18" customHeight="1">
      <c r="A9" s="25">
        <f t="shared" si="5"/>
        <v>2014</v>
      </c>
      <c r="B9" s="28">
        <v>1008729660</v>
      </c>
      <c r="C9" s="27">
        <f t="shared" si="0"/>
        <v>31874934</v>
      </c>
      <c r="D9" s="28">
        <v>1040604594</v>
      </c>
      <c r="E9" s="26">
        <v>994661336</v>
      </c>
      <c r="F9" s="27">
        <f t="shared" si="1"/>
        <v>31874934</v>
      </c>
      <c r="G9" s="28">
        <v>1026536270</v>
      </c>
      <c r="H9" s="22"/>
      <c r="I9" s="29">
        <f t="shared" si="2"/>
        <v>14068324</v>
      </c>
      <c r="J9" s="27">
        <f t="shared" si="3"/>
        <v>0</v>
      </c>
      <c r="K9" s="28">
        <f t="shared" si="4"/>
        <v>14068324</v>
      </c>
    </row>
    <row r="10" spans="1:11" s="24" customFormat="1" ht="18" customHeight="1">
      <c r="A10" s="25">
        <f t="shared" si="5"/>
        <v>2015</v>
      </c>
      <c r="B10" s="28">
        <v>724373840</v>
      </c>
      <c r="C10" s="27">
        <f t="shared" si="0"/>
        <v>2641871</v>
      </c>
      <c r="D10" s="28">
        <v>727015711</v>
      </c>
      <c r="E10" s="26">
        <v>681792888</v>
      </c>
      <c r="F10" s="27">
        <f t="shared" si="1"/>
        <v>2641871</v>
      </c>
      <c r="G10" s="28">
        <v>684434759</v>
      </c>
      <c r="H10" s="22"/>
      <c r="I10" s="29">
        <f t="shared" si="2"/>
        <v>42580952</v>
      </c>
      <c r="J10" s="27">
        <f t="shared" si="3"/>
        <v>0</v>
      </c>
      <c r="K10" s="28">
        <f t="shared" si="4"/>
        <v>42580952</v>
      </c>
    </row>
    <row r="11" spans="1:11" s="24" customFormat="1" ht="18" customHeight="1">
      <c r="A11" s="25">
        <f t="shared" si="5"/>
        <v>2016</v>
      </c>
      <c r="B11" s="28">
        <v>569097963</v>
      </c>
      <c r="C11" s="27">
        <f t="shared" si="0"/>
        <v>1500000</v>
      </c>
      <c r="D11" s="28">
        <v>570597963</v>
      </c>
      <c r="E11" s="26">
        <v>524817011</v>
      </c>
      <c r="F11" s="27">
        <f t="shared" si="1"/>
        <v>1500000</v>
      </c>
      <c r="G11" s="28">
        <v>526317011</v>
      </c>
      <c r="H11" s="22"/>
      <c r="I11" s="29">
        <f>B11-E11</f>
        <v>44280952</v>
      </c>
      <c r="J11" s="27">
        <f t="shared" si="3"/>
        <v>0</v>
      </c>
      <c r="K11" s="28">
        <f t="shared" si="4"/>
        <v>44280952</v>
      </c>
    </row>
    <row r="12" spans="1:11" s="24" customFormat="1" ht="18" customHeight="1">
      <c r="A12" s="25">
        <f t="shared" si="5"/>
        <v>2017</v>
      </c>
      <c r="B12" s="28">
        <v>565060690</v>
      </c>
      <c r="C12" s="27">
        <f t="shared" si="0"/>
        <v>0</v>
      </c>
      <c r="D12" s="28">
        <v>565060690</v>
      </c>
      <c r="E12" s="26">
        <v>521479738</v>
      </c>
      <c r="F12" s="27">
        <f t="shared" si="1"/>
        <v>0</v>
      </c>
      <c r="G12" s="28">
        <v>521479738</v>
      </c>
      <c r="H12" s="22"/>
      <c r="I12" s="29">
        <f t="shared" si="2"/>
        <v>43580952</v>
      </c>
      <c r="J12" s="27">
        <f t="shared" si="3"/>
        <v>0</v>
      </c>
      <c r="K12" s="28">
        <f>D12-G12</f>
        <v>43580952</v>
      </c>
    </row>
    <row r="13" spans="1:11" s="24" customFormat="1" ht="18" customHeight="1">
      <c r="A13" s="25">
        <f t="shared" si="5"/>
        <v>2018</v>
      </c>
      <c r="B13" s="28">
        <v>572686089</v>
      </c>
      <c r="C13" s="27">
        <f t="shared" si="0"/>
        <v>0</v>
      </c>
      <c r="D13" s="28">
        <v>572686089</v>
      </c>
      <c r="E13" s="26">
        <v>528105137</v>
      </c>
      <c r="F13" s="27">
        <f t="shared" si="1"/>
        <v>0</v>
      </c>
      <c r="G13" s="28">
        <v>528105137</v>
      </c>
      <c r="H13" s="22"/>
      <c r="I13" s="29">
        <f t="shared" si="2"/>
        <v>44580952</v>
      </c>
      <c r="J13" s="27">
        <f t="shared" si="3"/>
        <v>0</v>
      </c>
      <c r="K13" s="28">
        <f t="shared" si="4"/>
        <v>44580952</v>
      </c>
    </row>
    <row r="14" spans="1:11" s="24" customFormat="1" ht="18" customHeight="1">
      <c r="A14" s="25">
        <f t="shared" si="5"/>
        <v>2019</v>
      </c>
      <c r="B14" s="28">
        <v>580923590</v>
      </c>
      <c r="C14" s="27">
        <f t="shared" si="0"/>
        <v>0</v>
      </c>
      <c r="D14" s="28">
        <v>580923590</v>
      </c>
      <c r="E14" s="26">
        <v>536342638</v>
      </c>
      <c r="F14" s="27">
        <f t="shared" si="1"/>
        <v>0</v>
      </c>
      <c r="G14" s="28">
        <v>536342638</v>
      </c>
      <c r="H14" s="22"/>
      <c r="I14" s="29">
        <f t="shared" si="2"/>
        <v>44580952</v>
      </c>
      <c r="J14" s="27">
        <f t="shared" si="3"/>
        <v>0</v>
      </c>
      <c r="K14" s="28">
        <f t="shared" si="4"/>
        <v>44580952</v>
      </c>
    </row>
    <row r="15" spans="1:11" s="24" customFormat="1" ht="18" customHeight="1">
      <c r="A15" s="25">
        <f t="shared" si="5"/>
        <v>2020</v>
      </c>
      <c r="B15" s="28">
        <v>587098279</v>
      </c>
      <c r="C15" s="27">
        <f t="shared" si="0"/>
        <v>0</v>
      </c>
      <c r="D15" s="28">
        <v>587098279</v>
      </c>
      <c r="E15" s="26">
        <v>549054329</v>
      </c>
      <c r="F15" s="27">
        <f t="shared" si="1"/>
        <v>0</v>
      </c>
      <c r="G15" s="28">
        <v>549054329</v>
      </c>
      <c r="H15" s="22"/>
      <c r="I15" s="29">
        <f t="shared" si="2"/>
        <v>38043950</v>
      </c>
      <c r="J15" s="27">
        <f t="shared" si="3"/>
        <v>0</v>
      </c>
      <c r="K15" s="28">
        <f t="shared" si="4"/>
        <v>38043950</v>
      </c>
    </row>
    <row r="16" spans="1:11" s="24" customFormat="1" ht="18" customHeight="1">
      <c r="A16" s="25">
        <f t="shared" si="5"/>
        <v>2021</v>
      </c>
      <c r="B16" s="28">
        <v>590579723</v>
      </c>
      <c r="C16" s="27">
        <f t="shared" si="0"/>
        <v>0</v>
      </c>
      <c r="D16" s="28">
        <v>590579723</v>
      </c>
      <c r="E16" s="26">
        <v>569579723</v>
      </c>
      <c r="F16" s="27">
        <f t="shared" si="1"/>
        <v>0</v>
      </c>
      <c r="G16" s="28">
        <v>569579723</v>
      </c>
      <c r="H16" s="22"/>
      <c r="I16" s="29">
        <f t="shared" si="2"/>
        <v>21000000</v>
      </c>
      <c r="J16" s="27">
        <f t="shared" si="3"/>
        <v>0</v>
      </c>
      <c r="K16" s="28">
        <f t="shared" si="4"/>
        <v>21000000</v>
      </c>
    </row>
    <row r="17" spans="1:11" s="24" customFormat="1" ht="18" customHeight="1">
      <c r="A17" s="25">
        <f t="shared" si="5"/>
        <v>2022</v>
      </c>
      <c r="B17" s="28">
        <v>597380286</v>
      </c>
      <c r="C17" s="27">
        <f t="shared" si="0"/>
        <v>0</v>
      </c>
      <c r="D17" s="28">
        <v>597380286</v>
      </c>
      <c r="E17" s="26">
        <v>576380286</v>
      </c>
      <c r="F17" s="27">
        <f t="shared" si="1"/>
        <v>0</v>
      </c>
      <c r="G17" s="28">
        <v>576380286</v>
      </c>
      <c r="H17" s="22"/>
      <c r="I17" s="29">
        <f t="shared" si="2"/>
        <v>21000000</v>
      </c>
      <c r="J17" s="27">
        <f t="shared" si="3"/>
        <v>0</v>
      </c>
      <c r="K17" s="28">
        <f t="shared" si="4"/>
        <v>21000000</v>
      </c>
    </row>
    <row r="18" spans="1:11" s="24" customFormat="1" ht="18" customHeight="1">
      <c r="A18" s="25">
        <f t="shared" si="5"/>
        <v>2023</v>
      </c>
      <c r="B18" s="28">
        <v>600752653</v>
      </c>
      <c r="C18" s="27">
        <f t="shared" si="0"/>
        <v>0</v>
      </c>
      <c r="D18" s="28">
        <v>600752653</v>
      </c>
      <c r="E18" s="26">
        <v>580771701</v>
      </c>
      <c r="F18" s="27">
        <f t="shared" si="1"/>
        <v>0</v>
      </c>
      <c r="G18" s="28">
        <v>580771701</v>
      </c>
      <c r="H18" s="22"/>
      <c r="I18" s="29">
        <f t="shared" si="2"/>
        <v>19980952</v>
      </c>
      <c r="J18" s="27">
        <f t="shared" si="3"/>
        <v>0</v>
      </c>
      <c r="K18" s="28">
        <f t="shared" si="4"/>
        <v>19980952</v>
      </c>
    </row>
    <row r="19" spans="1:11" s="24" customFormat="1" ht="18" customHeight="1">
      <c r="A19" s="25">
        <f t="shared" si="5"/>
        <v>2024</v>
      </c>
      <c r="B19" s="28">
        <v>607741610</v>
      </c>
      <c r="C19" s="27">
        <f t="shared" si="0"/>
        <v>0</v>
      </c>
      <c r="D19" s="28">
        <v>607741610</v>
      </c>
      <c r="E19" s="26">
        <v>595741610</v>
      </c>
      <c r="F19" s="27">
        <f t="shared" si="1"/>
        <v>0</v>
      </c>
      <c r="G19" s="28">
        <v>595741610</v>
      </c>
      <c r="H19" s="22"/>
      <c r="I19" s="29">
        <f t="shared" si="2"/>
        <v>12000000</v>
      </c>
      <c r="J19" s="27">
        <f t="shared" si="3"/>
        <v>0</v>
      </c>
      <c r="K19" s="28">
        <f t="shared" si="4"/>
        <v>12000000</v>
      </c>
    </row>
    <row r="20" spans="1:11" s="24" customFormat="1" ht="18" customHeight="1">
      <c r="A20" s="25">
        <f t="shared" si="5"/>
        <v>2025</v>
      </c>
      <c r="B20" s="28">
        <v>614638521</v>
      </c>
      <c r="C20" s="27">
        <f t="shared" si="0"/>
        <v>0</v>
      </c>
      <c r="D20" s="28">
        <v>614638521</v>
      </c>
      <c r="E20" s="26">
        <v>605167705</v>
      </c>
      <c r="F20" s="27">
        <f t="shared" si="1"/>
        <v>0</v>
      </c>
      <c r="G20" s="28">
        <v>605167705</v>
      </c>
      <c r="H20" s="22"/>
      <c r="I20" s="29">
        <f t="shared" si="2"/>
        <v>9470816</v>
      </c>
      <c r="J20" s="27">
        <f t="shared" si="3"/>
        <v>0</v>
      </c>
      <c r="K20" s="28">
        <f t="shared" si="4"/>
        <v>9470816</v>
      </c>
    </row>
    <row r="21" spans="1:11" s="24" customFormat="1" ht="18" customHeight="1" thickBot="1">
      <c r="A21" s="30">
        <f t="shared" si="5"/>
        <v>2026</v>
      </c>
      <c r="B21" s="33">
        <v>621858781</v>
      </c>
      <c r="C21" s="32">
        <f t="shared" si="0"/>
        <v>0</v>
      </c>
      <c r="D21" s="33">
        <v>621858781</v>
      </c>
      <c r="E21" s="31">
        <v>621858781</v>
      </c>
      <c r="F21" s="32">
        <f t="shared" si="1"/>
        <v>0</v>
      </c>
      <c r="G21" s="33">
        <v>621858781</v>
      </c>
      <c r="H21" s="22"/>
      <c r="I21" s="34">
        <f t="shared" si="2"/>
        <v>0</v>
      </c>
      <c r="J21" s="32">
        <f t="shared" si="3"/>
        <v>0</v>
      </c>
      <c r="K21" s="33">
        <f t="shared" si="4"/>
        <v>0</v>
      </c>
    </row>
    <row r="24" ht="15.75" thickBot="1"/>
    <row r="25" spans="1:11" s="6" customFormat="1" ht="27.75" customHeight="1">
      <c r="A25" s="187" t="s">
        <v>19</v>
      </c>
      <c r="B25" s="189" t="s">
        <v>33</v>
      </c>
      <c r="C25" s="190"/>
      <c r="D25" s="191"/>
      <c r="E25" s="189" t="s">
        <v>34</v>
      </c>
      <c r="F25" s="190"/>
      <c r="G25" s="191"/>
      <c r="H25" s="5"/>
      <c r="I25" s="189" t="s">
        <v>35</v>
      </c>
      <c r="J25" s="190"/>
      <c r="K25" s="191"/>
    </row>
    <row r="26" spans="1:11" s="11" customFormat="1" ht="31.5" customHeight="1" thickBot="1">
      <c r="A26" s="188"/>
      <c r="B26" s="7" t="s">
        <v>23</v>
      </c>
      <c r="C26" s="8" t="s">
        <v>24</v>
      </c>
      <c r="D26" s="9" t="s">
        <v>25</v>
      </c>
      <c r="E26" s="7" t="s">
        <v>23</v>
      </c>
      <c r="F26" s="8" t="s">
        <v>24</v>
      </c>
      <c r="G26" s="9" t="s">
        <v>25</v>
      </c>
      <c r="H26" s="10"/>
      <c r="I26" s="7" t="s">
        <v>23</v>
      </c>
      <c r="J26" s="8" t="s">
        <v>24</v>
      </c>
      <c r="K26" s="9" t="s">
        <v>25</v>
      </c>
    </row>
    <row r="27" spans="1:11" s="17" customFormat="1" ht="12" thickBot="1">
      <c r="A27" s="12" t="s">
        <v>41</v>
      </c>
      <c r="B27" s="13" t="s">
        <v>30</v>
      </c>
      <c r="C27" s="14" t="s">
        <v>31</v>
      </c>
      <c r="D27" s="15" t="s">
        <v>32</v>
      </c>
      <c r="E27" s="13" t="s">
        <v>36</v>
      </c>
      <c r="F27" s="14" t="s">
        <v>37</v>
      </c>
      <c r="G27" s="15" t="s">
        <v>38</v>
      </c>
      <c r="H27" s="16"/>
      <c r="I27" s="13" t="s">
        <v>30</v>
      </c>
      <c r="J27" s="14" t="s">
        <v>31</v>
      </c>
      <c r="K27" s="15" t="s">
        <v>32</v>
      </c>
    </row>
    <row r="28" spans="1:11" s="24" customFormat="1" ht="18" customHeight="1">
      <c r="A28" s="35">
        <v>2011</v>
      </c>
      <c r="B28" s="23">
        <v>133221710</v>
      </c>
      <c r="C28" s="20">
        <f>D28-B28</f>
        <v>0</v>
      </c>
      <c r="D28" s="36">
        <v>133221710</v>
      </c>
      <c r="E28" s="23">
        <v>31462914</v>
      </c>
      <c r="F28" s="20">
        <f>G28-E28</f>
        <v>0</v>
      </c>
      <c r="G28" s="21">
        <v>31462914</v>
      </c>
      <c r="H28" s="22"/>
      <c r="I28" s="23">
        <f>B6+B28-E6-E28</f>
        <v>63391088</v>
      </c>
      <c r="J28" s="20">
        <f>K28-I28</f>
        <v>0</v>
      </c>
      <c r="K28" s="21">
        <f>D6+D28-G6-G28</f>
        <v>63391088</v>
      </c>
    </row>
    <row r="29" spans="1:11" s="24" customFormat="1" ht="18" customHeight="1">
      <c r="A29" s="37">
        <f>A28+1</f>
        <v>2012</v>
      </c>
      <c r="B29" s="29">
        <v>104972040</v>
      </c>
      <c r="C29" s="27">
        <f aca="true" t="shared" si="6" ref="C29:C43">D29-B29</f>
        <v>0</v>
      </c>
      <c r="D29" s="38">
        <v>104972040</v>
      </c>
      <c r="E29" s="29">
        <v>31580952</v>
      </c>
      <c r="F29" s="27">
        <f aca="true" t="shared" si="7" ref="F29:F43">G29-E29</f>
        <v>0</v>
      </c>
      <c r="G29" s="28">
        <v>31580952</v>
      </c>
      <c r="H29" s="22"/>
      <c r="I29" s="29">
        <f aca="true" t="shared" si="8" ref="I29:I43">B7+B29-E7-E29</f>
        <v>67103716</v>
      </c>
      <c r="J29" s="27">
        <f aca="true" t="shared" si="9" ref="J29:J43">K29-I29</f>
        <v>0</v>
      </c>
      <c r="K29" s="28">
        <f aca="true" t="shared" si="10" ref="K29:K43">D7+D29-G7-G29</f>
        <v>67103716</v>
      </c>
    </row>
    <row r="30" spans="1:11" s="24" customFormat="1" ht="18" customHeight="1">
      <c r="A30" s="37">
        <f aca="true" t="shared" si="11" ref="A30:A43">A29+1</f>
        <v>2013</v>
      </c>
      <c r="B30" s="29">
        <v>74280952</v>
      </c>
      <c r="C30" s="27">
        <f t="shared" si="6"/>
        <v>0</v>
      </c>
      <c r="D30" s="38">
        <v>74280952</v>
      </c>
      <c r="E30" s="29">
        <v>34280952</v>
      </c>
      <c r="F30" s="27">
        <f t="shared" si="7"/>
        <v>0</v>
      </c>
      <c r="G30" s="28">
        <v>34280952</v>
      </c>
      <c r="H30" s="22"/>
      <c r="I30" s="29">
        <f t="shared" si="8"/>
        <v>0</v>
      </c>
      <c r="J30" s="27">
        <f t="shared" si="9"/>
        <v>0</v>
      </c>
      <c r="K30" s="28">
        <f t="shared" si="10"/>
        <v>0</v>
      </c>
    </row>
    <row r="31" spans="1:11" s="24" customFormat="1" ht="18" customHeight="1">
      <c r="A31" s="37">
        <f t="shared" si="11"/>
        <v>2014</v>
      </c>
      <c r="B31" s="29">
        <v>34280952</v>
      </c>
      <c r="C31" s="27">
        <f t="shared" si="6"/>
        <v>0</v>
      </c>
      <c r="D31" s="38">
        <v>34280952</v>
      </c>
      <c r="E31" s="29">
        <v>34280952</v>
      </c>
      <c r="F31" s="27">
        <f t="shared" si="7"/>
        <v>0</v>
      </c>
      <c r="G31" s="28">
        <v>34280952</v>
      </c>
      <c r="H31" s="22"/>
      <c r="I31" s="29">
        <f>B9+B31-E9-E31</f>
        <v>14068324</v>
      </c>
      <c r="J31" s="27">
        <f t="shared" si="9"/>
        <v>0</v>
      </c>
      <c r="K31" s="28">
        <f t="shared" si="10"/>
        <v>14068324</v>
      </c>
    </row>
    <row r="32" spans="1:11" s="24" customFormat="1" ht="18" customHeight="1">
      <c r="A32" s="37">
        <f t="shared" si="11"/>
        <v>2015</v>
      </c>
      <c r="B32" s="29">
        <v>42780952</v>
      </c>
      <c r="C32" s="27">
        <f t="shared" si="6"/>
        <v>0</v>
      </c>
      <c r="D32" s="38">
        <v>42780952</v>
      </c>
      <c r="E32" s="29">
        <v>42780952</v>
      </c>
      <c r="F32" s="27">
        <f t="shared" si="7"/>
        <v>0</v>
      </c>
      <c r="G32" s="28">
        <v>42780952</v>
      </c>
      <c r="H32" s="22"/>
      <c r="I32" s="29">
        <f t="shared" si="8"/>
        <v>42580952</v>
      </c>
      <c r="J32" s="27">
        <f t="shared" si="9"/>
        <v>0</v>
      </c>
      <c r="K32" s="28">
        <f t="shared" si="10"/>
        <v>42580952</v>
      </c>
    </row>
    <row r="33" spans="1:11" s="24" customFormat="1" ht="18" customHeight="1">
      <c r="A33" s="37">
        <f t="shared" si="11"/>
        <v>2016</v>
      </c>
      <c r="B33" s="29">
        <v>42580952</v>
      </c>
      <c r="C33" s="27">
        <f t="shared" si="6"/>
        <v>0</v>
      </c>
      <c r="D33" s="38">
        <v>42580952</v>
      </c>
      <c r="E33" s="29">
        <v>42580952</v>
      </c>
      <c r="F33" s="27">
        <f t="shared" si="7"/>
        <v>0</v>
      </c>
      <c r="G33" s="28">
        <v>42580952</v>
      </c>
      <c r="H33" s="22"/>
      <c r="I33" s="29">
        <f t="shared" si="8"/>
        <v>44280952</v>
      </c>
      <c r="J33" s="27">
        <f t="shared" si="9"/>
        <v>0</v>
      </c>
      <c r="K33" s="28">
        <f t="shared" si="10"/>
        <v>44280952</v>
      </c>
    </row>
    <row r="34" spans="1:11" s="24" customFormat="1" ht="18" customHeight="1">
      <c r="A34" s="37">
        <f t="shared" si="11"/>
        <v>2017</v>
      </c>
      <c r="B34" s="29">
        <v>44280952</v>
      </c>
      <c r="C34" s="27">
        <f t="shared" si="6"/>
        <v>0</v>
      </c>
      <c r="D34" s="38">
        <v>44280952</v>
      </c>
      <c r="E34" s="29">
        <v>44280952</v>
      </c>
      <c r="F34" s="27">
        <f t="shared" si="7"/>
        <v>0</v>
      </c>
      <c r="G34" s="28">
        <v>44280952</v>
      </c>
      <c r="H34" s="22"/>
      <c r="I34" s="29">
        <f t="shared" si="8"/>
        <v>43580952</v>
      </c>
      <c r="J34" s="27">
        <f t="shared" si="9"/>
        <v>0</v>
      </c>
      <c r="K34" s="28">
        <f t="shared" si="10"/>
        <v>43580952</v>
      </c>
    </row>
    <row r="35" spans="1:11" s="24" customFormat="1" ht="18" customHeight="1">
      <c r="A35" s="37">
        <f t="shared" si="11"/>
        <v>2018</v>
      </c>
      <c r="B35" s="29">
        <v>43580952</v>
      </c>
      <c r="C35" s="27">
        <f t="shared" si="6"/>
        <v>0</v>
      </c>
      <c r="D35" s="38">
        <v>43580952</v>
      </c>
      <c r="E35" s="29">
        <v>43580952</v>
      </c>
      <c r="F35" s="27">
        <f t="shared" si="7"/>
        <v>0</v>
      </c>
      <c r="G35" s="28">
        <v>43580952</v>
      </c>
      <c r="H35" s="22"/>
      <c r="I35" s="29">
        <f t="shared" si="8"/>
        <v>44580952</v>
      </c>
      <c r="J35" s="27">
        <f t="shared" si="9"/>
        <v>0</v>
      </c>
      <c r="K35" s="28">
        <f t="shared" si="10"/>
        <v>44580952</v>
      </c>
    </row>
    <row r="36" spans="1:11" s="24" customFormat="1" ht="18" customHeight="1">
      <c r="A36" s="37">
        <f t="shared" si="11"/>
        <v>2019</v>
      </c>
      <c r="B36" s="29">
        <v>44580952</v>
      </c>
      <c r="C36" s="27">
        <f t="shared" si="6"/>
        <v>0</v>
      </c>
      <c r="D36" s="38">
        <v>44580952</v>
      </c>
      <c r="E36" s="29">
        <v>44580952</v>
      </c>
      <c r="F36" s="27">
        <f t="shared" si="7"/>
        <v>0</v>
      </c>
      <c r="G36" s="28">
        <v>44580952</v>
      </c>
      <c r="H36" s="22"/>
      <c r="I36" s="29">
        <f t="shared" si="8"/>
        <v>44580952</v>
      </c>
      <c r="J36" s="27">
        <f t="shared" si="9"/>
        <v>0</v>
      </c>
      <c r="K36" s="28">
        <f t="shared" si="10"/>
        <v>44580952</v>
      </c>
    </row>
    <row r="37" spans="1:11" s="24" customFormat="1" ht="18" customHeight="1">
      <c r="A37" s="37">
        <f t="shared" si="11"/>
        <v>2020</v>
      </c>
      <c r="B37" s="29">
        <v>44580952</v>
      </c>
      <c r="C37" s="27">
        <f t="shared" si="6"/>
        <v>0</v>
      </c>
      <c r="D37" s="38">
        <v>44580952</v>
      </c>
      <c r="E37" s="29">
        <v>44580952</v>
      </c>
      <c r="F37" s="27">
        <f t="shared" si="7"/>
        <v>0</v>
      </c>
      <c r="G37" s="28">
        <v>44580952</v>
      </c>
      <c r="H37" s="22"/>
      <c r="I37" s="29">
        <f t="shared" si="8"/>
        <v>38043950</v>
      </c>
      <c r="J37" s="27">
        <f t="shared" si="9"/>
        <v>0</v>
      </c>
      <c r="K37" s="28">
        <f t="shared" si="10"/>
        <v>38043950</v>
      </c>
    </row>
    <row r="38" spans="1:11" s="24" customFormat="1" ht="18" customHeight="1">
      <c r="A38" s="37">
        <f t="shared" si="11"/>
        <v>2021</v>
      </c>
      <c r="B38" s="29">
        <v>38043950</v>
      </c>
      <c r="C38" s="27">
        <f t="shared" si="6"/>
        <v>0</v>
      </c>
      <c r="D38" s="38">
        <v>38043950</v>
      </c>
      <c r="E38" s="29">
        <v>38043950</v>
      </c>
      <c r="F38" s="27">
        <f t="shared" si="7"/>
        <v>0</v>
      </c>
      <c r="G38" s="28">
        <v>38043950</v>
      </c>
      <c r="H38" s="22"/>
      <c r="I38" s="29">
        <f t="shared" si="8"/>
        <v>21000000</v>
      </c>
      <c r="J38" s="27">
        <f t="shared" si="9"/>
        <v>0</v>
      </c>
      <c r="K38" s="28">
        <f t="shared" si="10"/>
        <v>21000000</v>
      </c>
    </row>
    <row r="39" spans="1:11" s="24" customFormat="1" ht="18" customHeight="1">
      <c r="A39" s="37">
        <f t="shared" si="11"/>
        <v>2022</v>
      </c>
      <c r="B39" s="29">
        <v>21000000</v>
      </c>
      <c r="C39" s="27">
        <f t="shared" si="6"/>
        <v>0</v>
      </c>
      <c r="D39" s="38">
        <v>21000000</v>
      </c>
      <c r="E39" s="29">
        <v>21000000</v>
      </c>
      <c r="F39" s="27">
        <f t="shared" si="7"/>
        <v>0</v>
      </c>
      <c r="G39" s="28">
        <v>21000000</v>
      </c>
      <c r="H39" s="22"/>
      <c r="I39" s="29">
        <f t="shared" si="8"/>
        <v>21000000</v>
      </c>
      <c r="J39" s="27">
        <f t="shared" si="9"/>
        <v>0</v>
      </c>
      <c r="K39" s="28">
        <f t="shared" si="10"/>
        <v>21000000</v>
      </c>
    </row>
    <row r="40" spans="1:11" s="24" customFormat="1" ht="18" customHeight="1">
      <c r="A40" s="37">
        <f t="shared" si="11"/>
        <v>2023</v>
      </c>
      <c r="B40" s="29">
        <v>21000000</v>
      </c>
      <c r="C40" s="27">
        <f t="shared" si="6"/>
        <v>0</v>
      </c>
      <c r="D40" s="38">
        <v>21000000</v>
      </c>
      <c r="E40" s="29">
        <v>21000000</v>
      </c>
      <c r="F40" s="27">
        <f t="shared" si="7"/>
        <v>0</v>
      </c>
      <c r="G40" s="28">
        <v>21000000</v>
      </c>
      <c r="H40" s="22"/>
      <c r="I40" s="29">
        <f t="shared" si="8"/>
        <v>19980952</v>
      </c>
      <c r="J40" s="27">
        <f t="shared" si="9"/>
        <v>0</v>
      </c>
      <c r="K40" s="28">
        <f t="shared" si="10"/>
        <v>19980952</v>
      </c>
    </row>
    <row r="41" spans="1:11" s="24" customFormat="1" ht="18" customHeight="1">
      <c r="A41" s="37">
        <f t="shared" si="11"/>
        <v>2024</v>
      </c>
      <c r="B41" s="29">
        <v>19980952</v>
      </c>
      <c r="C41" s="27">
        <f t="shared" si="6"/>
        <v>0</v>
      </c>
      <c r="D41" s="38">
        <v>19980952</v>
      </c>
      <c r="E41" s="29">
        <v>19980952</v>
      </c>
      <c r="F41" s="27">
        <f t="shared" si="7"/>
        <v>0</v>
      </c>
      <c r="G41" s="28">
        <v>19980952</v>
      </c>
      <c r="H41" s="22"/>
      <c r="I41" s="29">
        <f t="shared" si="8"/>
        <v>12000000</v>
      </c>
      <c r="J41" s="27">
        <f t="shared" si="9"/>
        <v>0</v>
      </c>
      <c r="K41" s="28">
        <f t="shared" si="10"/>
        <v>12000000</v>
      </c>
    </row>
    <row r="42" spans="1:11" s="24" customFormat="1" ht="18" customHeight="1">
      <c r="A42" s="37">
        <f t="shared" si="11"/>
        <v>2025</v>
      </c>
      <c r="B42" s="29">
        <v>12000000</v>
      </c>
      <c r="C42" s="27">
        <f t="shared" si="6"/>
        <v>0</v>
      </c>
      <c r="D42" s="38">
        <v>12000000</v>
      </c>
      <c r="E42" s="29">
        <v>12000000</v>
      </c>
      <c r="F42" s="27">
        <f t="shared" si="7"/>
        <v>0</v>
      </c>
      <c r="G42" s="28">
        <v>12000000</v>
      </c>
      <c r="H42" s="22"/>
      <c r="I42" s="29">
        <f>B20+B42-E20-E42</f>
        <v>9470816</v>
      </c>
      <c r="J42" s="27">
        <f t="shared" si="9"/>
        <v>0</v>
      </c>
      <c r="K42" s="28">
        <f t="shared" si="10"/>
        <v>9470816</v>
      </c>
    </row>
    <row r="43" spans="1:11" s="24" customFormat="1" ht="18" customHeight="1" thickBot="1">
      <c r="A43" s="39">
        <f t="shared" si="11"/>
        <v>2026</v>
      </c>
      <c r="B43" s="34">
        <v>9470816</v>
      </c>
      <c r="C43" s="32">
        <f t="shared" si="6"/>
        <v>0</v>
      </c>
      <c r="D43" s="40">
        <v>9470816</v>
      </c>
      <c r="E43" s="34">
        <v>9470816</v>
      </c>
      <c r="F43" s="32">
        <f t="shared" si="7"/>
        <v>0</v>
      </c>
      <c r="G43" s="33">
        <v>9470816</v>
      </c>
      <c r="H43" s="22"/>
      <c r="I43" s="34">
        <f t="shared" si="8"/>
        <v>0</v>
      </c>
      <c r="J43" s="32">
        <f t="shared" si="9"/>
        <v>0</v>
      </c>
      <c r="K43" s="33">
        <f t="shared" si="10"/>
        <v>0</v>
      </c>
    </row>
    <row r="46" spans="1:11" ht="15.75">
      <c r="A46" s="1" t="s">
        <v>26</v>
      </c>
      <c r="B46" s="184" t="s">
        <v>39</v>
      </c>
      <c r="C46" s="192"/>
      <c r="D46" s="192"/>
      <c r="E46" s="192"/>
      <c r="F46" s="192"/>
      <c r="G46" s="192"/>
      <c r="H46" s="192"/>
      <c r="I46" s="192"/>
      <c r="J46" s="192"/>
      <c r="K46" s="192"/>
    </row>
    <row r="47" spans="1:11" ht="33" customHeight="1">
      <c r="A47" s="161" t="s">
        <v>40</v>
      </c>
      <c r="B47" s="161"/>
      <c r="C47" s="161"/>
      <c r="D47" s="161"/>
      <c r="E47" s="161"/>
      <c r="F47" s="161"/>
      <c r="G47" s="161"/>
      <c r="H47" s="161"/>
      <c r="I47" s="161"/>
      <c r="J47" s="161"/>
      <c r="K47" s="161"/>
    </row>
  </sheetData>
  <sheetProtection/>
  <mergeCells count="11">
    <mergeCell ref="B46:K46"/>
    <mergeCell ref="A1:K1"/>
    <mergeCell ref="A3:A4"/>
    <mergeCell ref="B3:D3"/>
    <mergeCell ref="E3:G3"/>
    <mergeCell ref="I3:K3"/>
    <mergeCell ref="A47:K47"/>
    <mergeCell ref="A25:A26"/>
    <mergeCell ref="B25:D25"/>
    <mergeCell ref="E25:G25"/>
    <mergeCell ref="I25:K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mszczubial</dc:creator>
  <cp:keywords/>
  <dc:description/>
  <cp:lastModifiedBy>Krzysztof Ryszewski</cp:lastModifiedBy>
  <cp:lastPrinted>2020-04-29T11:16:37Z</cp:lastPrinted>
  <dcterms:created xsi:type="dcterms:W3CDTF">2010-09-14T18:23:46Z</dcterms:created>
  <dcterms:modified xsi:type="dcterms:W3CDTF">2020-04-29T11:18:56Z</dcterms:modified>
  <cp:category/>
  <cp:version/>
  <cp:contentType/>
  <cp:contentStatus/>
</cp:coreProperties>
</file>