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<sst xmlns="http://schemas.openxmlformats.org/spreadsheetml/2006/main" count="439" uniqueCount="344">
  <si>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</si>
  <si>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</si>
  <si>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</si>
  <si>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</si>
  <si>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</si>
  <si>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</si>
  <si>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</si>
  <si>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</si>
  <si>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</si>
  <si>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</si>
  <si>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</si>
  <si>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</si>
  <si>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</si>
  <si>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</si>
  <si>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</si>
  <si>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</si>
  <si>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</si>
  <si>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</si>
  <si>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</si>
  <si>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</si>
  <si>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</si>
  <si>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</si>
  <si>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</si>
  <si>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</si>
  <si>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</si>
  <si>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</si>
  <si>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</si>
  <si>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</si>
  <si>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</si>
  <si>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</si>
  <si>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</si>
  <si>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</si>
  <si>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</si>
  <si>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Transport i łączność</t>
  </si>
  <si>
    <t>Edukacyjna opieka wychowawcza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</si>
  <si>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</si>
  <si>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</si>
  <si>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</si>
  <si>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</si>
  <si>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</si>
  <si>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</si>
  <si>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</si>
  <si>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</si>
  <si>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</si>
  <si>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</si>
  <si>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</si>
  <si>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</si>
  <si>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</si>
  <si>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</si>
  <si>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</si>
  <si>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</si>
  <si>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</si>
  <si>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Teatry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</si>
  <si>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</si>
  <si>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</si>
  <si>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</si>
  <si>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</si>
  <si>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>Specjalne ośrodki szkolno-wychowawcze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</si>
  <si>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</si>
  <si>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 xml:space="preserve">Kultura fizyczna </t>
  </si>
  <si>
    <t>13.</t>
  </si>
  <si>
    <t>Ochrona zdrowia</t>
  </si>
  <si>
    <t>Administracja publiczna</t>
  </si>
  <si>
    <t>Promocja jednostek samorządu terytorialnego</t>
  </si>
  <si>
    <t>Regionalne Programy Operacyjne 2014-2020 finansowane z udziałem środków Europejskiego Funduszu Społecznego</t>
  </si>
  <si>
    <t>Powyższe zmiany dokonywane są w celu dostosowania planowanych dochodów do wielkości przewidywanych wpływów.</t>
  </si>
  <si>
    <t>Zadania w zakresie kultury fizycznej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</si>
  <si>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</si>
  <si>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</si>
  <si>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Turystyka</t>
  </si>
  <si>
    <t>Urzędy marszałkowskie</t>
  </si>
  <si>
    <t>Muzea</t>
  </si>
  <si>
    <t>Szpitale ogólne</t>
  </si>
  <si>
    <t xml:space="preserve">Zgodnie z art. 18 pkt 6 ustawy z dnia 5 czerwca 1998 r. o samorządzie województwa (Dz. U. z 2019 r. poz. 512,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2019 poz. 869, z późn. zm.). </t>
  </si>
  <si>
    <t>Załącznik nr 1 "Dochody budżetu Województwa Kujawsko-Pomorskiego wg źródeł pochodzenia. Plan na 2020 rok";</t>
  </si>
  <si>
    <t>Załącznik nr 2 "Dochody budżetu Województwa Kujawsko-Pomorskiego wg klasyfikacji budżetowej. Plan na 2020 rok";</t>
  </si>
  <si>
    <t>Załącznik nr 3 "Wydatki budżetu Województwa Kujawsko-Pomorskiego wg grup wydatków. Plan na 2020 rok";</t>
  </si>
  <si>
    <t>Załącznik nr 4 "Wydatki budżetu Województwa Kujawsko-Pomorskiego wg klasyfikacji budżetowej. Plan na 2020 rok";</t>
  </si>
  <si>
    <t>Załącznik nr 5 "Wynik budżetowy i finansowy. Plan na 2020 rok";</t>
  </si>
  <si>
    <t>Załącznik nr 6 "Projekty i działania realizowane w ramach Regionalnego Programu Operacyjnego Województwa Kujawsko-Pomorskiego 2014-2020. Plan na 2020 rok";</t>
  </si>
  <si>
    <t>Załącznik Nr 7 "Pozostałe projekty i działania realizowane ze środków zagranicznych. Plan na 2020 rok"";</t>
  </si>
  <si>
    <t>Załącznik nr 8 "Wydatki na zadania inwestycyjne. Plan na 2020 rok";</t>
  </si>
  <si>
    <t>Załącznik nr 9 "Dotacje udzielane z budżetu Województwa Kujawsko-Pomorskiego. Plan na 2020 rok";</t>
  </si>
  <si>
    <t>Załącznik nr 12 "Dochody i wydatki na zadania realizowane w drodze umów i porozumień między jednostkami samorządu terytorialnego. Plan na 2020 rok";</t>
  </si>
  <si>
    <t>Załącznik nr 13 "Dochody gromadzone na wydzielonych rachunkach oraz wydatki nimi finansowane. Plan na 2020 rok".</t>
  </si>
  <si>
    <t>Wynik budżetowy i finansowy na 2020 rok</t>
  </si>
  <si>
    <t>Zmianie ulega załącznik nr 5 do uchwały budżetowej pn. "Wynik budżetowy i finansowy. Plan na 2020 rok" w związku ze:</t>
  </si>
  <si>
    <t>4. Uzasadnienie merytoryczne - uzasadnienie do zmian w uchwale budżetowej na 2020 rok</t>
  </si>
  <si>
    <t>Krajowe pasażerskie przewozy kolejowe</t>
  </si>
  <si>
    <t xml:space="preserve">             </t>
  </si>
  <si>
    <t>Art. 211, 212, 214, 215, 217, 219 ust. 3, 222, 235-237 i 258 ustawy z dnia 27 sierpnia 2009 r. o finansach publicznych określają zakres i wymogi, które musi spełniać uchwała budżetowa jednostki samorządu terytorialnego.</t>
  </si>
  <si>
    <t>Zadania w zakresie upowszechniania turystyki</t>
  </si>
  <si>
    <t>Zwiększa się o kwotę 2.000 zł wydatki zaplanowane na pokrycie kosztu składki członkowskiej w Europejskiej Federacji Dróg Św. Jakuba z Composteli - międzynarodowej organizacji pozarządowej non-profit z siedzibą Le Puy-en-Velay (Francja) wynoszącej 5.000 Euro, w związku ze zmianą kursu waluty.</t>
  </si>
  <si>
    <t xml:space="preserve">Urealnia się dochody uzyskiwane przez Zarząd Dróg Wojewódzkich w Bydgoszczy poprzez: </t>
  </si>
  <si>
    <t>1) zwiększenie planowanych dochodów:</t>
  </si>
  <si>
    <t xml:space="preserve">    - o kwotę 300.000 zł z tytułu opłat za zajęcie pasa drogowego oraz za przejazdy pojazdów ponadnormatywnych;</t>
  </si>
  <si>
    <t>2) zmniejszenie planowanych dochodów o kwotę 8.700 zł z tytułu najmu i dzierżawy.</t>
  </si>
  <si>
    <t xml:space="preserve">    - o kwotę 352.843 zł z tytułu rozliczeń z lat ubiegłych;</t>
  </si>
  <si>
    <t xml:space="preserve">    - o kwotę 371.700 zł z tytułu kar za nieterminowe bądź niezgodne z umową wykonanie usług;</t>
  </si>
  <si>
    <t xml:space="preserve">    - o kwotę 400 zł z tytułu zwrotu kosztów upomnień;</t>
  </si>
  <si>
    <t>Część oświatowa subwencji ogólnej dla jednostek samorządu terytorialnego</t>
  </si>
  <si>
    <t>Część regionalna subwencji ogólnej dla województw</t>
  </si>
  <si>
    <t>W związku z otrzymaniem pisma od Ministra Finansów Nr ST8.4750.3.2020 z dnia 10 kwietnia 2020 r. o rocznych kwotach części subwencji ogólnej przyznanych dla województwa kujawsko-pomorskiego na 2020 r., zwiększa się o kwotę 956.730 zł część oświatową subwencji ogólnej, tj. z kwoty 62.865.690 zł do kwoty 63.822.420 zł.</t>
  </si>
  <si>
    <t>W związku z otrzymaniem pisma od Ministra Finansów Nr ST8.4750.3.2020 z dnia 10 kwietnia 2020 r. o rocznych kwotach części subwencji ogólnej przyznanych dla województwa kujawsko-pomorskiego na 2020 r., zmniejsza się o kwotę 580.734 zł część regionalną subwencji ogólnej, tj. z kwoty 70.401.065 zł do kwoty 69.820.331 zł.</t>
  </si>
  <si>
    <t>Uzupełnienie subwencji ogólnej dla jednostek samorządu terytorialnego</t>
  </si>
  <si>
    <t>Dochody od osób prawnych, od osób fizycznych i od innych jednostek nieposiadających osobowości prawnej oraz wydatki związane z ich poborem</t>
  </si>
  <si>
    <t>Udziały województw w podatkach stanowiących dochód budżetu państwa</t>
  </si>
  <si>
    <r>
      <t xml:space="preserve">W ramach zadania pn. </t>
    </r>
    <r>
      <rPr>
        <i/>
        <sz val="10"/>
        <rFont val="Times New Roman"/>
        <family val="1"/>
      </rPr>
      <t xml:space="preserve">"Regionalny Konkurs Wiedzy o Samorządzie Terytorialnym" </t>
    </r>
    <r>
      <rPr>
        <sz val="10"/>
        <rFont val="Times New Roman"/>
        <family val="1"/>
      </rPr>
      <t>określa się wydatki finansowane z funduszu celowego w kwocie 2.800 zł przy jednoczesnym zmniejszeniu wydatków finansowanych ze środków własnych województwa. Zmiana dokonywana jest w związku z przyznaniem przez Wojewódzki Fundusz Ochrony Środowiska i Gospodarki Wodnej w Toruniu dotacji na zakup nagród dla laureatów, którzy zajęli II i III miejsce w XII Regionalnym Konkursie Wiedzy o Samorządzie Terytorialnym dla uczniów ośmioletnich szkół podstawowych w roku szkolnym 2019/2020.</t>
    </r>
  </si>
  <si>
    <t>Gospodarka mieszkaniowa</t>
  </si>
  <si>
    <t>Gospodarka gruntami i nieruchomościami</t>
  </si>
  <si>
    <t>Pozostałe zadania w zakresie polityki społecznej</t>
  </si>
  <si>
    <t>Państwowy Fundusz Rehabilitacji Osób Niepełnosprawnych</t>
  </si>
  <si>
    <t>Zwiększa się o kwotę 116.732 zł planowane dochody własne województwa pochodzące z tytułu 2,5 % odpisu od środków przyznanych województwu z Państwowego Funduszu Rehabilitacji Osób Niepełnosprawnych, tj. z kwoty 256.150 zł do kwoty 372.882 zł. Wstępnie przyznane zostały środki w kwocie 10.246.021 zł. Po ostatecznym podziale środków przypadającym samorządom województw przez Zarząd Państwowego Funduszu Rehabilitacji Osób Niepełnosprawnych, dla województwa kujawsko-pomorskiego określona została kwota 14.915.287 zł.</t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</si>
  <si>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niepełnosprawnych, zwiększa się o kwotę 116.732 zł wydatki zaplanowane na zadanie własne pn. </t>
    </r>
    <r>
      <rPr>
        <i/>
        <sz val="10"/>
        <rFont val="Times New Roman"/>
        <family val="1"/>
      </rPr>
      <t>"Obsługa zadań finansowanych ze środków PFRON"</t>
    </r>
    <r>
      <rPr>
        <sz val="10"/>
        <rFont val="Times New Roman"/>
        <family val="1"/>
      </rPr>
      <t xml:space="preserve">, które finansowane są z 2,5 % odpisu od środków przeznaczonych dla Województwa Kujawsko-Pomorskiego na powyższy cel. </t>
    </r>
  </si>
  <si>
    <t>Wprowadza się zmiany w projektach realizowanych w ramach RPO WK-P 2014-2020, Działania 4.5 Ochrona przyrody:</t>
  </si>
  <si>
    <r>
      <t xml:space="preserve">1) projekt pn. </t>
    </r>
    <r>
      <rPr>
        <i/>
        <sz val="10"/>
        <rFont val="Times New Roman"/>
        <family val="1"/>
      </rPr>
      <t>"Poprawa różnorodności biologicznej poprzez zarybienie j. Gopło oraz rozbudowa obiektu o część ekspozycji przyrodniczo-
    historycznej"</t>
    </r>
    <r>
      <rPr>
        <sz val="10"/>
        <rFont val="Times New Roman"/>
        <family val="1"/>
      </rPr>
      <t xml:space="preserve"> realizowany przez Nadgoplański Park Tysiąclecia:</t>
    </r>
  </si>
  <si>
    <t xml:space="preserve">    - zmniejszenie wydatków niekwalifikowalnych o kwotę 337.934 zł w związku ze zmianą poziomu dofinansowania;</t>
  </si>
  <si>
    <t xml:space="preserve">    - zmniejszenie wydatków bieżących o kwotę 23.689 zł, tj. do wysokości kosztów promocji projektu; </t>
  </si>
  <si>
    <t xml:space="preserve">    - zwiększenie wydatków bieżących o kwotę 46.708 zł,</t>
  </si>
  <si>
    <t xml:space="preserve">Parki krajobrazowe </t>
  </si>
  <si>
    <t>Pomoc materialne dla uczniów o charakterze motywacyjnym</t>
  </si>
  <si>
    <r>
      <t xml:space="preserve"> - zwiększenie wydatków zaplanowanych na projekt pn. </t>
    </r>
    <r>
      <rPr>
        <i/>
        <sz val="10"/>
        <rFont val="Times New Roman"/>
        <family val="1"/>
      </rPr>
      <t xml:space="preserve">"Prymus Pomorza i Kujaw" </t>
    </r>
    <r>
      <rPr>
        <sz val="10"/>
        <rFont val="Times New Roman"/>
        <family val="1"/>
      </rPr>
      <t>o kwotę 10.000 zł w związku przeniesieniem środków 
   niewykorzystanych w roku 2019 na lata następne. Ogólna wartość projektu nie ulega zmianie;</t>
    </r>
  </si>
  <si>
    <t>Informatyka</t>
  </si>
  <si>
    <r>
      <t>Zwiększa się o kwotę 269.790 zł wydatki zaplanowane na projekt pn.</t>
    </r>
    <r>
      <rPr>
        <i/>
        <sz val="10"/>
        <rFont val="Times New Roman"/>
        <family val="1"/>
      </rPr>
      <t xml:space="preserve"> "Kujawy+Pomorze - promocja potencjału gospodarczego regionu" </t>
    </r>
    <r>
      <rPr>
        <sz val="10"/>
        <rFont val="Times New Roman"/>
        <family val="1"/>
      </rPr>
      <t>realizowany w ramach RPO WK-P 2014-2020, Podziałania 1.5.2 w związku z przeniesieniem części środków przeznaczonych na działania promocyjne i zarządzanie projektem z roku 2019 na rok 2020. Nie zmienia się ogólna wartość projektu.</t>
    </r>
  </si>
  <si>
    <t>Pomoc społeczna</t>
  </si>
  <si>
    <t>Zwiększa się wydatki na projekty realizowane przez Regionalny Ośrodek Polityki Społecznej w Toruniu:</t>
  </si>
  <si>
    <t>1) w ramach RPO WK-P 2014-2020:</t>
  </si>
  <si>
    <r>
      <t xml:space="preserve">    - o kwotę 821.040 zł na projekt pn. </t>
    </r>
    <r>
      <rPr>
        <i/>
        <sz val="10"/>
        <rFont val="Times New Roman"/>
        <family val="1"/>
      </rPr>
      <t>"Pogodna jesień życia na Kujawach i Pomorzu-projekt rozwoju pomocy środowiskowej dla seniorów"</t>
    </r>
    <r>
      <rPr>
        <sz val="10"/>
        <rFont val="Times New Roman"/>
        <family val="1"/>
      </rPr>
      <t xml:space="preserve"> 
      (Poddziałania 9.3.2) w związku z przeniesieniem części niewydatkowanych środków z roku 2019 oraz wyrażeniem zgody przez Instytucję 
      Zarządzającą RPO na zwiększenie ogólnej projektu wartości i wydłużenie jego realizacji;</t>
    </r>
  </si>
  <si>
    <t>Drogi publiczne powiatowe</t>
  </si>
  <si>
    <t>1. wieloletnie zadania inwestycyjne - zwiększenie wydatków:</t>
  </si>
  <si>
    <t>2. jednoroczne zadania inwestycyjne:</t>
  </si>
  <si>
    <t>Dokonuje się zmian w zadaniach ujętych w planie finansowym Zarządu Dróg Wojewódzkich w Bydgoszczy:</t>
  </si>
  <si>
    <t>3. pozostałe zadania:</t>
  </si>
  <si>
    <r>
      <t xml:space="preserve">       - o kwotę 45.300 zł na zadanie własne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z przeznaczeniem na opłaty za energię elektryczną
         w RDW Toruń, Tuchola, Włocławek i Żołędowo;</t>
    </r>
  </si>
  <si>
    <t xml:space="preserve">    2) zwiększenie wydatków:</t>
  </si>
  <si>
    <t>Medycyna pracy</t>
  </si>
  <si>
    <t>Wojewódzkie urzędy pracy</t>
  </si>
  <si>
    <t>Dokonuje się zmian w planach podzadań Pomocy Technicznej Regionalnego Programu Operacyjnego Województwa Kujawsko-Pomorskiego 2014-2020 realizowanych przez Wojewódzki Urząd Pracy w Toruniu poprzez:</t>
  </si>
  <si>
    <t>Krajowe pasażerskie przewozy autobusowe</t>
  </si>
  <si>
    <r>
      <t xml:space="preserve">Określa się wydatki w kwocie 43.831 zł na zadanie własne pn. </t>
    </r>
    <r>
      <rPr>
        <i/>
        <sz val="10"/>
        <rFont val="Times New Roman"/>
        <family val="1"/>
      </rPr>
      <t>"Zwrot dotacji - Dopłaty do ustawowych ulg przejazdowych w krajowych autobusowych przewozach pasażerskich"</t>
    </r>
    <r>
      <rPr>
        <sz val="10"/>
        <rFont val="Times New Roman"/>
        <family val="1"/>
      </rPr>
      <t xml:space="preserve"> z przeznaczeniem na zwrot dotacji do budżetu państwa pobranej w nadmiernej wysokości w roku 2013 przez przewoźników autobusowych świadczących usługi na terenie województwa.</t>
    </r>
  </si>
  <si>
    <t>Łączne zwiększenie o kwotę 2.780.450 zł wynika z Rocznego planu udzielania dotacji celowej z budżetu państwa w 2020 r. w ramach Regionalnego Programu Operacyjnego Województwa Kujawsko-Pomorskiego na lata 2014-2020.</t>
  </si>
  <si>
    <t>Przetwórstwo przemysłowe</t>
  </si>
  <si>
    <t>Rozwój kadr nowoczesnej gospodarki i przedsiębiorczości</t>
  </si>
  <si>
    <t xml:space="preserve"> - Budowa nowego budynku szpitala dla Oddziału Leczenia Gruźlicy (budynku G) wraz z zagospodarowaniem terenu w Kujawsko-Pomorskim 
   Centrum Pulmonologii przy ul. Seminaryjnej 1 w Bydgoszczy - III etap rozbudowy;</t>
  </si>
  <si>
    <t xml:space="preserve"> - Budowa, przebudowa i rozbudowa budynków Kujawsko-Pomorskiego Centrum Pulmonologii przy ul. Meysnera 9 w Bydgoszczy w celu 
   utworzenia Centrum Rehabilitacji i Edukacji Zdrowotnej Kujawsko-Pomorskiego Centrum "Aktywne starzenie się" wraz z zagospodarowaniem 
   terenu;</t>
  </si>
  <si>
    <t xml:space="preserve"> - Przebudowa i rozbudowa istniejącego starego budynku głównego Wojewódzkiego Szpitala Zespolonego przy ul. Św. Józefa 53-59 w Toruniu -
   II etap rozbudowy;</t>
  </si>
  <si>
    <t xml:space="preserve"> - Podniesienie jakości usług zdrowotnych oraz zwiększenie dostępu do usług medycznych w Wojewódzkim Szpitalu Specjalistycznym we 
   Włocławku poprzez utworzenie Zakładu Opiekuńczo-Leczniczego;</t>
  </si>
  <si>
    <t xml:space="preserve"> - Rozbudowa i modernizacja Zespołu Głównego Centrum Onkologii w Bydgoszczy w zakresie działalności podstawowej: diagnostyka i leczenie.</t>
  </si>
  <si>
    <t>Powyższa kwota sfinansowana zostanie z budżetu krajowego na finansowanie części unijnej w kwocie 2.014.500 zł oraz ze środków własnych województwa w kwocie 355.500 zł.</t>
  </si>
  <si>
    <t>Zwiększa się wydatki na bieżące utrzymanie:</t>
  </si>
  <si>
    <t>Biblioteki</t>
  </si>
  <si>
    <r>
      <t xml:space="preserve">Określa się dotację celową w kwocie 10.000 zł dla Wojewódzkiej Biblioteki Publicznej - Książnicy Kopernikańskiej w Toruniu na zabezpieczenie wkładu własnego w projekcie pn. </t>
    </r>
    <r>
      <rPr>
        <i/>
        <sz val="10"/>
        <rFont val="Times New Roman"/>
        <family val="1"/>
      </rPr>
      <t xml:space="preserve">Dyskusyjne Kluby Książki na Kujawach i Pomorzu </t>
    </r>
    <r>
      <rPr>
        <sz val="10"/>
        <rFont val="Times New Roman"/>
        <family val="1"/>
      </rPr>
      <t xml:space="preserve">współfinansowanym środkami pochodzącymi z Instytutu Książki. W ramach zadania przewidziano organizację warsztatów i szkoleń dla moderatorów Dyskusyjnych Klubów Książki oraz warsztatów teatralnych dla dwóch klubów dziecięcych. Ponadto zakupionych zostanie 1.300 książek dla klubów funkcjonujących w podregionie toruńsko-włocławskim. </t>
    </r>
  </si>
  <si>
    <t>Określa się dotacje z przeznaczeniem na zabezpieczenie wkładu własnego w projektach współfinansowanych środkami pochodzącymi od Ministra Kultury i Dziedzictwa Narodowego dla:</t>
  </si>
  <si>
    <t>Gospodarka komunalna i ochrona środowiska</t>
  </si>
  <si>
    <t>90095</t>
  </si>
  <si>
    <t>1. Wojewódzkiej i Miejskiej Biblioteki Publicznej - Książnicy Kopernikańskiej w Toruniu łącznie w kwocie 50.400 zł, w tym:</t>
  </si>
  <si>
    <t>2. Wojewódzkiej i Miejskiej Biblioteki Publicznej im. dr Witolda Bełzy w Bydgoszczy łącznie w kwocie 36.530 zł, w tym:</t>
  </si>
  <si>
    <t xml:space="preserve">Określa się dotacje z przeznaczeniem na zabezpieczenie wkładu własnego w projektach współfinansowanych środkami pochodzącymi od Ministra Kultury i Dziedzictwa Narodowego, tj.: </t>
  </si>
  <si>
    <t>Leczenie sanatoryjno-klimatyczne</t>
  </si>
  <si>
    <t>Określa się wydatki:</t>
  </si>
  <si>
    <t>Domy i ośrodki kultury, świetlice i kluby</t>
  </si>
  <si>
    <t>Określa się dotacje dla Teatru im. W. Horzycy w Toruniu łącznie w kwocie 47.457 zł z przeznaczeniem na zabezpieczenie wkładu własnego w projektach, na które instytucja uzyskała dofinansowanie w ramach Programu Ministra Kultury i Dziedzictwa Narodowego: Edukacja kulturalna, tj.:</t>
  </si>
  <si>
    <t>Pozostałe zadania w zakresie kultury</t>
  </si>
  <si>
    <t>1) odstępuje się od udzielenia dotacji:</t>
  </si>
  <si>
    <t xml:space="preserve">  Powyższe wydarzenia zostały odwołane.</t>
  </si>
  <si>
    <r>
      <t xml:space="preserve">2) zmniejsza się o kwotę 50.000 zł wydatki zaplanowane na zadanie własne pn. </t>
    </r>
    <r>
      <rPr>
        <i/>
        <sz val="10"/>
        <rFont val="Times New Roman"/>
        <family val="1"/>
      </rPr>
      <t>"Upowszechnianie kultury".</t>
    </r>
  </si>
  <si>
    <t>Zmniejsza się wydatki:</t>
  </si>
  <si>
    <r>
      <t>3) pn.</t>
    </r>
    <r>
      <rPr>
        <i/>
        <sz val="10"/>
        <rFont val="Times New Roman"/>
        <family val="1"/>
      </rPr>
      <t xml:space="preserve"> "Modernizacja zagrody wiejskiej w Dusocinie na potrzeby ośrodka edukacji ekologicznej na terenie Parku Krajobrazowego Góry 
    Łosiowe wraz z czynną ochroną przyrody na obszarze Natura 2000"</t>
    </r>
    <r>
      <rPr>
        <sz val="10"/>
        <rFont val="Times New Roman"/>
        <family val="1"/>
      </rPr>
      <t xml:space="preserve"> realizowany przez Zespół Parków Krajobrazowych nad Dolną Wisłą:</t>
    </r>
  </si>
  <si>
    <r>
      <rPr>
        <i/>
        <sz val="10"/>
        <rFont val="Times New Roman"/>
        <family val="1"/>
      </rPr>
      <t xml:space="preserve">   - </t>
    </r>
    <r>
      <rPr>
        <sz val="10"/>
        <rFont val="Times New Roman"/>
        <family val="1"/>
      </rPr>
      <t xml:space="preserve">finansowanych z dotacji od jednostek samorządu terytorialnego o kwotę 19.000 zł na zadanie pn. </t>
    </r>
    <r>
      <rPr>
        <i/>
        <sz val="10"/>
        <rFont val="Times New Roman"/>
        <family val="1"/>
      </rPr>
      <t>"Opracowanie dokumentacji projektowej 
     dla rozbudowy skrzyżowania drogi woj. Nr 241 Tuchola-Sępólno Krajeńskie-Rogoźno (ul. Kościuszki) z ul. Odrodzenia i ul. Ks. Jerzego
     Popiełuszki w m. Sępólno Krajeńskie",</t>
    </r>
    <r>
      <rPr>
        <sz val="10"/>
        <rFont val="Times New Roman"/>
        <family val="1"/>
      </rPr>
      <t xml:space="preserve"> tj. do wysokości pomocy finansowej udzielonej Województwu przez Gminę Sępólno Krajeńskie. 
     Zwiększa się ogólna wartość inwestycji; </t>
    </r>
  </si>
  <si>
    <t xml:space="preserve">Wprowadza się następujące zmiany w projektach realizowanych w ramach RPO WK-P 2014-2020: </t>
  </si>
  <si>
    <r>
      <t xml:space="preserve">2. projekt pn. </t>
    </r>
    <r>
      <rPr>
        <i/>
        <sz val="10"/>
        <rFont val="Times New Roman"/>
        <family val="1"/>
      </rPr>
      <t xml:space="preserve">"Usłyszeć potrzeby" - wzmocnienie pozycji uczniów słabosłyszących i niesłyszących w ramach rozbudowy warsztatów 
    zawodowych Kujawsko-Pomorskiego Specjalnego Ośrodka Szkolno-Wychowawczego nr 2 w Bydgoszczy w kontekście zwiększenia szans 
    na rynku pracy" </t>
    </r>
    <r>
      <rPr>
        <sz val="10"/>
        <rFont val="Times New Roman"/>
        <family val="1"/>
      </rPr>
      <t>(Poddziałanie 6.3.2):</t>
    </r>
  </si>
  <si>
    <t xml:space="preserve">       - zmniejszenie planowanych wydatków o kwotę 112.483 zł;</t>
  </si>
  <si>
    <t xml:space="preserve">       - przeniesienie planowanych wydatków między podziałkami klasyfikacji budżetowej w kwocie 51.920 zł;</t>
  </si>
  <si>
    <t xml:space="preserve">    2) w zakresie wydatków bieżących poprzez:</t>
  </si>
  <si>
    <t xml:space="preserve">    1) w zakresie wydatków inwestycyjnych poprzez zmniejszenie wydatków niekwalifikowalnych o kwotę 2.189.996 zł przy jednoczesnym 
        zwiększeniu wydatków kwalifikowalnych o kwotę 3.904.534 zł;</t>
  </si>
  <si>
    <t>w kwocie</t>
  </si>
  <si>
    <t>2. zwiększenie planowanych dochodów:</t>
  </si>
  <si>
    <t xml:space="preserve">   1) na zadania bieżące w ramach:</t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</si>
  <si>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"Infostrada Kujaw 
         i Pomorza 2.0"</t>
    </r>
  </si>
  <si>
    <r>
      <t xml:space="preserve">       - Działania 2.2 Cyfrowa dostępność i użyteczność informacji sektora publicznego oraz zasobów nauki, 
         kultury i dziedzictwa regionalnego, na projekt pn. </t>
    </r>
    <r>
      <rPr>
        <i/>
        <sz val="10"/>
        <rFont val="Times New Roman"/>
        <family val="1"/>
      </rPr>
      <t>"Kultura w zasięgu 2.0"</t>
    </r>
  </si>
  <si>
    <t xml:space="preserve">   2) na zadania inwestycyjne w ramach:</t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</si>
  <si>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"Budowa kujawsko-
         pomorskiego systemu udostępniania elektronicznej dokumentacji medycznej - I etap"</t>
    </r>
  </si>
  <si>
    <t>3. zmniejszenie planowanych dochodów:</t>
  </si>
  <si>
    <r>
      <t xml:space="preserve">4. przeniesienie planowanych dochodów pomiędzy dotacjami przeznaczonymi na wydatki inwestycyjne
    województwa (lidera) a dotacjami na wydatki partnerów w ramach 2.1 Wysoka dostępność i jakość e-usług 
    publicznych, w projekcie pn. </t>
    </r>
    <r>
      <rPr>
        <i/>
        <sz val="10"/>
        <rFont val="Times New Roman"/>
        <family val="1"/>
      </rPr>
      <t>"Infostrada Kujaw i Pomorza 2.0"</t>
    </r>
  </si>
  <si>
    <t xml:space="preserve">w kwocie </t>
  </si>
  <si>
    <t>Dokonuje się zmian w dochodach z tytułu dotacji celowych z budżetu państwa (budżet środków krajowych) przeznaczonych na współfinansowanie projektów inwestycyjnych  w ramach Regionalnego Programu Operacyjnego Województwa Kujawsko-Pomorskiego 2014-2020, poprzez:</t>
  </si>
  <si>
    <r>
      <t xml:space="preserve">       - Poddziałania 1.5.2 Wsparcie procesu umiędzynarodowienia przedsiębiorstw, na projekt 
         pn. "</t>
    </r>
    <r>
      <rPr>
        <i/>
        <sz val="10"/>
        <rFont val="Times New Roman"/>
        <family val="1"/>
      </rPr>
      <t>Kujawy+Pomorze - promocja potencjału gospodarczego regionu"</t>
    </r>
  </si>
  <si>
    <r>
      <t xml:space="preserve">1. określenie planowanych dochodów na zadania bieżące w ramach Działania 4.4 Ochrona i rozwój zasobów 
    kultury, na projekt pn. </t>
    </r>
    <r>
      <rPr>
        <i/>
        <sz val="10"/>
        <rFont val="Times New Roman"/>
        <family val="1"/>
      </rPr>
      <t>"Kujawsko-Pomorskie - rozwój poprzez kulturę 2018"</t>
    </r>
  </si>
  <si>
    <r>
      <t xml:space="preserve">       - Działania 4.5 Ochrona przyrody, na projekt pn. </t>
    </r>
    <r>
      <rPr>
        <i/>
        <sz val="10"/>
        <rFont val="Times New Roman"/>
        <family val="1"/>
      </rPr>
      <t>"Poprawa różnorodności biologicznej poprzez 
         zarybienie j.Gopło oraz rozbudowa obiektu o część ekspozycji przyrodniczo-historycznej"</t>
    </r>
  </si>
  <si>
    <t xml:space="preserve">       - Działania 4.5 Ochrona przyrody, na projekty:</t>
  </si>
  <si>
    <r>
      <t xml:space="preserve">         pn. </t>
    </r>
    <r>
      <rPr>
        <i/>
        <sz val="10"/>
        <rFont val="Times New Roman"/>
        <family val="1"/>
      </rPr>
      <t>"Poprawa różnorodności biologicznej poprzez zarybienie j.Gopło oraz rozbudowa obiektu o część 
         ekspozycji przyrodniczo-historycznej"</t>
    </r>
  </si>
  <si>
    <r>
      <t xml:space="preserve">         pn. </t>
    </r>
    <r>
      <rPr>
        <i/>
        <sz val="10"/>
        <rFont val="Times New Roman"/>
        <family val="1"/>
      </rPr>
      <t>"Modernizacja zagrody wiejskiej w Dusocinie na potrzeby ośrodka edukacji ekologicznej na 
         terenie Parku Krajobrazowego Góry Łosiowe wraz z czynną ochroną przyrody na obszarze Natura 
         2000"</t>
    </r>
  </si>
  <si>
    <r>
      <t xml:space="preserve">         pn. </t>
    </r>
    <r>
      <rPr>
        <i/>
        <sz val="10"/>
        <rFont val="Times New Roman"/>
        <family val="1"/>
      </rPr>
      <t>"Budowa stacji terenowo-badawczej "Podmoście"</t>
    </r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</si>
  <si>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>"Kujawsko-Pomorskie - rozwój poprzez 
         kulturę 2019"</t>
    </r>
  </si>
  <si>
    <r>
      <t xml:space="preserve">       - Poddziałania 6.3.2 Inwestycje w infrastrukturę kształcenia zawodowego, na projekt pn. </t>
    </r>
    <r>
      <rPr>
        <i/>
        <sz val="10"/>
        <rFont val="Times New Roman"/>
        <family val="1"/>
      </rPr>
      <t>"Usłyszeć 
         potrzeby" - wzmocnienie pozycji uczniów słabosłyszących i niesłyszących w ramach rozbudowy 
         warsztatów zawodowych Kujawsko-Pomorskiego Specjalnego Ośrodka Szkolno-Wychowawczego nr 2 
         w Bydgoszczy w kontekście zwiększenia szans na rynku pracy"</t>
    </r>
  </si>
  <si>
    <t>Dokonuje się zmian w planowanych dochodach bieżących z tytułu dotacji celowych z budżetu państwa (budżet środków europejskich) przeznaczonych na projekty przewidziane do realizacji w ramach Regionalnego Programu Operacyjnego Województwa Kujawsko-Pomorskiego 2014-2020, poprzez:</t>
  </si>
  <si>
    <t>2. zwiększenie planowanych dochodów w ramach:</t>
  </si>
  <si>
    <r>
      <t xml:space="preserve">    - Poddziałania 10.3.1 Stypendia dla uczniów szczególnie uzdolnionych w zakresie przedmiotów 
      przyrodniczych, informatycznych, języków obcych, matematyki lub przedsiębiorczości, na projekt 
      pn. </t>
    </r>
    <r>
      <rPr>
        <i/>
        <sz val="10"/>
        <rFont val="Times New Roman"/>
        <family val="1"/>
      </rPr>
      <t>"Prymus Pomorza i Kujaw"</t>
    </r>
  </si>
  <si>
    <r>
      <t xml:space="preserve">    - Poddziałania 10.3.1 Stypendia dla uczniów szczególnie uzdolnionych w zakresie przedmiotów 
      przyrodniczych, informatycznych, języków obcych, matematyki lub przedsiębiorczości, na projekt 
      pn</t>
    </r>
    <r>
      <rPr>
        <i/>
        <sz val="10"/>
        <rFont val="Times New Roman"/>
        <family val="1"/>
      </rPr>
      <t>. "Humaniści na start"</t>
    </r>
  </si>
  <si>
    <t>3. zmniejszenie planowanych dochodów w ramach:</t>
  </si>
  <si>
    <r>
      <t xml:space="preserve">    - Poddziałania 10.2.2 Kształcenie ogólne, na projekt pn.</t>
    </r>
    <r>
      <rPr>
        <i/>
        <sz val="10"/>
        <rFont val="Times New Roman"/>
        <family val="1"/>
      </rPr>
      <t xml:space="preserve"> "Region Nauk Ścisłych II - edukacja przyszłości"</t>
    </r>
  </si>
  <si>
    <r>
      <t xml:space="preserve">    - Poddziałania 9.2.2 Aktywne włączenie społeczne młodzieży objętej sądowym środkiem wychowawczym 
      lub poprawczym, na projekt pn. </t>
    </r>
    <r>
      <rPr>
        <i/>
        <sz val="10"/>
        <rFont val="Times New Roman"/>
        <family val="1"/>
      </rPr>
      <t>"Wykluczenie - nie ma MOW-y"</t>
    </r>
  </si>
  <si>
    <r>
      <t xml:space="preserve">    - Poddziałania 9.3.2 Rozwój usług społecznych, na projekt pn. </t>
    </r>
    <r>
      <rPr>
        <i/>
        <sz val="10"/>
        <rFont val="Times New Roman"/>
        <family val="1"/>
      </rPr>
      <t>"Rodzina w Centrum 2"</t>
    </r>
  </si>
  <si>
    <r>
      <t xml:space="preserve">    - Poddziałania 9.4.2 Koordynacja sektora ekonomii społecznej, na projekt pn. </t>
    </r>
    <r>
      <rPr>
        <i/>
        <sz val="10"/>
        <rFont val="Times New Roman"/>
        <family val="1"/>
      </rPr>
      <t>"Koordynacja rozwoju 
      ekonomii społecznej w województwie kujawsko-pomorskim (II)"</t>
    </r>
  </si>
  <si>
    <t>Zwiększa się dochody z tytułu dotacji celowej z budżetu państwa (budżet środków krajowych) zaplanowane w ramach Pomocy Technicznej RPO WK-P na lata 2014-2020 na:</t>
  </si>
  <si>
    <t xml:space="preserve"> - Działanie 12.1 Wsparcie procesu zarządzania i wdrażania RPO łącznie o kwotę 2.775.716 zł, w tym na zadania bieżące o kwotę 761.216 zł oraz
   na zadania inwestycyjne o kwotę 2.014.500 zł;</t>
  </si>
  <si>
    <t xml:space="preserve"> - Działanie 12.2 Skuteczna informacja i promocja, w tym wzmacnianie potencjału beneficjentów Programu o kwotę 4.734 zł.</t>
  </si>
  <si>
    <t>Zmniejsza się o kwotę 240.000 zł planowane dochody z tytułu dotacji od jednostek samorządu terytorialnego w związku z odwołaniem przez Operę Nova w Bydgoszczy Bydgoskiego Festiwalu Operowego, który miał być współfinansowany środkami pochodzącymi z dotacji z Miasta Bydgoszcz.</t>
  </si>
  <si>
    <t>Fundusz Gwarantowanych Świadczeń Pracowniczych</t>
  </si>
  <si>
    <r>
      <t xml:space="preserve">1) projekt pn. </t>
    </r>
    <r>
      <rPr>
        <i/>
        <sz val="10"/>
        <rFont val="Times New Roman"/>
        <family val="1"/>
      </rPr>
      <t>"Dostrzec to, co niewidoczne" - zwiększenie dostępności do edukacji przedszkolnej w Ośrodku Braille'a w Bydgoszczy"</t>
    </r>
    <r>
      <rPr>
        <sz val="10"/>
        <rFont val="Times New Roman"/>
        <family val="1"/>
      </rPr>
      <t xml:space="preserve"> 
    (Poddziałanie 6.3.1) - zmniejszenie wydatków o kwotę 1.000.000 zł. Środki przeniesione zostają na rok 2021 w związku z przedłużającą się 
    procedurą wydania przez Urząd Miasta w Bydgoszczy pozwolenia na przebudowę, rozbudowę i zmianę sposobu użytkowania budynku 
    mieszkalnego wielorodzinnego przy ul. 3-go Maja 11 na skutek wprowadzenia w kraju stanu zagrożenia epidemiologicznego. Ogólna wartość 
    projektu się nie zmienia;</t>
    </r>
  </si>
  <si>
    <r>
      <t xml:space="preserve">       - Poddziałania 6.3.1 Inwestycje w infrastrukturę przedszkolną, na projekt</t>
    </r>
    <r>
      <rPr>
        <i/>
        <sz val="10"/>
        <rFont val="Times New Roman"/>
        <family val="1"/>
      </rPr>
      <t xml:space="preserve"> "Dostrzec to, co niewidoczne" - 
         zwiększenie dostępności do edukacji przedszkolnej w Ośrodku Braille'a w Bydgoszczy"</t>
    </r>
  </si>
  <si>
    <r>
      <t xml:space="preserve">Wprowadza się następujące zmiany w projekcie pn. </t>
    </r>
    <r>
      <rPr>
        <i/>
        <sz val="10"/>
        <rFont val="Times New Roman"/>
        <family val="1"/>
      </rPr>
      <t xml:space="preserve">"Infostrada Kujaw i Pomorza 2.0" </t>
    </r>
    <r>
      <rPr>
        <sz val="10"/>
        <rFont val="Times New Roman"/>
        <family val="1"/>
      </rPr>
      <t xml:space="preserve">realizowanym w ramach RPO WK-P 2014-2020, Działania 2.1: </t>
    </r>
  </si>
  <si>
    <t xml:space="preserve"> - zmniejszenie wydatków inwestycyjnych o kwotę 810.851 zł w związku z przedłużającymi się postepowaniami przetargowymi wszczętymi przez
   partnerów projektu.</t>
  </si>
  <si>
    <t xml:space="preserve">  Następuje przeniesienie wydatków pomiędzy latami realizacji. Ogólna wartość projektu się nie zmienia.</t>
  </si>
  <si>
    <t>Uchwała dotyczy zmiany budżetu Województwa Kujawsko-Pomorskiego na 2020 r., przyjętego uchwałą Nr XII/262/19 Sejmiku Województwa Kujawsko-Pomorskiego z dnia 16 grudnia 2019 r., zmienionego uchwałami: Nr 2/10/20 Zarządu Województwa Kujawsko-Pomorskiego z dnia 15 stycznia 2020 r., Nr XIV/282/20 Sejmiku Województwa Kujawsko-Pomorskiego z dnia 24 lutego 2020 r., Nr 7/247/20 Zarządu Województwa Kujawsko-Pomorskiego z dnia 26 lutego 2020 r., Nr 9/369/20 Zarządu Województwa Kujawsko-Pomorskiego z dnia 11 marca 2020 r., Nr 12/457/20 Zarządu Województwa Kujawsko-Pomorskiego z dnia 30 marca 2020 r. oraz Nr 13/499/20 Zarządu Województwa Kujawsko-Pomorskiego z dnia 8 kwietnia 2020 r.</t>
  </si>
  <si>
    <r>
      <t xml:space="preserve">   - o kwotę 601.967 zł na zadanie pn. "</t>
    </r>
    <r>
      <rPr>
        <i/>
        <sz val="10"/>
        <rFont val="Times New Roman"/>
        <family val="1"/>
      </rPr>
      <t xml:space="preserve">Modernizacja dróg wojewódzkich, grupa III - Kujawsko-pomorskiego planu spójności komunikacji 
     drogowej i kolejowej 2014-2020" </t>
    </r>
    <r>
      <rPr>
        <sz val="10"/>
        <rFont val="Times New Roman"/>
        <family val="1"/>
      </rPr>
      <t>w związku z koniecznością zabezpieczenia środków na wykonanie robót uzupełniających i dodatkowych 
     w ramach inwestycji pn. "Rozbudowa odcinka drogi wojewódzkiej nr 223 - ulicy Szubińskiej w Białych Błotach na odcinku ok km 3+200 do 
     km 3+900 (w tym budowa ronda w ciągu drogi wojewódzkiej stanowiącego połączenie komunikacyjne drogi powiatowej nr 1537C relacji 
     Trzciniec-Ciele-Kruszyn Krajeński oraz drogi gminnej na Miedzyń) wraz z jego odwodnieniem i oświetleniem oraz przebudową pozostałych 
     sieci kolidujących z inwestycją. Zwiększa się ogólna wartość zadania;</t>
    </r>
  </si>
  <si>
    <r>
      <t xml:space="preserve">    - zwiększenie wydatków o kwotę 289.987 zł na zadanie pn. </t>
    </r>
    <r>
      <rPr>
        <i/>
        <sz val="10"/>
        <rFont val="Times New Roman"/>
        <family val="1"/>
      </rPr>
      <t xml:space="preserve">"Drogi wojewódzkie - Modernizacja dróg". </t>
    </r>
    <r>
      <rPr>
        <sz val="10"/>
        <rFont val="Times New Roman"/>
        <family val="1"/>
      </rPr>
      <t>Środki stanowią oszczędności powstałe
      w ramach zadania zadanie pn.</t>
    </r>
    <r>
      <rPr>
        <i/>
        <sz val="10"/>
        <rFont val="Times New Roman"/>
        <family val="1"/>
      </rPr>
      <t xml:space="preserve"> "Modernizacja dróg na terenie Miasta Inowrocławia - wsparcie finansowe do 25 % wartości inwestycji 
      przewidzianych do realizacji w ramach Funduszu Dróg Samorządowych" </t>
    </r>
    <r>
      <rPr>
        <sz val="10"/>
        <rFont val="Times New Roman"/>
        <family val="1"/>
      </rPr>
      <t>i przeniesione zostają z rozdziału 60014;</t>
    </r>
  </si>
  <si>
    <t xml:space="preserve">        - o kwotę 490.363 zł na bieżące utrzymanie jednostki z przeznaczeniem na pokrycie kosztów m.in. usług świadczonych przez kontrahentów 
          zewnętrznych (ochrona mienia, usługi komunalne, usługi pocztowe, przeglądy kotłów grzewczych i gaśnic, sprzątanie pomieszczeń),opłaty
          za energię elektryczną, naprawę sprzętu biurowego, odpis na zakładowy fundusz świadczeń socjalnych, pokrycie kosztów okresowych 
          badań lekarskich pracowników oraz szkolenia BHP;</t>
  </si>
  <si>
    <t xml:space="preserve">     3) zmniejszenie wydatków o kwotę 6.010 zł na bieżące utrzymanie jednostki w związku z urealnieniem wydatków na opłaty czynszowe.</t>
  </si>
  <si>
    <r>
      <t>Zmniejsza się o kwotę 289.987 zł wydatki na zadanie pn.</t>
    </r>
    <r>
      <rPr>
        <i/>
        <sz val="10"/>
        <rFont val="Times New Roman"/>
        <family val="1"/>
      </rPr>
      <t xml:space="preserve"> "Modernizacja dróg na terenie Miasta Inowrocławia - wsparcie finansowe do 25 % wartości inwestycji przewidzianych do realizacji w ramach Funduszu Dróg Samorządowych", </t>
    </r>
    <r>
      <rPr>
        <sz val="10"/>
        <rFont val="Times New Roman"/>
        <family val="1"/>
      </rPr>
      <t xml:space="preserve">tj. do wysokości pomocy finansowej udzielonej przez Sejmik Województwa Kujawsko-Pomorskiego uchwałą Nr XVIII/301/20 z dnia 8 kwietnia br. Powiatowi Inowrocławskiemu na dofinansowanie rozbudowy skrzyżowania ulic: Stanisława Staszica, Górnicza, Poznańska, Prymasa Józefa Glempa w Inowrocławiu wynikającej z wartości poprzetargowej inwestycji. Środki przeniesione zostają do rozdziału 60013 z przeznaczeniem na realizację zadania pn. </t>
    </r>
    <r>
      <rPr>
        <i/>
        <sz val="10"/>
        <rFont val="Times New Roman"/>
        <family val="1"/>
      </rPr>
      <t>"Drogi wojewódzkie - Modernizacja dróg"</t>
    </r>
    <r>
      <rPr>
        <sz val="10"/>
        <rFont val="Times New Roman"/>
        <family val="1"/>
      </rPr>
      <t xml:space="preserve">.  </t>
    </r>
  </si>
  <si>
    <r>
      <t xml:space="preserve">Zwiększa się o kwotę 22.000 zł wydatki zaplanowane na zadanie własne pn. </t>
    </r>
    <r>
      <rPr>
        <i/>
        <sz val="10"/>
        <rFont val="Times New Roman"/>
        <family val="1"/>
      </rPr>
      <t xml:space="preserve">"Gospodarowanie mieniem" </t>
    </r>
    <r>
      <rPr>
        <sz val="10"/>
        <rFont val="Times New Roman"/>
        <family val="1"/>
      </rPr>
      <t>w celu zabezpieczenia środków na podatek od przyjętych do zasobu województwa nieruchomości położonych w Grudziądzu przy ul. Młyńskiej i Curie-Skłodowskiej oraz w Toruniu przy ul. Konstytucji 3 Maja 40C.</t>
    </r>
  </si>
  <si>
    <r>
      <t xml:space="preserve">Zmniejsza się o kwotę 117.648 zł wydatki zaplanowane na zadanie własne pn. </t>
    </r>
    <r>
      <rPr>
        <i/>
        <sz val="10"/>
        <rFont val="Times New Roman"/>
        <family val="1"/>
      </rPr>
      <t>"Promocja Województwa"</t>
    </r>
    <r>
      <rPr>
        <sz val="10"/>
        <rFont val="Times New Roman"/>
        <family val="1"/>
      </rPr>
      <t xml:space="preserve"> w związku z koniecznością zabezpieczenia  wkładu własnego w projekcie pn. </t>
    </r>
    <r>
      <rPr>
        <i/>
        <sz val="10"/>
        <rFont val="Times New Roman"/>
        <family val="1"/>
      </rPr>
      <t>"Realizacja działań z zakresu edukacji i bezpieczeństwa publicznego ukierunkowanych na kształtowanie właściwych postaw funkcjonowania społecznego w sytuacji występowania zagrożeń epidemiologicznych"</t>
    </r>
    <r>
      <rPr>
        <sz val="10"/>
        <rFont val="Times New Roman"/>
        <family val="1"/>
      </rPr>
      <t xml:space="preserve"> przewidzianym do realizacji w ramach RPO WK-P 2014-2020, Poddziałania 9.3.1. Środki przeniesione zostają do rozdziału 85195.</t>
    </r>
  </si>
  <si>
    <r>
      <t xml:space="preserve">Wprowadza się zmiany w projekcie pn. </t>
    </r>
    <r>
      <rPr>
        <i/>
        <sz val="10"/>
        <rFont val="Times New Roman"/>
        <family val="1"/>
      </rPr>
      <t>"Region Nauk Ścisłych II - edukacja przyszłości"</t>
    </r>
    <r>
      <rPr>
        <sz val="10"/>
        <rFont val="Times New Roman"/>
        <family val="1"/>
      </rPr>
      <t xml:space="preserve">  realizowanym w ramach RPO WK-P 2014-2020 Poddziałania 10.2.2 poprzez:</t>
    </r>
  </si>
  <si>
    <r>
      <t>Określa się wydatki w kwocie 2.370.300 zł na projekt pn.</t>
    </r>
    <r>
      <rPr>
        <i/>
        <sz val="10"/>
        <rFont val="Times New Roman"/>
        <family val="1"/>
      </rPr>
      <t xml:space="preserve"> "Opracowanie dokumentacji projektowej dla strategicznych zadań w szpitalach wojewódzkich dla nowego okresu programowania 2021-2027"</t>
    </r>
    <r>
      <rPr>
        <sz val="10"/>
        <rFont val="Times New Roman"/>
        <family val="1"/>
      </rPr>
      <t xml:space="preserve"> przewidziany do realizacji w latach 2020-2021 ramach Pomocy Technicznej Regionalnego Programu Operacyjnego Województwa Kujawsko-Pomorskiego 2014-2020, Działania 12.1. W ramach projektu przewidziano wykonanie dokumentacji dla następujących zadań inwestycyjnych:</t>
    </r>
  </si>
  <si>
    <r>
      <t>2) zwiększenie wydatków o kwotę 5.570 zł na podzadanie</t>
    </r>
    <r>
      <rPr>
        <i/>
        <sz val="10"/>
        <rFont val="Times New Roman"/>
        <family val="1"/>
      </rPr>
      <t xml:space="preserve"> Informacja i komunikacja </t>
    </r>
    <r>
      <rPr>
        <sz val="10"/>
        <rFont val="Times New Roman"/>
        <family val="1"/>
      </rPr>
      <t>w celu dostosowania planu wydatków do przyjętego
    Planu Działania "Informacja i promocja RPO WKP na 2020 rok".</t>
    </r>
  </si>
  <si>
    <t>Wprowadza się zmiany w projektach realizowanych w ramach RPO WK-P 2014-2020, Poddziałania 10.3.1, poprzez:</t>
  </si>
  <si>
    <r>
      <t xml:space="preserve">Zwiększa się o kwotę 21.062 zł dotację zaplanowaną dla Kujawsko-Pomorskiego Impresaryjnego Teatru Muzycznego w Toruniu na wkład własny w projekcie pn. </t>
    </r>
    <r>
      <rPr>
        <i/>
        <sz val="10"/>
        <rFont val="Times New Roman"/>
        <family val="1"/>
      </rPr>
      <t xml:space="preserve">"Przebudowa i remont konserwatorski budynku Pałacu Dąmbskich w Toruniu" </t>
    </r>
    <r>
      <rPr>
        <sz val="10"/>
        <rFont val="Times New Roman"/>
        <family val="1"/>
      </rPr>
      <t>realizowanym w ramach Programu Operacyjnego Infrastruktura i Środowisko 2014-2020, Działania 8.1 w związku z koniecznością rozszerzenia zakresu robót o prace uzupełniające polegające na odrestaurowaniu balustrady na głównej klatce schodowej Pałacu poprzez odnowienie drewnianych poręcz i elementów mosiężnych: taśm na poręczach i balustradzie, kołnierzy wokół słupków balustrady oraz opasek wokół listew balustrady. Część środków przeniesiona zostaje z roku 2019. Zwiększa się ogólna wartość projektu.</t>
    </r>
  </si>
  <si>
    <r>
      <t>Określa się dotację dla Kujawsko-Pomorskiego Centrum Kultury w Bydgoszczy w kwocie 20.000 zł z przeznaczeniem na zabezpieczenie wkładu własnego w projekcie pn.</t>
    </r>
    <r>
      <rPr>
        <i/>
        <sz val="10"/>
        <rFont val="Times New Roman"/>
        <family val="1"/>
      </rPr>
      <t xml:space="preserve"> XIX Ogólnopolski Przegląd Amatorskiej Tkaniny Unikatowej,</t>
    </r>
    <r>
      <rPr>
        <sz val="10"/>
        <rFont val="Times New Roman"/>
        <family val="1"/>
      </rPr>
      <t xml:space="preserve"> na który instytucja uzyskała dofinansowanie w ramach Programu Ministra Kultury i Dziedzictwa Narodowego: Kultura ludowa i tradycyjna.  Przegląd to najważniejsza tego typu impreza w kraju. Celem projektu jest popularyzacja zanikającej dziedziny sztuki jaką jest tkactwo wśród różnych grup społecznych i wiekowych. W ramach projektu zorganizowany zostanie ogólnopolski konkurs podsumowany wystawą tkanin w Muzeum Okręgowym im. Leona Wyczółkowskiego w Bydgoszczy. Ponadto zorganizowana zostanie wystawa towarzysząca "Pasiaki, kraciaki i perebory" oraz warsztaty tkania krajek i gobelinów dla dzieci.</t>
    </r>
  </si>
  <si>
    <r>
      <t xml:space="preserve"> - w kwocie 63.400 zł dla Muzeum Ziemi Kujawskiej i Dobrzyńskiej we Włocławku na projekt pn.</t>
    </r>
    <r>
      <rPr>
        <i/>
        <sz val="10"/>
        <rFont val="Times New Roman"/>
        <family val="1"/>
      </rPr>
      <t xml:space="preserve"> Barwne, posażne, ocalenia warte. Konserwacja
   zabytkowych skrzyń posagowych z Kujaw i ziemi dobrzyńskiej,</t>
    </r>
    <r>
      <rPr>
        <sz val="10"/>
        <rFont val="Times New Roman"/>
        <family val="1"/>
      </rPr>
      <t xml:space="preserve"> na który instytucja uzyskała dofinansowanie w ramach Programu Ministra 
   Kultury i Dziedzictwa Narodowego: Wspieranie działań muzealnych. Celem zadania jest uratowanie 20 skrzyń (10 z Kujaw i 10 z ziemi 
   dobrzyńskiej) z 2 poł. XIX w. i początku XX w., funkcjonujących jako meble posagowe (wianne). Konserwacja polegać będzie na zabezpieczeniu
   oryginalnych elementów, wzmocnieniu całego obiektu oraz rekonstrukcji brakujących elementów, wzorując się na skrzyniach zachowanych 
   w całości. Meble po konserwacji zostaną poddane digitalizacji a dane wprowadzone do systemu ewidencji MONA. Następnie zostaną 
   wyeksponowane na wystawie czasowej pt. "Półskrzyneczek i wianeczek. Konserwacja posagowych skrzyń malowanych z Kujaw i ziemi 
   dobrzyńskiej"; </t>
    </r>
  </si>
  <si>
    <t xml:space="preserve">    - określenie wydatków na zakupy inwestycyjne w kwocie 155.000 zł przy jednoczesnym zmniejszeniu wydatków inwestycyjnych o kwotę 
      41.185 zł w celu zabezpieczenia środków na zakup wyposażenia bazy edukacyjnej oraz barki. Następuje przeniesienie wydatków pomiędzy 
      latami i wydłużenie realizacji projektu. Ogólna wartość projektu nie ulega zmianie.</t>
  </si>
  <si>
    <t xml:space="preserve">    - przeniesienie planowanych wydatków między podziałkami klasyfikacji budżetowej w kwocie 12.856 zł w celu dostosowania planu wydatków
      do potrzeb wynikających z realizacji projektu;</t>
  </si>
  <si>
    <r>
      <t xml:space="preserve">    - zmniejszenie wydatków o kwotę 835.000 zł na zadanie własne pn. </t>
    </r>
    <r>
      <rPr>
        <i/>
        <sz val="10"/>
        <rFont val="Times New Roman"/>
        <family val="1"/>
      </rPr>
      <t>"Zakupy inwestycyjne"</t>
    </r>
    <r>
      <rPr>
        <sz val="10"/>
        <rFont val="Times New Roman"/>
        <family val="1"/>
      </rPr>
      <t xml:space="preserve"> w związku z odstąpieniem od zakupu programu 
      finansowo-księgowego Ksat oraz koniecznością pokrycia kosztów związanych z zabezpieczeniem przeciwpożarowym budynku; </t>
    </r>
  </si>
  <si>
    <r>
      <t>Dokonuje się przeniesienia planowanych wydatków między podziałkami klasyfikacji budżetowej w kwocie 50.000 zł w zadaniu własnym pn.</t>
    </r>
    <r>
      <rPr>
        <i/>
        <sz val="10"/>
        <rFont val="Times New Roman"/>
        <family val="1"/>
      </rPr>
      <t xml:space="preserve"> "Mała architektura i budowa infrastruktury sportowej przy obiektach edukacyjnych - wsparcie finansowe"</t>
    </r>
    <r>
      <rPr>
        <sz val="10"/>
        <rFont val="Times New Roman"/>
        <family val="1"/>
      </rPr>
      <t xml:space="preserve"> w celu zabezpieczenia środków na pomoc finansową dla jednostek samorządu terytorialnego w kwotach określonych w uchwałach Zarządu Województwa ogłaszających nabór na dofinansowanie zadań inwestycyjnych polegających na budowie przyszkolnych sal sportowych oraz pn. "Kujawsko-Pomorska Mała Infrastruktura Sportowa".</t>
    </r>
  </si>
  <si>
    <r>
      <t xml:space="preserve">Zwiększa się wydatki finansowane z Funduszu Kolejowego zaplanowane na zadanie własne pn. </t>
    </r>
    <r>
      <rPr>
        <i/>
        <sz val="10"/>
        <rFont val="Times New Roman"/>
        <family val="1"/>
      </rPr>
      <t xml:space="preserve">"Zakup, modernizacja oraz naprawa pojazdów kolejowych (2016-2020)" </t>
    </r>
    <r>
      <rPr>
        <sz val="10"/>
        <rFont val="Times New Roman"/>
        <family val="1"/>
      </rPr>
      <t>o kwotę 15.900.830 zł w związku z przeniesieniem na rok 2020 środków niewykorzystanych w latach 2018-2019. Ogólna wartość zadania się nie zmienia.</t>
    </r>
  </si>
  <si>
    <r>
      <t xml:space="preserve">Zmniejsza się dochody własne województwa zaplanowane na projekt pn. </t>
    </r>
    <r>
      <rPr>
        <i/>
        <sz val="10"/>
        <rFont val="Times New Roman"/>
        <family val="1"/>
      </rPr>
      <t xml:space="preserve">"Kultura w zasięgu 2.0" </t>
    </r>
    <r>
      <rPr>
        <sz val="10"/>
        <rFont val="Times New Roman"/>
        <family val="1"/>
      </rPr>
      <t>realizowany w ramach RPO WK-P 2014-2020, Działania 2.2 o kwotę 37.500 zł w celu urealnienia dotacji od partnerów projektu, tj. publicznych i niepublicznych podmiotów prowadzących działalność kulturalną.</t>
    </r>
  </si>
  <si>
    <r>
      <t xml:space="preserve"> - o kwotę 238.400 zł na wieloletnie zadanie pn. </t>
    </r>
    <r>
      <rPr>
        <i/>
        <sz val="10"/>
        <rFont val="Times New Roman"/>
        <family val="1"/>
      </rPr>
      <t xml:space="preserve">"Kultura w zasięgu 2.0 - wkład własny wojewódzkich jednostek organizacyjnych". </t>
    </r>
    <r>
      <rPr>
        <sz val="10"/>
        <rFont val="Times New Roman"/>
        <family val="1"/>
      </rPr>
      <t>Ogólna 
   wartość się nie zmienia.</t>
    </r>
  </si>
  <si>
    <r>
      <t xml:space="preserve">    - o kwotę 2.369.309 zł na projekt pn. </t>
    </r>
    <r>
      <rPr>
        <i/>
        <sz val="10"/>
        <rFont val="Times New Roman"/>
        <family val="1"/>
      </rPr>
      <t>"Aktywna Mama, aktywny Tata"</t>
    </r>
    <r>
      <rPr>
        <sz val="10"/>
        <rFont val="Times New Roman"/>
        <family val="1"/>
      </rPr>
      <t xml:space="preserve"> (Poddziałanie 8.4.1). Zmiana wynika z opóźnień w realizowaniu zadań 
      przez partnerów projektu i konieczności przeniesienia niewydatkowanych środków z roku 2019. Ogólna wartość projektu nie ulega zmianie;</t>
    </r>
  </si>
  <si>
    <t>Określa się wydatki na projekty przewidziane do realizacji w roku 2020 w ramach RPO WK-P 2014-2020, Poddziałania 9.3.1, tj.:</t>
  </si>
  <si>
    <r>
      <t xml:space="preserve"> - w kwocie 2.352.942 zł na projekt pn. </t>
    </r>
    <r>
      <rPr>
        <i/>
        <sz val="10"/>
        <rFont val="Times New Roman"/>
        <family val="1"/>
      </rPr>
      <t>"Realizacja działań z zakresu edukacji i bezpieczeństwa publicznego ukierunkowanych na 
   kształtowanie właściwych postaw funkcjonowania społecznego w sytuacji występowania zagrożeń epidemiologicznych"</t>
    </r>
    <r>
      <rPr>
        <sz val="10"/>
        <rFont val="Times New Roman"/>
        <family val="1"/>
      </rPr>
      <t>. W ramach 
   projektu podjęte zostaną działania mające na celu zapewnienie dostępu m.in. do artykułów spożywczych, higienicznych, leków osobom 
   potrzebującym, w szczególności osobom starszym, samotnym, z niepełnosprawnościami. Ponadto zbudowany zostanie serwis informacyjno-
   edukacyjny dla mieszkańców województwa przedstawiający bieżącą sytuację w regionie w związku z COVID-19, mapę z zaznaczonymi 
   ogniskami, komunikaty, powiadomienia, infolinię do udzielania niezbędnych informacji osobom potrzebującym wsparcia. Powyższa kwota 
   sfinansowana zostanie z budżetu środków europejskich w kwocie 2.000.000 zł z dotacji z budżetu państwa na współfinansowanie krajowe 
   w kwocie 235.294 oraz ze środków własnych województwa w kwocie 117.648 zł;</t>
    </r>
  </si>
  <si>
    <t>Zwiększa się dochody z tytułu dotacji celowej z budżetu państwa zaplanowane na projekty realizowane przez Regionalny Ośrodek Polityki Społecznej w Toruniu, tj.:</t>
  </si>
  <si>
    <t>1. określenie planowanych dochodów w ramach:</t>
  </si>
  <si>
    <r>
      <t xml:space="preserve">    - Poddziałania 9.3.1 Rozwój usług zdrowotnych, na projekt pn. </t>
    </r>
    <r>
      <rPr>
        <i/>
        <sz val="10"/>
        <rFont val="Times New Roman"/>
        <family val="1"/>
      </rPr>
      <t>"Realizacja działań z zakresu edukacji 
      i bezpieczeństwa publicznego ukierunkowanych na kształtowanie właściwych postaw funkcjonowania 
     społecznego w sytuacji występowania zagrożeń epidemiologicznych"</t>
    </r>
  </si>
  <si>
    <r>
      <t xml:space="preserve">    - Poddziałania 9.3.2 Rozwój usług społecznych, na projekt pn. </t>
    </r>
    <r>
      <rPr>
        <i/>
        <sz val="10"/>
        <rFont val="Times New Roman"/>
        <family val="1"/>
      </rPr>
      <t>"Wsparcie osób starszych i kadry świadczącej
      usługi społeczne w zakresie przeciwdziałania rozprzestrzenianiu się COVID-19, łagodzenia jego skutków 
      na terenie województwa kujawsko-pomorskiego"</t>
    </r>
  </si>
  <si>
    <r>
      <t xml:space="preserve">    - Poddziałania 8.4.1 Wsparcie zatrudnienia osób pełniących funkcje opiekuńcze, na projekt pn.</t>
    </r>
    <r>
      <rPr>
        <i/>
        <sz val="10"/>
        <rFont val="Times New Roman"/>
        <family val="1"/>
      </rPr>
      <t xml:space="preserve"> "Aktywna 
      Mama, aktywny Tata"</t>
    </r>
  </si>
  <si>
    <t>Zwiększa się wydatki:</t>
  </si>
  <si>
    <t xml:space="preserve">§ 3 ust. 1 dotyczący deficytu budżetowego </t>
  </si>
  <si>
    <t>§ 3 ust. 2 dotyczący przychodów budżetowych</t>
  </si>
  <si>
    <t>§ 8 ust.7 dotyczący dochodów pochodzących z 2,5 % odpisu od środków przyznanych województwu z PFRON oraz wydatków na pokrycie kosztów obsługi zadań realizowanych na rzecz osób niepełnosprawnych</t>
  </si>
  <si>
    <t>14.</t>
  </si>
  <si>
    <t>zmniejszeniem  planowanych dochodów o kwotę 4.755.892 zł, tj. do kwoty 1.123.564.317,07 zł;</t>
  </si>
  <si>
    <t>zwiększeniem planowanych wydatków o kwotę 72.244.108 zł, tj. do kwoty 1.223.064.317,07 zł.</t>
  </si>
  <si>
    <t>3)</t>
  </si>
  <si>
    <t>4)</t>
  </si>
  <si>
    <t>zwiększeniem planowanych przychodów o kwotę 77.000.000 zł, tj. do kwoty 134.980.952 zł, w wyniku zwiększenia przychodów pochodzących z kredytów bankowych;</t>
  </si>
  <si>
    <t>zwiększeniem planowanego deficytu budżetowego o kwotę 77.000.000 zł, tj. do kwoty 99.500.000 zł, który pokryty zostanie przychodami pochodzącymi z kredytów bankowych.</t>
  </si>
  <si>
    <t xml:space="preserve">1. zwiększenie dochodów na Poddziałanie 6.1.1 Inwestycje w infrastrukturę zdrowotną </t>
  </si>
  <si>
    <t>Dokonuje się zmian w planowanych dochodach bieżących z tytułu dotacji celowych z budżetu państwa (budżet środków krajowych) przeznaczonych na współfinansowanie projektów w ramach Regionalnego Programu Operacyjnego Województwa Kujawsko-Pomorskiego 2014-2020 poprzez:</t>
  </si>
  <si>
    <t xml:space="preserve">    - Poddziałania 10.1.2 Kształcenie ogólne w ramach ZIT</t>
  </si>
  <si>
    <t xml:space="preserve">    - Poddziałania 10.2.3 Kształcenie zawodowe</t>
  </si>
  <si>
    <t xml:space="preserve">    - Poddziałania 8.3 Wsparcie przedsiębiorczości i samozatrudnienia w regionie</t>
  </si>
  <si>
    <t xml:space="preserve">    - Poddziałania 8.6.2 Regionalne programy polityki zdrowotnej i profilaktyczne</t>
  </si>
  <si>
    <t xml:space="preserve">    - Poddziałania 9.2.2 Aktywne włączenie społeczne młodzieży objętej sądowym środkiem wychowawczym 
      lub poprawczym</t>
  </si>
  <si>
    <t>Powyższych zmian dokonuje się w celu dostosowania planu dochodów do wielkości wynikających z zatwierdzonego przez Ministra Funduszy i Polityki Regionalnej planu udzielania dotacji celowej z budżetu państwa dla województwa kujawsko-pomorskiego w 2020 roku.</t>
  </si>
  <si>
    <t>Zmniejsza się planowane dochody własne województwa:</t>
  </si>
  <si>
    <t xml:space="preserve">W celu dostosowania planu wydatków do wielkości prognozowanego współfinansowania krajowego dla projektów przewidzianych do realizacji przez beneficjentów w 2020 r. w ramach RPO WK-P 2014-2020 zmniejsza się o kwotę 2.000.000 zł wydatki zaplanowane na Działanie 8.3 Wsparcie przedsiębiorczości i samozatrudnienia w regionie. </t>
  </si>
  <si>
    <t xml:space="preserve"> - przeniesienie planowanych wydatków inwestycyjnych między podziałkami klasyfikacji budżetowej w kwocie 4.421.825 zł w celu zabezpieczenia
   środków na wydatki województwa (lidera) na zakup infrastruktury technicznej;</t>
  </si>
  <si>
    <t>W celu dostosowania planu wydatków do wielkości prognozowanego współfinansowania krajowego dla projektów przewidzianych do realizacji przez beneficjentów w 2020 r. w ramach RPO WK-P 2014-2020 zmniejsza się wydatki:</t>
  </si>
  <si>
    <t xml:space="preserve">    - o kwotę 300.000 zł na Poddziałanie 10.1.2 Kształcenie ogólne w ramach ZIT;</t>
  </si>
  <si>
    <t xml:space="preserve">    - o kwotę 1.485.000 zł na Poddziałanie 10.2.3 Kształcenie zawodowe.</t>
  </si>
  <si>
    <t>W celu dostosowania planu wydatków do wielkości prognozowanego współfinansowania krajowego dla projektów przewidzianych do realizacji przez beneficjentów w 2020 r. w ramach RPO WK-P 2014-2020 zwiększa się o kwotę 100.000 zł wydatki zaplanowane na Poddziałanie 6.1.1 Inwestycje w infrastrukturę zdrowotną.</t>
  </si>
  <si>
    <r>
      <t xml:space="preserve">Zwiększa się o kwotę 582.575 zł wydatki zaplanowane na zadanie własne pn. </t>
    </r>
    <r>
      <rPr>
        <i/>
        <sz val="10"/>
        <rFont val="Times New Roman"/>
        <family val="1"/>
      </rPr>
      <t xml:space="preserve">"Medycyna pracy" </t>
    </r>
    <r>
      <rPr>
        <sz val="10"/>
        <rFont val="Times New Roman"/>
        <family val="1"/>
      </rPr>
      <t>z przeznaczeniem na realizację przez wojewódzkie ośrodki medycyny pracy zadań wynikających z ustawy z dnia 27 czerwca 1997 r. o służbie medycyny.</t>
    </r>
  </si>
  <si>
    <t>Programy polityki zdrowotnej</t>
  </si>
  <si>
    <r>
      <t xml:space="preserve">2)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 w ramach Programu Operacyjnego Wiedza Edukacja Rozwój 2014-2020, 
    Działania 2.5 o kwotę 2.182.757 zł w związku z przeniesieniem środków z roku 2019 zgodnie z aktualizacją wniosku o dofinansowanie wynikającą
    z długotrwałej procedury przetargowej na wyłonienie wykonawców zapewniających organizację spotkań Partnerskich Zespołów 
    Kooperacyjnych i coachingu oraz przesunięcia przez UMK w Toruniu z roku 2019 na rok 2020 opracowania modelu kooperacji instytucji 
    pomocy i integracji z instytucjami sektorowymi wybranych obszarów kooperacyjnych.</t>
    </r>
  </si>
  <si>
    <t>Rodzina</t>
  </si>
  <si>
    <t>85595</t>
  </si>
  <si>
    <t>W związku z wprowadzeniem w kraju stanu zagrożenia epidemiologicznego i koniecznością odwołania przez Operę Nova w Bydgoszczy Bydgoskiego Festiwalu Operowego, zmniejsza się o kwotę 240.000 zł wydatki stanowiące pomoc finansową od Miasta Bydgoszcz na powyższe przedsięwzięcie.</t>
  </si>
  <si>
    <r>
      <t xml:space="preserve">Zwiększa się o kwotę 704.218 zł wydatki zaplanowane na projekt pn. </t>
    </r>
    <r>
      <rPr>
        <i/>
        <sz val="10"/>
        <rFont val="Times New Roman"/>
        <family val="1"/>
      </rPr>
      <t>"Rodzina w Centrum 2"</t>
    </r>
    <r>
      <rPr>
        <sz val="10"/>
        <rFont val="Times New Roman"/>
        <family val="1"/>
      </rPr>
      <t xml:space="preserve"> realizowanym przez Regionalny Ośrodek Polityki Społecznej w Toruniu w ramach RPO W-KP, Poddziałania 9.3.2. Zmiana wynika z przeniesienia niewydatkowanych środków z roku 2019. Ogólna wartość projektu nie ulega zmianie.</t>
    </r>
  </si>
  <si>
    <t>Niniejszą uchwałą dokonuje się zmian w zakresie planowanych  dochodów, wydatków, przychodów, deficytu budżetowego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</si>
  <si>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r>
      <t xml:space="preserve"> - o kwotę 7.513.210 zł na projekt pn. </t>
    </r>
    <r>
      <rPr>
        <i/>
        <sz val="10"/>
        <rFont val="Times New Roman"/>
        <family val="1"/>
      </rPr>
      <t>"Kultura w zasięgu 2.0"</t>
    </r>
    <r>
      <rPr>
        <sz val="10"/>
        <rFont val="Times New Roman"/>
        <family val="1"/>
      </rPr>
      <t xml:space="preserve"> realizowany w ramach RPO WK-P 2014-2020, Działania 2.2. Zwiększa się ogólna 
   wartość projektu w wyniku urealnienia wkładu partnerów będących wojewódzkimi jednostkami organizacyjnymi; </t>
    </r>
  </si>
  <si>
    <r>
      <t xml:space="preserve"> - w kwocie 1.515.000 zł na zabezpieczenie wkładu własnego w projekcie pn. </t>
    </r>
    <r>
      <rPr>
        <i/>
        <sz val="10"/>
        <rFont val="Times New Roman"/>
        <family val="1"/>
      </rPr>
      <t>"Ograniczenie negatywnych skutków COVID-19 poprzez działania 
   profilaktyczne i zabezpieczające skierowane do służb medycznych".</t>
    </r>
    <r>
      <rPr>
        <sz val="10"/>
        <rFont val="Times New Roman"/>
        <family val="1"/>
      </rPr>
      <t xml:space="preserve"> Projekt przewidziany jest do realizacji w partnerstwie z jednostkami
   ochrony zdrowia. W ramach projektu zaplanowano zakup środków ochrony osobistej przez partnerów i Województwo, organizację opieki 
   wytchnieniowej oraz realizację testów diagnostycznych.</t>
    </r>
  </si>
  <si>
    <t>Zwiększa się dochody własne województwa stanowiące wpływy z Funduszu Kolejowego (2016-2020) o kwotę 15.900.830 zł, tj. o kwotę niewykorzystaną w latach 2018-2019 na zakup, modernizację oraz naprawy pojazdów kolejowych przeznaczonych do przewozów pasażerskich. Jednocześnie dokonuje się przeniesienia dochodów między podziałkami klasyfikacji budżetowej w kwocie 9.962.366 zł w celu zastosowania właściwego paragrafu dla ujętych w budżecie dochodów z ww. Funduszu.</t>
  </si>
  <si>
    <r>
      <t>Zwiększa się o kwotę 19.000 zł dochody z tytułu dotacji od jednostek samorządu terytorialnego w celu urealnienia pomocy finansowej udzielonej przez  Gminę Sępólno Krajeńskie na dofinansowanie zadania pn.</t>
    </r>
    <r>
      <rPr>
        <i/>
        <sz val="10"/>
        <rFont val="Times New Roman"/>
        <family val="1"/>
      </rPr>
      <t xml:space="preserve"> "Opracowanie dokumentacji projektowej dla rozbudowy skrzyżowania drogi woj. Nr 241 Tuchola-Sępólno Krajeńskie-Rogoźno (ul. Kościuszki) z ul. Odrodzenia i ul. Ks. Jerzego Popiełuszki w m. Sępólno Krajeńskie".</t>
    </r>
  </si>
  <si>
    <t>W związku z przyznaniem przez Wojewódzki Fundusz Ochrony Środowiska i Gospodarki Wodnej w Toruniu dotacji na dofinansowane XII Regionalnego Konkursu Wiedzy o Samorządzie Terytorialnym dla uczniów ośmioletnich szkół podstawowych w roku szkolnym 2019/2020, zwiększa się planowane dotacje z funduszy celowych o kwotę 2.800 zł.</t>
  </si>
  <si>
    <t xml:space="preserve"> - z tytułu udziału we wpływach z podatku dochodowego od osób  fizycznych o kwotę 27.451 zł, tj. z kwoty 80.252.272 zł do kwoty 80.224.821 zł 
   wynikającej z pisma Ministra Finansów Nr ST8.4750.3.2020 z dnia 10 kwietnia 2020 r. o rocznych kwotach części subwencji ogólnej przyznanych
   dla województwa kujawsko-pomorskiego na 2020 r.;</t>
  </si>
  <si>
    <t>W związku z otrzymaniem pisma od Ministra Finansów Nr ST8.4750.3.2020 z dnia 10 kwietnia 2020 r. o rocznych kwotach części subwencji ogólnej przyznanych dla województwa kujawsko-pomorskiego na 2020 r., zmniejsza się o kwotę 1.532.763 zł uzupełnienie subwencji ogólnej na 2020 r. ze środków rezerwy z przeznaczeniem na dofinansowanie budowy, przebudowy, remontu, utrzymania, ochrony dróg wojewódzkich i zarządzania tymi drogami, tj. z kwoty 22.495.418 zł do kwoty 20.962.655 zł.</t>
  </si>
  <si>
    <t>Zwiększa się planowane dochody własne województwa o kwotę 40.651 zł w związku z uzyskaniem wpływów z Agencji Restrukturyzacji i Modernizacji Rolnictwa przez:</t>
  </si>
  <si>
    <t xml:space="preserve"> - Tucholski Park Krajobrazowy łącznie w kwocie 1.280 zł z tytułu płatności w ramach systemów wsparcia bezpośredniego (741,48 zł), z tytułu
   płatności dla obszarów z ograniczeniami naturalnymi lub innymi szczególnymi ograniczeniami ONW (113,22 zł) oraz płatności rolno-
   środowiskowo-klimatycznej (424,99 zł);</t>
  </si>
  <si>
    <t xml:space="preserve"> - Zespół Parków Krajobrazowych nad Dolną Wisłą łącznie w kwocie 39.371 zł z tytułu płatności w ramach systemów wsparcia bezpośredniego 
   (26.848,57 zł), z tytułu płatności dla obszarów z ograniczeniami naturalnymi lub innymi szczególnymi ograniczeniami ONW (1.122,33 zł) oraz
   płatności rolno-środowiskowo-klimatycznej (11.399,74 zł).</t>
  </si>
  <si>
    <r>
      <t xml:space="preserve">    1) określenie wydatków w kwocie 23.000 zł na zadanie pn. </t>
    </r>
    <r>
      <rPr>
        <i/>
        <sz val="10"/>
        <rFont val="Times New Roman"/>
        <family val="1"/>
      </rPr>
      <t>"Remonty budynków"</t>
    </r>
    <r>
      <rPr>
        <sz val="10"/>
        <rFont val="Times New Roman"/>
        <family val="1"/>
      </rPr>
      <t xml:space="preserve"> z przeznaczeniem na remont portierni budynku 
         administracyjnego Rejonu Dróg Wojewódzkich we Włocławku;</t>
    </r>
  </si>
  <si>
    <r>
      <t xml:space="preserve">Określa się dotację w kwocie 76.774 zł stanowiącą pomoc finansową dla gminy Chełmża na projekt pn. </t>
    </r>
    <r>
      <rPr>
        <i/>
        <sz val="10"/>
        <rFont val="Times New Roman"/>
        <family val="1"/>
      </rPr>
      <t>"Poprawa bezpieczeństwa i komfortu życia mieszkańców oraz wsparcie niskoemisyjnego transportu drogowego poprzez wybudowanie dróg dla rowerów-przy drodze wojewódzkiej Nr 551 Wybcz-Nawra, Nawra-Bogusławki oraz Zelgno (lider: gmina Chełmża)"</t>
    </r>
    <r>
      <rPr>
        <sz val="10"/>
        <rFont val="Times New Roman"/>
        <family val="1"/>
      </rPr>
      <t xml:space="preserve"> w związku ze wzrostem kosztów realizacji inwestycji i wykupów gruntu i koniecznością pokrycia udziału województwa wynoszącego zgodnie z umową 40 % wkładu partnerów.</t>
    </r>
  </si>
  <si>
    <t xml:space="preserve"> - zmniejszenie wydatków o kwotę 322.550 zł w związku ze zmianą harmonogramu realizacji poszczególnych działań projektowych w wyniku 
   stanu zagrożenia epidemiologicznego w kraju i braku możliwości organizacji części zajęć dla uczniów oraz szkoleń dla nauczycieli. Środki 
   przeniesione zostają na rok 2021. Ogólna wartość projektu się nie zmienia;</t>
  </si>
  <si>
    <t xml:space="preserve"> - przeniesienie planowanych wydatków między podziałkami klasyfikacji budżetowej w kwocie 9.600 zł w celu dostosowania planu wydatków do 
   wniosku o dofinansowanie projektu.</t>
  </si>
  <si>
    <r>
      <t xml:space="preserve">Określa się wydatki w kwocie 292.765 zł na zabezpieczenie wkładu własnego w projekcie pn. </t>
    </r>
    <r>
      <rPr>
        <i/>
        <sz val="10"/>
        <rFont val="Times New Roman"/>
        <family val="1"/>
      </rPr>
      <t xml:space="preserve">"Kujawsko-Pomorska Szkoła Internetowa" </t>
    </r>
    <r>
      <rPr>
        <sz val="10"/>
        <rFont val="Times New Roman"/>
        <family val="1"/>
      </rPr>
      <t xml:space="preserve">przewidzianym do realizacji w roku 2020 w ramach RPO WK-P 2014-2020, Poddziałania 10.2.2. Celem projektu jest przegotowanie do egzaminów uczniów klas 8 szkół podstawowych oraz do matury uczniów klas maturalnych liceów i techników a także umożliwienie uczestnictwa uczniom klas 4-8 szkół podstawowych i uczniom szkół ponadpodstawowych w zajęciach on-line na żywo zgodnych z podstawą programową. W ramach projektu przewidziano zakup wyposażenia oraz przygotowanie dwóch nowych studiów nagrań oraz stworzenie "Kujawsko-pomorskiego e-archiwum lekcji video". </t>
    </r>
  </si>
  <si>
    <t xml:space="preserve">Określa się wydatki w kwocie 1.395.000 zł na podwyższenie kapitału zakładowego Spółki Uzdrowisko Ciechocinek S.A. z przeznaczeniem na wkład własny do projektu pn. "Modernizacja i rozbudowa infrastruktury zespołu tężni w Ciechocinku" przewidziany do realizacji w ramach RPO WK-P 2014-2020, Działania 6.5. Wniesienie kapitału nastąpi poprzez objęcie 139.500 nowych akcji o wartości nominalnej 10 zł każda. </t>
  </si>
  <si>
    <t xml:space="preserve">Zmniejsza się o kwotę 700.000 zł wydatki zaplanowane w ramach RPO WK-P 2014-2020 na Poddziałanie 8.6.2 Regionalne programy polityki zdrowotnej i profilaktyczne w celu dostosowania planu wydatków do wielkości prognozowanego współfinansowania krajowego dla projektów przewidzianych do realizacji przez beneficjentów w 2020 r. </t>
  </si>
  <si>
    <r>
      <t xml:space="preserve">    - o kwotę 127.913 zł na projekt pn. </t>
    </r>
    <r>
      <rPr>
        <i/>
        <sz val="10"/>
        <rFont val="Times New Roman"/>
        <family val="1"/>
      </rPr>
      <t>"Koordynacja rozwoju ekonomii społecznej w województwie kujawsko-pomorskim (II)"</t>
    </r>
    <r>
      <rPr>
        <sz val="10"/>
        <rFont val="Times New Roman"/>
        <family val="1"/>
      </rPr>
      <t xml:space="preserve"> (Poddziałanie 9.4.2)
      w związku z przeniesieniem z roku 2019 niewydatkowanych środków na zarządzanie projektem oraz zakup oprogramowania dla Warsztatów 
      Terapii Zajęciowej i organizację dla nich wizyty studyjnej. Ogólna wartość projektu się nie zmienia;</t>
    </r>
  </si>
  <si>
    <t xml:space="preserve">Zmniejsza się o kwotę 77.968 zł wydatki zaplanowane w ramach RPO WK-P 2014-2020 na Poddziałanie 9.2.2 Aktywne włączenie społeczne młodzieży objętej sądowym środkiem wychowawczym lub poprawczym w celu dostosowania planu wydatków do wielkości prognozowanego współfinansowania krajowego dla projektów przewidzianych do realizacji przez beneficjentów w 2020 r. </t>
  </si>
  <si>
    <r>
      <t xml:space="preserve">W związku z informacją od Ministra Rodziny, Pracy i Polityki Społecznej o zwiększeniu łącznego limitu wydatków na 2020 na wykonywanie zadań w zakresie ochrony roszczeń pracowniczych (pismo DF.II.0311.2.1.2020.AW z dnia 9 kwietnia 2020 r.), zwiększa się o kwotę 632.000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 z przeznaczeniem na wynagrodzenia i pochodne.</t>
    </r>
  </si>
  <si>
    <r>
      <t xml:space="preserve">Określa się wydatki w kwocie 39.117.647 zł na nowy projekt pn. </t>
    </r>
    <r>
      <rPr>
        <i/>
        <sz val="10"/>
        <rFont val="Times New Roman"/>
        <family val="1"/>
      </rPr>
      <t xml:space="preserve">"Wsparcie osób starszych i kadry świadczącej usługi społeczne w zakresie przeciwdziałania rozprzestrzenianiu się COVID-19, łagodzenia jego skutków na terenie województwa kujawsko-pomorskiego" </t>
    </r>
    <r>
      <rPr>
        <sz val="10"/>
        <rFont val="Times New Roman"/>
        <family val="1"/>
      </rPr>
      <t>przewidziany do realizacji w roku 2020 w ramach RPO WK-P 2014-2020, Poddziałania 9.3.2. Projekt realizowany będzie przez Regionalny Ośrodek Polityki Społecznej w Toruniu w partnerstwie z powiatami i gminami na prawach powiatu z województwa kujawsko-pomorskiego oraz Regionalnym Ośrodkiem Edukacji Ekologicznej w Przysieku. W ramach projektu przewidziano wsparcie instytucji pomocy społecznej i służb mundurowych (gminy świadczące usługi opiekuńcze, domy pomocy społecznej, niepubliczne ZOL/ZOP, schroniska, noclegownie, komenda wojewódzka policji i straży pożarnej) poprzez zakup niezbędnych środków ochrony indywidualnej oraz materiałów, środków i urządzeń do dezynfekcji. Ponadto zaplanowano wsparcie funkcjonowania systemu pomocy społecznej poprzez finansowanie dodatków do wynagrodzenia osób wykonujących pracę w warunkach epidemiologicznych - świadczących usługi społeczne, w tym opiekuńcze, w szczególności pracowników publicznych DPS, schronisk i ZOL prowadzonych przez powiaty oraz udzielanie grantów gminom na finansowanie dodatków do wynagrodzenia ww. osobom. Zakupione zostaną także testy na obecność koronawirusa. Ponadto projekt zakłada utworzenie miejsc zabezpieczenia opieki w szczególności dla osób starszych oraz dopłaty do poszerzenia usług w izolatoriach. Powyższa kwota sfinansowana zostanie z budżetu środków europejskich w kwocie 35.000.000 zł oraz z budżetu państwa na współfinansowanie krajowe w kwocie 4.117.647 zł.</t>
    </r>
  </si>
  <si>
    <r>
      <t xml:space="preserve"> - zmniejszenie wydatków o kwotę 587.150 zł na projekt pn. </t>
    </r>
    <r>
      <rPr>
        <i/>
        <sz val="10"/>
        <rFont val="Times New Roman"/>
        <family val="1"/>
      </rPr>
      <t xml:space="preserve">"Humaniści na start" </t>
    </r>
    <r>
      <rPr>
        <sz val="10"/>
        <rFont val="Times New Roman"/>
        <family val="1"/>
      </rPr>
      <t>w związku z przeniesieniem środków na lata następne  
   zgodnie ze zaktualizowanym wnioskiem o dofinansowanie. Zwiększa się ogólna wartość projektu i wydłuża się okres jego realizacji.</t>
    </r>
  </si>
  <si>
    <r>
      <t xml:space="preserve"> - w kwocie 23.422 zł na projekt pn.</t>
    </r>
    <r>
      <rPr>
        <i/>
        <sz val="10"/>
        <rFont val="Times New Roman"/>
        <family val="1"/>
      </rPr>
      <t xml:space="preserve"> Baśń - narzędzie pracy z dziećmi. </t>
    </r>
    <r>
      <rPr>
        <sz val="10"/>
        <rFont val="Times New Roman"/>
        <family val="1"/>
      </rPr>
      <t>Celem projektu jest podniesienie wiedzy i umiejętności nauczycieli klas
   I - IV w zakresie wykorzystania baśni jako narzędzia edukacyjnego, twórczych metod pracy z dziećmi i nowych technologii. Nauczyciele wraz ze 
   swoimi uczniami wezmą udział w cyklu warsztatów i szkoleń inspirowanych Alicją w Krainie Czarów, a następnie zastosują zdobytą wiedzę 
   w praktyce, prowadząc pod okiem mentorów zajęcia oparte na autorskich scenariuszach dotyczących wybranych baśni, które zebrane zostaną 
   w publikacji podsumowującej projekt;</t>
    </r>
  </si>
  <si>
    <r>
      <t xml:space="preserve">    - w kwocie 11.400 zł na projekt pn. </t>
    </r>
    <r>
      <rPr>
        <i/>
        <sz val="10"/>
        <rFont val="Times New Roman"/>
        <family val="1"/>
      </rPr>
      <t>Literackie przygody młodych - gry wyobraźni w służbie książce,</t>
    </r>
    <r>
      <rPr>
        <sz val="10"/>
        <rFont val="Times New Roman"/>
        <family val="1"/>
      </rPr>
      <t xml:space="preserve"> na który instytucja uzyskała 
      dofinansowanie w ramach Programu Ministra Kultury i Dziedzictwa Narodowego: Partnerstwo dla książki. Projekt adresowany jest do 
      młodzieży w wieku 14-18 lat, która nie korzysta z bibliotek. Celem projektu jest przekonanie młodzieży do książek poprzez udział w fabularnych 
      grach RPG opartych na literaturze, które nie wymagają użycia smartfonów i internetu a jedynie kartki, ołówka, kości i wyobraźni. Utworzone 
      w pięciu placówkach bibliotecznych grupy RPG rozegrają po dwie sesje wg wybranych scenariuszy. Zainteresowane osoby będą mogły wziąć 
      udział w szkoleniu dla przyszłych mistrzów gry oraz w konwencie "Copercicon" - cyklicznej imprezie dla fanów fantastyki, gier i popkultury. 
      Planowane są również spotkania z popularnymi autorami powieści fantastycznych oraz adresowane do dzieci sesje LARP;</t>
    </r>
  </si>
  <si>
    <r>
      <t xml:space="preserve">    - w kwocie 6.000 zł na projekt pn. </t>
    </r>
    <r>
      <rPr>
        <i/>
        <sz val="10"/>
        <rFont val="Times New Roman"/>
        <family val="1"/>
      </rPr>
      <t>Wydanie tomów20-22 punktowanego czasopisma naukowego "Folia Toruniensia"</t>
    </r>
    <r>
      <rPr>
        <sz val="10"/>
        <rFont val="Times New Roman"/>
        <family val="1"/>
      </rPr>
      <t xml:space="preserve"> przewidziany do 
      realizacji w latach 2020-2022, na który instytucja uzyskała dofinansowanie w ramach Programu Ministra Kultury i Dziedzictwa Narodowego: 
      Czasopisma. Czasopismo wydawane jest od 2000 roku. Publikowane są w nim artykuły z zakresu archiwistyki, bibliologii i informatologii 
      a także komunikacji społecznej i mediów. Celem zwiększenia odbioru periodyku w świecie, artykuły zamawiane będą u czołowych 
      zagranicznych przedstawicieli dyscypliny a najlepsze polskie teksty tłumaczone na język angielski lub niemiecki;</t>
    </r>
  </si>
  <si>
    <r>
      <t xml:space="preserve">    - w kwocie 18.630 zł na projekt pn. </t>
    </r>
    <r>
      <rPr>
        <i/>
        <sz val="10"/>
        <rFont val="Times New Roman"/>
        <family val="1"/>
      </rPr>
      <t>Śladem bydgoskich legend</t>
    </r>
    <r>
      <rPr>
        <sz val="10"/>
        <rFont val="Times New Roman"/>
        <family val="1"/>
      </rPr>
      <t>, na który instytucja uzyskała dofinansowanie w ramach Programu Ministra 
      Kultury i Dziedzictwa Narodowego: Partnerstwo dla książki. W ramach projektu przewidziano realizację mobilnej gry miejskiej wykorzystującej 
      motywy legend z regionu bydgoskiego. Miejscem gry będzie Biblioteka Główna i Filie miejskie położone w centrum miasta a także 
      najciekawsze miejsca centrum Bydgoszczy związane bezpośrednio z legendami bydgoskimi. Przedsięwzięcie skierowane jest do młodzieży 
      w wieku 13-18 lat, ich rodziców i opiekunów i ma na celu aktywizowanie, integrowanie i edukowanie zarówno młodego pokolenia czytelników,
      jak i seniorów oraz aktywowanie społeczności lokalnej;</t>
    </r>
  </si>
  <si>
    <t>Zwiększa się dotację zaplanowaną dla Muzeum Ziemi Kujawskiej i Dobrzyńskiej we Włocławku na działalność statutową instytucji łącznie o kwotę 31.145 zł z przeznaczeniem na wypłatę 4 nagród jubileuszowych.</t>
  </si>
  <si>
    <r>
      <t xml:space="preserve"> - w kwocie 31.842 zł dla Muzeum Etnograficznego w Toruniu na projekt pn.</t>
    </r>
    <r>
      <rPr>
        <i/>
        <sz val="10"/>
        <rFont val="Times New Roman"/>
        <family val="1"/>
      </rPr>
      <t xml:space="preserve"> Wydanie książki pt. "Akwizytorzy szczęścia. O dawnych 
   i współczesnych kolędnikach"</t>
    </r>
    <r>
      <rPr>
        <sz val="10"/>
        <rFont val="Times New Roman"/>
        <family val="1"/>
      </rPr>
      <t>, na który instytucja uzyskała dofinansowanie w ramach Programu Ministra Kultury i Dziedzictwa Narodowego: 
   Kultura ludowa i tradycyjna. W ramach zadania przewidziano wydanie książki, której autorami są pracownicy Muzeum: Hubert Czachowski, 
   Agnieszka Kostrzewa, Hanna M. Łopatyńska. Książka będzie publikacją monograficzną sumującą wiedzę na temat jednego z najstarszych 
   a zarazem wciąż żywych w Polsce zwyczajów ludowych, jakim jest kolędowanie. Znajdą się w niej teksty w sposób wszechstronny i analityczny 
   traktujące temat, a także bogata ikonografia - archiwalne i współczesne ilustracje i zdjęcia pokazujące różnorodność grup kolędniczych oraz 
   fotografie najciekawszych rekwizytów kolędniczych znajdujących się w polskich muzeach;</t>
    </r>
  </si>
  <si>
    <r>
      <t xml:space="preserve"> - w kwocie 9.900 zł dla Muzeum Archeologicznego w Biskupinie na projekt pn.</t>
    </r>
    <r>
      <rPr>
        <i/>
        <sz val="10"/>
        <rFont val="Times New Roman"/>
        <family val="1"/>
      </rPr>
      <t xml:space="preserve"> Gromadne znalezisko przedmiotów metalowych kultury 
   łużyckiej z Brudzynia, pow. Żnin</t>
    </r>
    <r>
      <rPr>
        <sz val="10"/>
        <rFont val="Times New Roman"/>
        <family val="1"/>
      </rPr>
      <t>, na który instytucja uzyskała dofinansowanie w ramach Programu Ministra Kultury i Dziedzictwa 
   Narodowego: Ochrona zabytków archeologicznych. W ramach zadania przewidziano opracowanie badań dotyczących znaleziska przedmiotów
   metalowych z brązu i żelaza - ozdób, narzędzi, elementów końskiego ogłowia wraz z wędzidłami, groty broni drzewcowej, itp. (ponad 100 
   wyrobów) przypadkowo odkrytych wczesną wiosną 2016 r. oraz wydanie monograficznej publikacji.</t>
    </r>
  </si>
  <si>
    <t xml:space="preserve"> - w kwocie 100.000 zł stanowiące dotację dla Towarzystwa Miłośników Torunia z przeznaczeniem na pokrycie części kosztów związanych 
   z odbudową Pomnika Żołnierzy Wojsk  Balonowych autorstwa Michała Kamieńskiego, zniszczonego podczas II wojny światowej. 
   Przedsięwzięcie współfinansowane będzie środkami ze zbiórki publicznej oraz z dotacji z IPN;</t>
  </si>
  <si>
    <t>W związku z wprowadzeniem w kraju stanu zagrożenia epidemiologicznego, zamknięciem granic, zakazem zgromadzeń i koniecznością ograniczenia działalności związanej z organizacją wydarzeń kulturalnych:</t>
  </si>
  <si>
    <t xml:space="preserve">    - w kwocie 640.000 zł dla Teatru im. W. Horzycy w Toruniu na organizację Międzynarodowego Festiwalu Teatralnego "Kontakt";</t>
  </si>
  <si>
    <t xml:space="preserve">    - w kwocie 450.000 zł dla Opery Nova w Bydgoszczy na organizację Bydgoskiego Festiwalu Operowego.</t>
  </si>
  <si>
    <t xml:space="preserve"> - Zespołu Parków Krajobrazowych nad Dolną Wisłą o kwotę 39.371 zł z przeznaczeniem na zakup paliwa do sprzętu sadowniczego
   i samochodów służbowych oraz narzędzi do prac gospodarczych, pokrycie kosztów usług rolniczych a także opłaty za wynajem pomieszczeń 
   gospodarczych w Grucznie.</t>
  </si>
  <si>
    <r>
      <t xml:space="preserve">Zwiększa się planowane dochody z tytułu dotacji od jednostek samorządu terytorialnego o kwotę 177.817 zł stanowiące pomoc finansową od Gminy Grudziądz na projekt pn. </t>
    </r>
    <r>
      <rPr>
        <i/>
        <sz val="10"/>
        <rFont val="Times New Roman"/>
        <family val="1"/>
      </rPr>
      <t>"Modernizacja zagrody wiejskiej w Dusocinie na potrzeby ośrodka edukacji ekologicznej na terenie Parku Krajobrazowego "Góry Łosiowe" wraz z czynną ochroną przyrody na obszarze Natura 2000"</t>
    </r>
    <r>
      <rPr>
        <sz val="10"/>
        <rFont val="Times New Roman"/>
        <family val="1"/>
      </rPr>
      <t xml:space="preserve"> realizowany przez Zespół Parków Krajobrazowych nad Dolną Wisłą, tj. do kwoty wynikającej z uchwały Rady Gminy Grudziądz.</t>
    </r>
  </si>
  <si>
    <t xml:space="preserve"> - o kwotę 196.628 zł na bieżące utrzymanie Urzędu Marszałkowskiego w Toruniu z przeznaczeniem na dodatkowe zakupy środków czystości 
   i ochrony osobistej oraz usługi związane z zamgławianiem budynków urzędu w związku z COVID-19 oraz na pokrycie kosztów usług 
   informatycznych.</t>
  </si>
  <si>
    <r>
      <t xml:space="preserve">    - o kwotę 10.561.919 zł na zadanie pn. </t>
    </r>
    <r>
      <rPr>
        <i/>
        <sz val="10"/>
        <rFont val="Times New Roman"/>
        <family val="1"/>
      </rPr>
      <t>"Roboty dodatkowe i uzupełniające związane z realizacją inwestycji drogowych w ramach grupy 
      I RPO"</t>
    </r>
    <r>
      <rPr>
        <sz val="10"/>
        <rFont val="Times New Roman"/>
        <family val="1"/>
      </rPr>
      <t xml:space="preserve"> z przeznaczeniem na roboty dodatkowe i uzupełniające, które są niezbędne dla prawidłowego przebiegu inwestycji na drogach 
      wojewódzkich Nr 240, 251, 255, 265, 548 i 559 realizowanych w ramach Działania 5.1. Zwiększa się ogólna wartość zadania;</t>
    </r>
  </si>
  <si>
    <r>
      <t xml:space="preserve">    - o kwotę 261.886 zł na projekt pn. </t>
    </r>
    <r>
      <rPr>
        <i/>
        <sz val="10"/>
        <rFont val="Times New Roman"/>
        <family val="1"/>
      </rPr>
      <t xml:space="preserve">"Wykluczenie - nie ma MOW-y" </t>
    </r>
    <r>
      <rPr>
        <sz val="10"/>
        <rFont val="Times New Roman"/>
        <family val="1"/>
      </rPr>
      <t>(Poddziałania 9.2.2) w związku z przeniesieniem z roku 2019 części zajęć 
      profilaktyczno-wychowawczych oraz superwizji dla zespołów wychowawczych. Ogólna wartość projektu nie ulega zmianie;</t>
    </r>
  </si>
  <si>
    <t>Zmniejsza się o kwotę 99.162 zł wydatki zaplanowane na projekt SURFACE realizowany w ramach Programu INTERREG Europa Środkowa w związku z mniejszymi kosztami uruchomienia punktu ponownego użycia oraz koniecznością odwołania wyjazdów służbowych, spotkań partnerów projektu i interesariuszy oraz szkoleń w formie stacjonarnej z uwagi na wprowadzenie stanu zagrożenia epidemiologicznego. Zmniejsza się ogólna wartość projektu. Jednocześnie dokonuje się przeniesienia planowanych wydatków między podziałkami klasyfikacji budżetowej w kwocie 25.457 zł w celu zabezpieczenia środków na pokrycie kosztów wynagrodzeń pracowników zaangażowanych w realizację projektu oraz zakup materiałów biurowych.</t>
  </si>
  <si>
    <r>
      <t xml:space="preserve">    - określenie wydatków w kwocie 185.000 zł na zadanie pn. </t>
    </r>
    <r>
      <rPr>
        <i/>
        <sz val="10"/>
        <rFont val="Times New Roman"/>
        <family val="1"/>
      </rPr>
      <t>"Modernizacja obiektu ZDW w Bydgoszczy ul. Dworcowa 80"</t>
    </r>
    <r>
      <rPr>
        <sz val="10"/>
        <rFont val="Times New Roman"/>
        <family val="1"/>
      </rPr>
      <t>. Zmiana wynika 
      z konieczności pokrycia kosztów związanych z zabezpieczeniem przeciwpożarowym budynku zgodnie z Postanowieniem Kujawsko-
      Pomorskiego Komendanta Wojewódzkiej Straży Pożarnej oraz wygospodarowania dodatkowej powierzchni biurowej;</t>
    </r>
  </si>
  <si>
    <r>
      <t>Zmniejsza się o kwotę 35.000 zł wydatki zaplanowane na zadanie własne pn.</t>
    </r>
    <r>
      <rPr>
        <i/>
        <sz val="10"/>
        <rFont val="Times New Roman"/>
        <family val="1"/>
      </rPr>
      <t xml:space="preserve"> "Obsługa uroczystości, jubileuszy, wizyt i spotkań"</t>
    </r>
    <r>
      <rPr>
        <sz val="10"/>
        <rFont val="Times New Roman"/>
        <family val="1"/>
      </rPr>
      <t xml:space="preserve"> w związku z odwołaniem części przedsięwzięć w wyniku wprowadzenia w kraju stanu zagrożenia epidemiologicznego i epidemii.</t>
    </r>
  </si>
  <si>
    <r>
      <t xml:space="preserve">2. zmniejszenie dochodów w ramach Poddziałania 6.3.1 Inwestycje w infrastrukturę przedszkolną, na projekt 
   </t>
    </r>
    <r>
      <rPr>
        <i/>
        <sz val="10"/>
        <rFont val="Times New Roman"/>
        <family val="1"/>
      </rPr>
      <t>"Dostrzec to, co niewidoczne" - zwiększenie dostępności do edukacji przedszkolnej w Ośrodku Braille'a 
    w Bydgoszczy"</t>
    </r>
  </si>
  <si>
    <r>
      <t xml:space="preserve"> -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w ramach Programu Operacyjnego Wiedza Edukacja Rozwój 2014-2020, 
   Działania 2.5 łącznie o kwotę 2.182.757 zł, w tym z budżetu środków europejskich o kwotę 1.839.628 zł oraz z budżetu państwa na 
   współfinansowanie krajowe o kwotę 343.129 zł, w związku z przeniesieniem części zakresu rzeczowo-finansowego z roku 2019;</t>
    </r>
  </si>
  <si>
    <r>
      <t xml:space="preserve"> - na projekt pn. </t>
    </r>
    <r>
      <rPr>
        <i/>
        <sz val="10"/>
        <rFont val="Times New Roman"/>
        <family val="1"/>
      </rPr>
      <t>"Pogodna jesień życia na Kujawach i Pomorzu-projekt rozwoju pomocy środowiskowej dla seniorów"</t>
    </r>
    <r>
      <rPr>
        <sz val="10"/>
        <rFont val="Times New Roman"/>
        <family val="1"/>
      </rPr>
      <t xml:space="preserve"> realizowany w ramach 
   RPO WK-P 2014-2020, Poddziałania 9.3.2 łącznie o kwotę 821.040 zł, w tym z budżetu środków europejskich o kwotę 756.630 zł oraz z budżetu 
   środków krajowych o kwotę 64.410 zł w związku z przeniesieniem części zakresu rzeczowo-finansowego z roku 2019 oraz zwiększeniem ogólnej 
   wartości projektu.</t>
    </r>
  </si>
  <si>
    <t xml:space="preserve">W związku z otrzymaniem informacji od Ministra Rodziny, Pracy i Polityki Społecznej o zwiększeniu łącznego limitu wydatków na 2020 na wynagrodzenia pracowników wykonujących zadania w zakresie ochrony roszczeń pracowniczych oraz pochodne od wynagrodzeń a także na koszty rzeczowe (pismo DF.II.0311.2.1.2020.AW z dnia 9 kwietnia 2020 r.), zwiększa się dochody własne województwa o kwotę 632.000 zł. </t>
  </si>
  <si>
    <r>
      <t xml:space="preserve"> Powyższe środki przeniesione zostają na rok 2021 na skutek wprowadzonego w kraju stanu zagrożenia epidemiologicznego i epidemii  
 i opóźnieniem wszczęcia postępowań przetargowych. Ponadto w projekcie pn.</t>
    </r>
    <r>
      <rPr>
        <i/>
        <sz val="10"/>
        <rFont val="Times New Roman"/>
        <family val="1"/>
      </rPr>
      <t xml:space="preserve"> "Kultura w zasięgu 2.0" </t>
    </r>
    <r>
      <rPr>
        <sz val="10"/>
        <rFont val="Times New Roman"/>
        <family val="1"/>
      </rPr>
      <t xml:space="preserve">dokonuje się przeniesienia planowanych
 między podziałkami klasyfikacji budżetowej w kwocie 453.057 zł w celu dostosowania planu wydatków do potrzeb wynikających z realizowanych 
 przedsięwzięć. </t>
    </r>
  </si>
  <si>
    <r>
      <t xml:space="preserve"> - o kwotę 861.117 zł na podzadanie Pomocy Technicznej Regionalnego Programu Operacyjnego Województwa Kujawsko-Pomorskiego 
   2014-2020</t>
    </r>
    <r>
      <rPr>
        <i/>
        <sz val="10"/>
        <rFont val="Times New Roman"/>
        <family val="1"/>
      </rPr>
      <t xml:space="preserve"> Koszty przygotowania nowego okresu programowania </t>
    </r>
    <r>
      <rPr>
        <sz val="10"/>
        <rFont val="Times New Roman"/>
        <family val="1"/>
      </rPr>
      <t>w celu dostosowania planu wydatków do projektu zmiany Wieloletniego  
   Planu Działań Pomocy Technicznej Regionalnego Programu Operacyjnego Województwa Kujawsko-Pomorskiego;</t>
    </r>
  </si>
  <si>
    <r>
      <t>Określa się dotację w kwocie 198.572 zł dla Wojewódzkiego Ośrodka Medycyny Pracy w Bydgoszczy z przeznaczeniem na pokrycie części wkładu własnego w projekcie pn.</t>
    </r>
    <r>
      <rPr>
        <i/>
        <sz val="10"/>
        <rFont val="Times New Roman"/>
        <family val="1"/>
      </rPr>
      <t xml:space="preserve"> "Termomodernizacja budynku Wojewódzkiego Ośrodka Medycyny Pracy w Bydgoszczy" </t>
    </r>
    <r>
      <rPr>
        <sz val="10"/>
        <rFont val="Times New Roman"/>
        <family val="1"/>
      </rPr>
      <t xml:space="preserve">realizowanym w ramach RPO WK-P 2014-2020, Działania 3.3. </t>
    </r>
  </si>
  <si>
    <r>
      <t xml:space="preserve">1) zwiększenie wydatków o kwotę 34.431 zł oraz przeniesienie wydatków między podziałkami klasyfikacji budżetowej w kwocie 14.411 zł w ramach 
    podzadania </t>
    </r>
    <r>
      <rPr>
        <i/>
        <sz val="10"/>
        <rFont val="Times New Roman"/>
        <family val="1"/>
      </rPr>
      <t xml:space="preserve">Koszty zatrudnienia </t>
    </r>
    <r>
      <rPr>
        <sz val="10"/>
        <rFont val="Times New Roman"/>
        <family val="1"/>
      </rPr>
      <t>w celu dostosowania planu wydatków do projektu zmiany Wieloletniego  Planu Działań Pomocy Technicznej
    Regionalnego Programu Operacyjnego Województwa Kujawsko-Pomorskiego;</t>
    </r>
  </si>
  <si>
    <r>
      <t xml:space="preserve">    - w kwocie 33.000 zł na projekt pn. </t>
    </r>
    <r>
      <rPr>
        <i/>
        <sz val="10"/>
        <rFont val="Times New Roman"/>
        <family val="1"/>
      </rPr>
      <t>Kujawsko-pomorska prasa cyfrowa 1920</t>
    </r>
    <r>
      <rPr>
        <sz val="10"/>
        <rFont val="Times New Roman"/>
        <family val="1"/>
      </rPr>
      <t>, na który instytucja uzyskała dofinansowanie w ramach Programu
      Ministra Kultury i Dziedzictwa Narodowego: Kultura cyfrowa. W ramach zadania przewidziano digitalizację, opracowanie i udostępnienie 
      w Kujawsko-Pomorskiej Bibliotece Cyfrowej 2800 zeszytów czasopism znajdujących się w zbiorach Książnicy. Zbiór obejmie prasę regionalną 
      wydawaną w latach 1920-1939. Na potrzeby realizacji przedsięwzięcia zakupiony zostanie serwer typu NAS z dyskami. Przeprowadzone 
      zostaną również działania edukacyjne i promocyjne w formie warsztatów, szkoleń, spotkań;</t>
    </r>
  </si>
  <si>
    <t xml:space="preserve">    - zwiększenie wydatków inwestycyjnych o kwotę 774.083 zł w związku z przeniesieniem części niewydatkowanych środków z roku 2019. Ogólna 
      wartość projektu się nie zmienia;</t>
  </si>
  <si>
    <t xml:space="preserve"> - Tucholskiego Parku Krajobrazowego o kwotę 1.280 zł z przeznaczeniem na pokrycie kosztów utwardzenia parkingu przed siedzibą Parku, usługi
   informatyczne związane z prowadzeniem strony internetowej oraz usługi związane z prowadzeniem ośrodka terenowego w Pile;</t>
  </si>
  <si>
    <t xml:space="preserve">    - zwiększenie wydatków łącznie o kwotę 2.044.880 zł, w tym wydatków bieżących o kwotę 251.749 zł oraz wydatków inwestycyjnych o kwotę
      1.793.131 zł, z czego kwota 177.817 zł sfinansowana będzie z dotacji od Gminy Grudziądz. Zmiana wynika z urealnienia wydatków poniesionych
      w roku 2019 i przeniesienia niewydatkowanych środków na lata 2020-2021. Wydłuża się okres realizacji inwestycji. Ogólna wartość projektu 
      się nie zmienia. </t>
  </si>
  <si>
    <r>
      <t xml:space="preserve">Zwiększa się o kwotę 431.854 zł wydatki zaplanowane na projekt pn. </t>
    </r>
    <r>
      <rPr>
        <i/>
        <sz val="10"/>
        <rFont val="Times New Roman"/>
        <family val="1"/>
      </rPr>
      <t xml:space="preserve">"Kujawsko-Pomorskie - rozwój poprzez kulturę 2019" </t>
    </r>
    <r>
      <rPr>
        <sz val="10"/>
        <rFont val="Times New Roman"/>
        <family val="1"/>
      </rPr>
      <t>realizowany w ramach RPO WK-P 2014-2020, Działania 4.4 w związku z przeniesieniem środków niewydatkowanych w 2019 r. na skutek konieczności weryfikacji wniosków składanych przez organizatorów imprez. W wyniku rezygnacji z jednego wydarzenia, zmniejsza się ogólna wartość projektu.</t>
    </r>
  </si>
  <si>
    <t xml:space="preserve">    Powyższe zmiany wynikają ze zmiany poziomu źródeł finansowania i konieczności dostosowania planu do zaakceptowanych zmian we wniosku
    o dofinansowanie projektu. Środki w łącznej kwocie 1.602.055 zł przeniesione zostają z roku 2019 w związku z podpisaniem aneksu z wykonawcą
    do umowy aktualizującego harmonogram robót. Wydłuża się okres realizacji projektu, ogólna wartość inwestycji się nie zmienia.</t>
  </si>
  <si>
    <t>Placówki kształcenia ustawicznego i centra kształcenia zawodowego</t>
  </si>
  <si>
    <t>15.</t>
  </si>
  <si>
    <t>§ 13 pkt 3 dotyczący limitu zobowiązań z tytułu zaciąganych kredytów i pożyczek na sfinansowanie planowanego deficytu budżetu województwa</t>
  </si>
  <si>
    <t>Zwiększa się planowane dochody własne województwa o kwotę 43.831 zł w związku ze zwrotem przez przewoźników części dopłat do ustawowych ulg przejazdowych w krajowych autobusowych przewozach pasażerskich za rok 2013 wraz z odsetkami wykorzystanych niezgodnie z przeznaczeniem lub pobranych w nadmiernej wysokości, które sfinansowane były z dotacji z budżetu państwa.</t>
  </si>
  <si>
    <r>
      <t xml:space="preserve">    - w kwocie 17.900 zł na projekt pn. </t>
    </r>
    <r>
      <rPr>
        <i/>
        <sz val="10"/>
        <rFont val="Times New Roman"/>
        <family val="1"/>
      </rPr>
      <t>Zabytki sztuki topograficznej europejskiego renesansu ze zbiorów Książnicy bydgoskiej,</t>
    </r>
    <r>
      <rPr>
        <sz val="10"/>
        <rFont val="Times New Roman"/>
        <family val="1"/>
      </rPr>
      <t xml:space="preserve"> na który 
      instytucja uzyskała dofinansowanie w ramach Programu Ministra Kultury i Dziedzictwa Narodowego: Kultura cyfrowa. W ramach projektu 
      przewidziano digitalizację 43 unikatowych starodruków XVI-wiecznych (w 27 woluminach). Przetworzony na postać cyfrową zasób zostanie 
      opublikowany w bibliotece cyfrowej o nielimitowanym dostępie. Ponadto na potrzeby pracowni digitalizacji zakupione zostaną dyski do 
      serwera sieciowego oraz rozszerzenie oprogramowania do przetwarzania plików cyfrowych.</t>
    </r>
  </si>
  <si>
    <r>
      <t xml:space="preserve"> - w kwocie 24.035 zł na projekt pn.</t>
    </r>
    <r>
      <rPr>
        <i/>
        <sz val="10"/>
        <rFont val="Times New Roman"/>
        <family val="1"/>
      </rPr>
      <t xml:space="preserve"> Młody Teatr-laboratorium działań młodzieży i seniorów</t>
    </r>
    <r>
      <rPr>
        <sz val="10"/>
        <rFont val="Times New Roman"/>
        <family val="1"/>
      </rPr>
      <t xml:space="preserve"> przewidziany do realizacji w latach 2020-2022</t>
    </r>
    <r>
      <rPr>
        <i/>
        <sz val="10"/>
        <rFont val="Times New Roman"/>
        <family val="1"/>
      </rPr>
      <t xml:space="preserve">. 
   </t>
    </r>
    <r>
      <rPr>
        <sz val="10"/>
        <rFont val="Times New Roman"/>
        <family val="1"/>
      </rPr>
      <t>Projekt łączy teatr, edukację kulturalną i animację kultury. Zakłada angażowanie widzów jako pełnoprawnych współtwórców oferty edukacyjnej 
   i artystycznej Teatru. Opiera się na współdziałaniu i integracji dwóch grup wiekowych: młodzieży w wieku 16-21 lat oraz seniorów, w tym osób 
   z niepełnosprawnościami wzroku. W ramach przedsięwzięcia przewidziano organizację warsztatów teatralnych i mistrzowskich, akcji 
   happeningowych, wieczorów performatywnych, dyskusje i debaty. Uczestnicy stworzą autorskie spektakle, w 2020 roku włączając się w 
   obchody 100-lecia Teatru przygotują etiudy filmowe.</t>
    </r>
  </si>
  <si>
    <t xml:space="preserve"> - z tytułu udziału we wpływach z podatku dochodowego od osób prawnych, które zgodnie z ustawą z dnia 13 listopada 2003 r. o dochodach 
   jednostek samorządu terytorialnego wynoszą 14,75 % wpływów od podatników mających siedzibę na obszarze województwa o kwotę 
   62.000.000 zł tj. z kwoty 235.000.000 zł do kwoty 173.000.000 zł. Zmiana wynika z przewidywanego spadku dochodów podatkowych w wyniku 
   zmiany sytuacji społeczno-gospodarczej wywołanej ograniczeniami związanymi z zapobieganiem, przeciwdziałaniem i zwalczeniem COVID-19.</t>
  </si>
  <si>
    <r>
      <t xml:space="preserve">Nazwa projektu pn. </t>
    </r>
    <r>
      <rPr>
        <i/>
        <sz val="10"/>
        <rFont val="Times New Roman"/>
        <family val="1"/>
      </rPr>
      <t>"Kwalifikacyjne Kursy Zawodowe twoją zawodową szansą - nowe formy praktycznej nauki zawodu w Kujawsko-Pomorskim Ośrodku Dokształcania i Doskonalenia Zawodowego"</t>
    </r>
    <r>
      <rPr>
        <sz val="10"/>
        <rFont val="Times New Roman"/>
        <family val="1"/>
      </rPr>
      <t xml:space="preserve"> przewidzianego do realizacji w ramach RPO WK-P 2014-2020, Poddziałania 6.3.2 otrzymuje brzmienie :</t>
    </r>
    <r>
      <rPr>
        <i/>
        <sz val="10"/>
        <rFont val="Times New Roman"/>
        <family val="1"/>
      </rPr>
      <t>"Kwalifikacyjne Kursy Zawodowe twoją zawodową szansą - nowe formy praktycznej nauki zawodu w Kujawsko-Pomorskim Centrum Kształcenia Zawodowego w Bydgoszczy"</t>
    </r>
    <r>
      <rPr>
        <sz val="10"/>
        <rFont val="Times New Roman"/>
        <family val="1"/>
      </rPr>
      <t xml:space="preserve"> zgodnie ze złożonym wnioskiem o dofinansowanie projektu.</t>
    </r>
  </si>
  <si>
    <r>
      <t xml:space="preserve"> - o kwotę 72.000 zł na projekt pn. </t>
    </r>
    <r>
      <rPr>
        <i/>
        <sz val="10"/>
        <rFont val="Times New Roman"/>
        <family val="1"/>
      </rPr>
      <t>"Budowa kujawsko-pomorskiego systemu udostępniania elektronicznej dokumentacji medycznej - I etap"</t>
    </r>
    <r>
      <rPr>
        <sz val="10"/>
        <rFont val="Times New Roman"/>
        <family val="1"/>
      </rPr>
      <t xml:space="preserve"> 
   realizowany w ramach RPO WK-P 2014-2020, Działania 2.1 w związku z urealnieniem kosztów. Następuje przeniesienie wydatków pomiędzy 
   latami. Ogólna wartość projektu nie ulega zmianie.</t>
    </r>
  </si>
  <si>
    <r>
      <t xml:space="preserve">2) projekt pn. </t>
    </r>
    <r>
      <rPr>
        <i/>
        <sz val="10"/>
        <rFont val="Times New Roman"/>
        <family val="1"/>
      </rPr>
      <t>"Budowa stacji terenowo-badawczej "Podmoście"</t>
    </r>
    <r>
      <rPr>
        <sz val="10"/>
        <rFont val="Times New Roman"/>
        <family val="1"/>
      </rPr>
      <t xml:space="preserve"> realizowany przez  Zespół Parków Krajobrazowych nad Dolną Wisłą:</t>
    </r>
  </si>
  <si>
    <r>
      <t xml:space="preserve"> - w kwocie 220.022 zł na projekt pn. </t>
    </r>
    <r>
      <rPr>
        <i/>
        <sz val="10"/>
        <rFont val="Times New Roman"/>
        <family val="1"/>
      </rPr>
      <t xml:space="preserve">"Kujawsko-Pomorskie - rozwój poprzez kulturę 2018" </t>
    </r>
    <r>
      <rPr>
        <sz val="10"/>
        <rFont val="Times New Roman"/>
        <family val="1"/>
      </rPr>
      <t>realizowany w ramach RPO WK-P, Działania 4.4
   w związku z przeniesieniem z 2019 r. na 2020 r. środków przeznaczonych na wypłaty dla partnerów, tj. Fundacji Tumult i Fundacji Biuro Kultury
   (końcowe rozliczenie projektu).</t>
    </r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</si>
</sst>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52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wrapText="1"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3" fontId="2" fillId="0" borderId="11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top" wrapText="1"/>
    </xf>
    <xf numFmtId="0" fontId="3" fillId="33" borderId="0" xfId="52" applyFont="1" applyFill="1" applyAlignment="1">
      <alignment wrapText="1"/>
      <protection/>
    </xf>
    <xf numFmtId="3" fontId="3" fillId="33" borderId="0" xfId="52" applyNumberFormat="1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" fillId="0" borderId="0" xfId="52" applyFont="1" applyFill="1" applyAlignment="1">
      <alignment horizontal="left" wrapText="1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horizontal="justify" vertical="center" wrapText="1"/>
      <protection/>
    </xf>
    <xf numFmtId="0" fontId="5" fillId="0" borderId="0" xfId="52" applyFont="1" applyFill="1" applyAlignment="1">
      <alignment vertical="center"/>
      <protection/>
    </xf>
    <xf numFmtId="3" fontId="1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vertical="center"/>
      <protection/>
    </xf>
    <xf numFmtId="3" fontId="1" fillId="0" borderId="0" xfId="0" applyNumberFormat="1" applyFont="1" applyFill="1" applyAlignment="1">
      <alignment horizontal="justify" vertical="top" wrapText="1"/>
    </xf>
    <xf numFmtId="3" fontId="1" fillId="0" borderId="0" xfId="52" applyNumberFormat="1" applyFont="1" applyFill="1" applyAlignment="1">
      <alignment horizontal="left" wrapText="1"/>
      <protection/>
    </xf>
    <xf numFmtId="3" fontId="1" fillId="0" borderId="0" xfId="0" applyNumberFormat="1" applyFont="1" applyFill="1" applyAlignment="1">
      <alignment horizontal="left" wrapText="1"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 wrapText="1"/>
      <protection/>
    </xf>
    <xf numFmtId="49" fontId="1" fillId="0" borderId="0" xfId="52" applyNumberFormat="1" applyFont="1" applyFill="1" applyAlignment="1">
      <alignment horizontal="justify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3" fontId="5" fillId="0" borderId="12" xfId="52" applyNumberFormat="1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ont="1" applyFill="1" applyAlignment="1">
      <alignment horizontal="justify" vertical="center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5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wrapText="1"/>
      <protection/>
    </xf>
    <xf numFmtId="3" fontId="5" fillId="0" borderId="12" xfId="52" applyNumberFormat="1" applyFont="1" applyFill="1" applyBorder="1" applyAlignment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left" wrapText="1"/>
      <protection/>
    </xf>
    <xf numFmtId="3" fontId="1" fillId="0" borderId="0" xfId="52" applyNumberFormat="1" applyFont="1" applyFill="1" applyAlignment="1">
      <alignment vertical="center"/>
      <protection/>
    </xf>
    <xf numFmtId="0" fontId="1" fillId="0" borderId="0" xfId="52" applyFont="1" applyFill="1" applyBorder="1" applyAlignment="1">
      <alignment horizontal="justify" vertical="center" wrapText="1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wrapText="1"/>
      <protection/>
    </xf>
    <xf numFmtId="203" fontId="1" fillId="0" borderId="0" xfId="52" applyNumberFormat="1" applyFont="1" applyFill="1" applyAlignment="1">
      <alignment horizontal="right" wrapText="1"/>
      <protection/>
    </xf>
    <xf numFmtId="0" fontId="1" fillId="0" borderId="0" xfId="52" applyFont="1" applyFill="1" applyAlignment="1">
      <alignment horizontal="center" vertical="center" wrapText="1"/>
      <protection/>
    </xf>
    <xf numFmtId="203" fontId="1" fillId="0" borderId="0" xfId="52" applyNumberFormat="1" applyFont="1" applyFill="1" applyAlignment="1">
      <alignment horizontal="right" vertical="center" wrapText="1"/>
      <protection/>
    </xf>
    <xf numFmtId="0" fontId="53" fillId="0" borderId="0" xfId="52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52" applyFont="1" applyFill="1" applyAlignment="1">
      <alignment horizontal="justify" wrapText="1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justify" vertical="center" wrapText="1"/>
    </xf>
    <xf numFmtId="0" fontId="5" fillId="0" borderId="0" xfId="52" applyFont="1" applyFill="1" applyAlignment="1">
      <alignment horizontal="left" vertical="center"/>
      <protection/>
    </xf>
    <xf numFmtId="4" fontId="11" fillId="0" borderId="11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horizontal="right" vertical="top" wrapText="1"/>
      <protection/>
    </xf>
    <xf numFmtId="0" fontId="1" fillId="0" borderId="0" xfId="52" applyFont="1" applyFill="1" applyAlignment="1">
      <alignment horizontal="center" vertical="top"/>
      <protection/>
    </xf>
    <xf numFmtId="0" fontId="1" fillId="0" borderId="0" xfId="52" applyFont="1" applyFill="1" applyAlignment="1">
      <alignment vertical="top"/>
      <protection/>
    </xf>
    <xf numFmtId="3" fontId="1" fillId="0" borderId="0" xfId="52" applyNumberFormat="1" applyFont="1" applyFill="1" applyAlignment="1">
      <alignment wrapText="1"/>
      <protection/>
    </xf>
    <xf numFmtId="0" fontId="1" fillId="0" borderId="0" xfId="52" applyFont="1" applyFill="1" applyAlignment="1">
      <alignment horizontal="right" vertical="center" wrapText="1"/>
      <protection/>
    </xf>
    <xf numFmtId="3" fontId="1" fillId="0" borderId="0" xfId="0" applyNumberFormat="1" applyFont="1" applyFill="1" applyAlignment="1">
      <alignment horizontal="justify" vertical="center" wrapText="1"/>
    </xf>
    <xf numFmtId="4" fontId="14" fillId="0" borderId="12" xfId="52" applyNumberFormat="1" applyFont="1" applyFill="1" applyBorder="1" applyAlignment="1">
      <alignment vertical="center"/>
      <protection/>
    </xf>
    <xf numFmtId="3" fontId="14" fillId="0" borderId="12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34" borderId="0" xfId="52" applyFont="1" applyFill="1" applyAlignment="1">
      <alignment horizontal="center"/>
      <protection/>
    </xf>
    <xf numFmtId="3" fontId="3" fillId="34" borderId="0" xfId="52" applyNumberFormat="1" applyFont="1" applyFill="1">
      <alignment/>
      <protection/>
    </xf>
    <xf numFmtId="3" fontId="4" fillId="0" borderId="0" xfId="52" applyNumberFormat="1" applyFont="1" applyFill="1" applyAlignment="1">
      <alignment horizontal="right" vertical="center"/>
      <protection/>
    </xf>
    <xf numFmtId="3" fontId="5" fillId="0" borderId="12" xfId="52" applyNumberFormat="1" applyFont="1" applyFill="1" applyBorder="1" applyAlignment="1">
      <alignment vertical="center" wrapText="1"/>
      <protection/>
    </xf>
    <xf numFmtId="3" fontId="4" fillId="0" borderId="0" xfId="52" applyNumberFormat="1" applyFont="1" applyFill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justify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3" fontId="5" fillId="0" borderId="13" xfId="52" applyNumberFormat="1" applyFont="1" applyFill="1" applyBorder="1" applyAlignment="1">
      <alignment vertical="center"/>
      <protection/>
    </xf>
    <xf numFmtId="4" fontId="14" fillId="0" borderId="12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55" applyFont="1" applyFill="1" applyAlignment="1">
      <alignment horizontal="justify" vertical="center" wrapText="1"/>
      <protection/>
    </xf>
    <xf numFmtId="0" fontId="1" fillId="0" borderId="0" xfId="52" applyFont="1" applyFill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1" fillId="0" borderId="0" xfId="52" applyFont="1" applyFill="1" applyAlignment="1">
      <alignment horizontal="justify" wrapText="1"/>
      <protection/>
    </xf>
    <xf numFmtId="0" fontId="1" fillId="0" borderId="0" xfId="52" applyFont="1" applyFill="1" applyBorder="1" applyAlignment="1">
      <alignment horizontal="justify" wrapText="1"/>
      <protection/>
    </xf>
    <xf numFmtId="0" fontId="1" fillId="0" borderId="0" xfId="52" applyFont="1" applyFill="1" applyAlignment="1">
      <alignment horizontal="justify" vertical="top" wrapText="1"/>
      <protection/>
    </xf>
    <xf numFmtId="0" fontId="1" fillId="0" borderId="0" xfId="55" applyFont="1" applyFill="1" applyAlignment="1">
      <alignment horizontal="justify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center" wrapText="1"/>
    </xf>
    <xf numFmtId="0" fontId="3" fillId="33" borderId="10" xfId="0" applyFont="1" applyFill="1" applyBorder="1" applyAlignment="1">
      <alignment horizontal="left"/>
    </xf>
    <xf numFmtId="0" fontId="1" fillId="0" borderId="17" xfId="52" applyFont="1" applyFill="1" applyBorder="1" applyAlignment="1">
      <alignment horizontal="left" vertical="center" wrapText="1"/>
      <protection/>
    </xf>
    <xf numFmtId="0" fontId="1" fillId="0" borderId="18" xfId="52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left" vertical="center"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17" xfId="52" applyFont="1" applyFill="1" applyBorder="1" applyAlignment="1">
      <alignment horizontal="justify" vertical="center" wrapText="1"/>
      <protection/>
    </xf>
    <xf numFmtId="0" fontId="1" fillId="0" borderId="18" xfId="52" applyFont="1" applyFill="1" applyBorder="1" applyAlignment="1">
      <alignment horizontal="justify" vertical="center" wrapText="1"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/>
    </xf>
    <xf numFmtId="0" fontId="1" fillId="0" borderId="0" xfId="57" applyFont="1" applyBorder="1" applyAlignment="1">
      <alignment horizontal="justify" vertical="center" wrapText="1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3" fillId="34" borderId="0" xfId="52" applyFont="1" applyFill="1" applyAlignment="1">
      <alignment horizontal="left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6" xfId="52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wrapText="1"/>
    </xf>
    <xf numFmtId="0" fontId="1" fillId="0" borderId="14" xfId="52" applyFont="1" applyFill="1" applyBorder="1" applyAlignment="1">
      <alignment horizontal="left" vertical="center" wrapText="1"/>
      <protection/>
    </xf>
    <xf numFmtId="3" fontId="1" fillId="0" borderId="0" xfId="52" applyNumberFormat="1" applyFont="1" applyFill="1" applyAlignment="1">
      <alignment horizontal="justify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left" wrapText="1"/>
      <protection/>
    </xf>
    <xf numFmtId="0" fontId="1" fillId="0" borderId="0" xfId="52" applyFont="1" applyFill="1" applyBorder="1" applyAlignment="1">
      <alignment horizontal="left" vertical="top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Followed Hyperlink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9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44.421875" style="4" customWidth="1"/>
    <col min="4" max="4" width="13.140625" style="1" customWidth="1"/>
    <col min="5" max="5" width="14.28125" style="1" customWidth="1"/>
    <col min="6" max="6" width="13.57421875" style="1" customWidth="1"/>
    <col min="7" max="7" width="12.7109375" style="1" customWidth="1"/>
    <col min="8" max="8" width="13.00390625" style="1" customWidth="1"/>
    <col min="9" max="16384" width="9.140625" style="2" customWidth="1"/>
  </cols>
  <sheetData>
    <row r="1" spans="1:8" s="9" customFormat="1" ht="18" customHeight="1">
      <c r="A1" s="123" t="s">
        <v>23</v>
      </c>
      <c r="B1" s="123"/>
      <c r="C1" s="123"/>
      <c r="D1" s="123"/>
      <c r="E1" s="123"/>
      <c r="F1" s="123"/>
      <c r="G1" s="123"/>
      <c r="H1" s="123"/>
    </row>
    <row r="2" spans="1:8" s="21" customFormat="1" ht="18" customHeight="1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 s="5" customFormat="1" ht="70.5" customHeight="1">
      <c r="A3" s="125" t="s">
        <v>214</v>
      </c>
      <c r="B3" s="125"/>
      <c r="C3" s="125"/>
      <c r="D3" s="125"/>
      <c r="E3" s="125"/>
      <c r="F3" s="125"/>
      <c r="G3" s="125"/>
      <c r="H3" s="125"/>
    </row>
    <row r="4" spans="1:158" s="5" customFormat="1" ht="42" customHeight="1">
      <c r="A4" s="126" t="s">
        <v>277</v>
      </c>
      <c r="B4" s="126"/>
      <c r="C4" s="126"/>
      <c r="D4" s="126"/>
      <c r="E4" s="126"/>
      <c r="F4" s="126"/>
      <c r="G4" s="126"/>
      <c r="H4" s="126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</row>
    <row r="5" spans="1:8" s="21" customFormat="1" ht="15.75" customHeight="1">
      <c r="A5" s="124" t="s">
        <v>1</v>
      </c>
      <c r="B5" s="124"/>
      <c r="C5" s="124"/>
      <c r="D5" s="124"/>
      <c r="E5" s="124"/>
      <c r="F5" s="124"/>
      <c r="G5" s="124"/>
      <c r="H5" s="124"/>
    </row>
    <row r="6" spans="1:8" s="9" customFormat="1" ht="69" customHeight="1">
      <c r="A6" s="103" t="s">
        <v>73</v>
      </c>
      <c r="B6" s="103"/>
      <c r="C6" s="103"/>
      <c r="D6" s="103"/>
      <c r="E6" s="103"/>
      <c r="F6" s="103"/>
      <c r="G6" s="103"/>
      <c r="H6" s="103"/>
    </row>
    <row r="7" spans="1:8" s="9" customFormat="1" ht="25.5" customHeight="1">
      <c r="A7" s="103" t="s">
        <v>90</v>
      </c>
      <c r="B7" s="103"/>
      <c r="C7" s="103"/>
      <c r="D7" s="103"/>
      <c r="E7" s="103"/>
      <c r="F7" s="103"/>
      <c r="G7" s="103"/>
      <c r="H7" s="103"/>
    </row>
    <row r="8" spans="1:8" s="21" customFormat="1" ht="18" customHeight="1">
      <c r="A8" s="124" t="s">
        <v>36</v>
      </c>
      <c r="B8" s="124"/>
      <c r="C8" s="124"/>
      <c r="D8" s="124"/>
      <c r="E8" s="124"/>
      <c r="F8" s="124"/>
      <c r="G8" s="124"/>
      <c r="H8" s="124"/>
    </row>
    <row r="9" spans="1:8" s="6" customFormat="1" ht="20.25" customHeight="1">
      <c r="A9" s="112" t="s">
        <v>3</v>
      </c>
      <c r="B9" s="112"/>
      <c r="C9" s="112"/>
      <c r="D9" s="112"/>
      <c r="E9" s="112"/>
      <c r="F9" s="112"/>
      <c r="G9" s="112"/>
      <c r="H9" s="112"/>
    </row>
    <row r="10" spans="1:8" s="6" customFormat="1" ht="18" customHeight="1">
      <c r="A10" s="116" t="s">
        <v>87</v>
      </c>
      <c r="B10" s="116"/>
      <c r="C10" s="116"/>
      <c r="D10" s="116"/>
      <c r="E10" s="116"/>
      <c r="F10" s="116"/>
      <c r="G10" s="116"/>
      <c r="H10" s="116"/>
    </row>
    <row r="11" spans="1:8" s="13" customFormat="1" ht="91.5" customHeight="1">
      <c r="A11" s="26" t="s">
        <v>13</v>
      </c>
      <c r="B11" s="110" t="s">
        <v>4</v>
      </c>
      <c r="C11" s="111"/>
      <c r="D11" s="27" t="s">
        <v>5</v>
      </c>
      <c r="E11" s="27" t="s">
        <v>8</v>
      </c>
      <c r="F11" s="27" t="s">
        <v>6</v>
      </c>
      <c r="G11" s="27" t="s">
        <v>14</v>
      </c>
      <c r="H11" s="27" t="s">
        <v>7</v>
      </c>
    </row>
    <row r="12" spans="1:8" s="12" customFormat="1" ht="4.5" customHeight="1">
      <c r="A12" s="11"/>
      <c r="B12" s="11"/>
      <c r="C12" s="28"/>
      <c r="D12" s="28"/>
      <c r="E12" s="28"/>
      <c r="F12" s="28"/>
      <c r="G12" s="28"/>
      <c r="H12" s="39"/>
    </row>
    <row r="13" spans="1:8" s="31" customFormat="1" ht="14.25" customHeight="1">
      <c r="A13" s="14" t="s">
        <v>9</v>
      </c>
      <c r="B13" s="14"/>
      <c r="C13" s="29" t="s">
        <v>24</v>
      </c>
      <c r="D13" s="30"/>
      <c r="E13" s="30"/>
      <c r="F13" s="30"/>
      <c r="G13" s="30"/>
      <c r="H13" s="30"/>
    </row>
    <row r="14" spans="1:8" s="8" customFormat="1" ht="4.5" customHeight="1">
      <c r="A14" s="18"/>
      <c r="B14" s="18"/>
      <c r="C14" s="32"/>
      <c r="D14" s="32"/>
      <c r="E14" s="32"/>
      <c r="F14" s="32"/>
      <c r="G14" s="32"/>
      <c r="H14" s="40"/>
    </row>
    <row r="15" spans="1:8" s="36" customFormat="1" ht="24" customHeight="1">
      <c r="A15" s="42"/>
      <c r="B15" s="42"/>
      <c r="C15" s="48" t="s">
        <v>15</v>
      </c>
      <c r="D15" s="81">
        <v>1128320209.07</v>
      </c>
      <c r="E15" s="82">
        <f>E17+E47+E37+E41++E124+E130+E136+E140+E32</f>
        <v>79891845</v>
      </c>
      <c r="F15" s="82">
        <f>F17+F47+F37+F41++F124+F130+F136+F140+F32</f>
        <v>84647737</v>
      </c>
      <c r="G15" s="82">
        <f>G17+G47+G37+G41++G124+G130+G136+G140+G32</f>
        <v>8611195</v>
      </c>
      <c r="H15" s="81">
        <f>D15+E15-F15</f>
        <v>1123564317.07</v>
      </c>
    </row>
    <row r="16" spans="1:8" s="34" customFormat="1" ht="3.75" customHeight="1">
      <c r="A16" s="33"/>
      <c r="B16" s="33"/>
      <c r="C16" s="35"/>
      <c r="D16" s="35"/>
      <c r="E16" s="35"/>
      <c r="F16" s="35"/>
      <c r="G16" s="35"/>
      <c r="H16" s="35"/>
    </row>
    <row r="17" spans="1:8" s="36" customFormat="1" ht="24.75" customHeight="1">
      <c r="A17" s="42"/>
      <c r="B17" s="42">
        <v>600</v>
      </c>
      <c r="C17" s="48" t="s">
        <v>33</v>
      </c>
      <c r="D17" s="47">
        <v>76203955</v>
      </c>
      <c r="E17" s="47">
        <f>E22+E18+E20</f>
        <v>26950970</v>
      </c>
      <c r="F17" s="47">
        <f>F22+F18+F20</f>
        <v>9971066</v>
      </c>
      <c r="G17" s="47">
        <f>G22+G18+G20</f>
        <v>0</v>
      </c>
      <c r="H17" s="47">
        <f>D17+E17-F17</f>
        <v>93183859</v>
      </c>
    </row>
    <row r="18" spans="1:8" s="12" customFormat="1" ht="19.5" customHeight="1">
      <c r="A18" s="11"/>
      <c r="B18" s="11">
        <v>60001</v>
      </c>
      <c r="C18" s="43" t="s">
        <v>88</v>
      </c>
      <c r="D18" s="38">
        <v>14887876</v>
      </c>
      <c r="E18" s="38">
        <v>25863196</v>
      </c>
      <c r="F18" s="38">
        <v>9962366</v>
      </c>
      <c r="G18" s="38">
        <v>0</v>
      </c>
      <c r="H18" s="38">
        <f>D18+E18-F18</f>
        <v>30788706</v>
      </c>
    </row>
    <row r="19" spans="1:8" s="12" customFormat="1" ht="55.5" customHeight="1">
      <c r="A19" s="11"/>
      <c r="B19" s="11"/>
      <c r="C19" s="102" t="s">
        <v>280</v>
      </c>
      <c r="D19" s="102"/>
      <c r="E19" s="102"/>
      <c r="F19" s="102"/>
      <c r="G19" s="102"/>
      <c r="H19" s="102"/>
    </row>
    <row r="20" spans="1:8" s="12" customFormat="1" ht="22.5" customHeight="1">
      <c r="A20" s="11"/>
      <c r="B20" s="11">
        <v>60003</v>
      </c>
      <c r="C20" s="43" t="s">
        <v>138</v>
      </c>
      <c r="D20" s="38">
        <v>37000000</v>
      </c>
      <c r="E20" s="38">
        <v>43831</v>
      </c>
      <c r="F20" s="38">
        <v>0</v>
      </c>
      <c r="G20" s="38">
        <v>0</v>
      </c>
      <c r="H20" s="38">
        <f>D20+E20-F20</f>
        <v>37043831</v>
      </c>
    </row>
    <row r="21" spans="1:8" s="34" customFormat="1" ht="43.5" customHeight="1">
      <c r="A21" s="33"/>
      <c r="B21" s="33"/>
      <c r="C21" s="102" t="s">
        <v>336</v>
      </c>
      <c r="D21" s="102"/>
      <c r="E21" s="102"/>
      <c r="F21" s="102"/>
      <c r="G21" s="102"/>
      <c r="H21" s="102"/>
    </row>
    <row r="22" spans="1:8" s="12" customFormat="1" ht="21.75" customHeight="1">
      <c r="A22" s="11"/>
      <c r="B22" s="61" t="s">
        <v>55</v>
      </c>
      <c r="C22" s="43" t="s">
        <v>54</v>
      </c>
      <c r="D22" s="38">
        <v>21380553</v>
      </c>
      <c r="E22" s="38">
        <v>1043943</v>
      </c>
      <c r="F22" s="38">
        <v>8700</v>
      </c>
      <c r="G22" s="38">
        <v>0</v>
      </c>
      <c r="H22" s="38">
        <f>D22+E22-F22</f>
        <v>22415796</v>
      </c>
    </row>
    <row r="23" spans="1:8" s="57" customFormat="1" ht="13.5" customHeight="1">
      <c r="A23" s="45"/>
      <c r="B23" s="45"/>
      <c r="C23" s="107" t="s">
        <v>93</v>
      </c>
      <c r="D23" s="107"/>
      <c r="E23" s="107"/>
      <c r="F23" s="107"/>
      <c r="G23" s="107"/>
      <c r="H23" s="107"/>
    </row>
    <row r="24" spans="1:8" s="57" customFormat="1" ht="13.5" customHeight="1">
      <c r="A24" s="45"/>
      <c r="B24" s="45"/>
      <c r="C24" s="103" t="s">
        <v>94</v>
      </c>
      <c r="D24" s="103"/>
      <c r="E24" s="103"/>
      <c r="F24" s="103"/>
      <c r="G24" s="103"/>
      <c r="H24" s="103"/>
    </row>
    <row r="25" spans="1:8" s="57" customFormat="1" ht="13.5" customHeight="1">
      <c r="A25" s="45"/>
      <c r="B25" s="45"/>
      <c r="C25" s="103" t="s">
        <v>97</v>
      </c>
      <c r="D25" s="103"/>
      <c r="E25" s="103"/>
      <c r="F25" s="103"/>
      <c r="G25" s="103"/>
      <c r="H25" s="103"/>
    </row>
    <row r="26" spans="1:8" s="57" customFormat="1" ht="13.5" customHeight="1">
      <c r="A26" s="45"/>
      <c r="B26" s="45"/>
      <c r="C26" s="103" t="s">
        <v>98</v>
      </c>
      <c r="D26" s="103"/>
      <c r="E26" s="103"/>
      <c r="F26" s="103"/>
      <c r="G26" s="103"/>
      <c r="H26" s="103"/>
    </row>
    <row r="27" spans="1:8" s="57" customFormat="1" ht="13.5" customHeight="1">
      <c r="A27" s="45"/>
      <c r="B27" s="45"/>
      <c r="C27" s="103" t="s">
        <v>99</v>
      </c>
      <c r="D27" s="103"/>
      <c r="E27" s="103"/>
      <c r="F27" s="103"/>
      <c r="G27" s="103"/>
      <c r="H27" s="103"/>
    </row>
    <row r="28" spans="1:8" s="57" customFormat="1" ht="13.5" customHeight="1">
      <c r="A28" s="45"/>
      <c r="B28" s="45"/>
      <c r="C28" s="103" t="s">
        <v>95</v>
      </c>
      <c r="D28" s="103"/>
      <c r="E28" s="103"/>
      <c r="F28" s="103"/>
      <c r="G28" s="103"/>
      <c r="H28" s="103"/>
    </row>
    <row r="29" spans="1:8" s="57" customFormat="1" ht="13.5" customHeight="1">
      <c r="A29" s="45"/>
      <c r="B29" s="45"/>
      <c r="C29" s="103" t="s">
        <v>96</v>
      </c>
      <c r="D29" s="103"/>
      <c r="E29" s="103"/>
      <c r="F29" s="103"/>
      <c r="G29" s="103"/>
      <c r="H29" s="103"/>
    </row>
    <row r="30" spans="1:8" s="12" customFormat="1" ht="39" customHeight="1">
      <c r="A30" s="11"/>
      <c r="B30" s="11"/>
      <c r="C30" s="103" t="s">
        <v>281</v>
      </c>
      <c r="D30" s="103"/>
      <c r="E30" s="103"/>
      <c r="F30" s="103"/>
      <c r="G30" s="103"/>
      <c r="H30" s="103"/>
    </row>
    <row r="31" spans="1:8" s="34" customFormat="1" ht="5.25" customHeight="1">
      <c r="A31" s="33"/>
      <c r="B31" s="33"/>
      <c r="C31" s="35"/>
      <c r="D31" s="35"/>
      <c r="E31" s="35"/>
      <c r="F31" s="35"/>
      <c r="G31" s="35"/>
      <c r="H31" s="35"/>
    </row>
    <row r="32" spans="1:8" s="36" customFormat="1" ht="24.75" customHeight="1">
      <c r="A32" s="42"/>
      <c r="B32" s="42">
        <v>720</v>
      </c>
      <c r="C32" s="48" t="s">
        <v>122</v>
      </c>
      <c r="D32" s="47">
        <v>868267</v>
      </c>
      <c r="E32" s="47">
        <f>E33</f>
        <v>0</v>
      </c>
      <c r="F32" s="47">
        <f>F33</f>
        <v>37500</v>
      </c>
      <c r="G32" s="47">
        <f>G33</f>
        <v>0</v>
      </c>
      <c r="H32" s="47">
        <f>D32+E32-F32</f>
        <v>830767</v>
      </c>
    </row>
    <row r="33" spans="1:8" s="12" customFormat="1" ht="19.5" customHeight="1">
      <c r="A33" s="11"/>
      <c r="B33" s="11">
        <v>72095</v>
      </c>
      <c r="C33" s="43" t="s">
        <v>21</v>
      </c>
      <c r="D33" s="38">
        <v>868267</v>
      </c>
      <c r="E33" s="38">
        <v>0</v>
      </c>
      <c r="F33" s="38">
        <v>37500</v>
      </c>
      <c r="G33" s="38">
        <v>0</v>
      </c>
      <c r="H33" s="38">
        <f>D33+E33-F33</f>
        <v>830767</v>
      </c>
    </row>
    <row r="34" spans="1:8" s="12" customFormat="1" ht="39" customHeight="1">
      <c r="A34" s="11"/>
      <c r="B34" s="11"/>
      <c r="C34" s="102" t="s">
        <v>234</v>
      </c>
      <c r="D34" s="102"/>
      <c r="E34" s="102"/>
      <c r="F34" s="102"/>
      <c r="G34" s="102"/>
      <c r="H34" s="102"/>
    </row>
    <row r="35" spans="1:8" s="12" customFormat="1" ht="30.75" customHeight="1">
      <c r="A35" s="11"/>
      <c r="B35" s="11"/>
      <c r="C35" s="35"/>
      <c r="D35" s="35"/>
      <c r="E35" s="35"/>
      <c r="F35" s="35"/>
      <c r="G35" s="35"/>
      <c r="H35" s="35"/>
    </row>
    <row r="36" spans="1:8" s="12" customFormat="1" ht="9.75" customHeight="1">
      <c r="A36" s="11"/>
      <c r="B36" s="11"/>
      <c r="C36" s="35"/>
      <c r="D36" s="35"/>
      <c r="E36" s="35"/>
      <c r="F36" s="35"/>
      <c r="G36" s="35"/>
      <c r="H36" s="35"/>
    </row>
    <row r="37" spans="1:8" s="36" customFormat="1" ht="23.25" customHeight="1">
      <c r="A37" s="42"/>
      <c r="B37" s="42">
        <v>750</v>
      </c>
      <c r="C37" s="48" t="s">
        <v>62</v>
      </c>
      <c r="D37" s="47">
        <v>3087885</v>
      </c>
      <c r="E37" s="47">
        <f>E38</f>
        <v>2800</v>
      </c>
      <c r="F37" s="47">
        <f>F38</f>
        <v>0</v>
      </c>
      <c r="G37" s="47">
        <f>G38</f>
        <v>0</v>
      </c>
      <c r="H37" s="47">
        <f>D37+E37-F37</f>
        <v>3090685</v>
      </c>
    </row>
    <row r="38" spans="1:8" s="12" customFormat="1" ht="19.5" customHeight="1">
      <c r="A38" s="11"/>
      <c r="B38" s="11">
        <v>75095</v>
      </c>
      <c r="C38" s="43" t="s">
        <v>21</v>
      </c>
      <c r="D38" s="38">
        <v>1897134</v>
      </c>
      <c r="E38" s="38">
        <v>2800</v>
      </c>
      <c r="F38" s="38">
        <v>0</v>
      </c>
      <c r="G38" s="38">
        <v>0</v>
      </c>
      <c r="H38" s="38">
        <f>D38+E38-F38</f>
        <v>1899934</v>
      </c>
    </row>
    <row r="39" spans="1:8" s="36" customFormat="1" ht="45.75" customHeight="1">
      <c r="A39" s="45"/>
      <c r="B39" s="45"/>
      <c r="C39" s="102" t="s">
        <v>282</v>
      </c>
      <c r="D39" s="102"/>
      <c r="E39" s="102"/>
      <c r="F39" s="102"/>
      <c r="G39" s="102"/>
      <c r="H39" s="102"/>
    </row>
    <row r="40" spans="1:8" s="36" customFormat="1" ht="6" customHeight="1">
      <c r="A40" s="45"/>
      <c r="B40" s="45"/>
      <c r="C40" s="35"/>
      <c r="D40" s="35"/>
      <c r="E40" s="35"/>
      <c r="F40" s="35"/>
      <c r="G40" s="35"/>
      <c r="H40" s="35"/>
    </row>
    <row r="41" spans="1:8" s="36" customFormat="1" ht="45.75" customHeight="1">
      <c r="A41" s="42"/>
      <c r="B41" s="54">
        <v>756</v>
      </c>
      <c r="C41" s="48" t="s">
        <v>105</v>
      </c>
      <c r="D41" s="56">
        <v>315962972</v>
      </c>
      <c r="E41" s="56">
        <f>E42</f>
        <v>0</v>
      </c>
      <c r="F41" s="56">
        <f>F42</f>
        <v>62027451</v>
      </c>
      <c r="G41" s="56">
        <f>G42</f>
        <v>0</v>
      </c>
      <c r="H41" s="56">
        <f>D41+E41-F41</f>
        <v>253935521</v>
      </c>
    </row>
    <row r="42" spans="1:8" s="12" customFormat="1" ht="25.5" customHeight="1">
      <c r="A42" s="11"/>
      <c r="B42" s="49">
        <v>75623</v>
      </c>
      <c r="C42" s="43" t="s">
        <v>106</v>
      </c>
      <c r="D42" s="51">
        <v>315252272</v>
      </c>
      <c r="E42" s="51">
        <v>0</v>
      </c>
      <c r="F42" s="51">
        <v>62027451</v>
      </c>
      <c r="G42" s="51">
        <v>0</v>
      </c>
      <c r="H42" s="51">
        <f>D42+E42-F42</f>
        <v>253224821</v>
      </c>
    </row>
    <row r="43" spans="1:8" s="12" customFormat="1" ht="15" customHeight="1">
      <c r="A43" s="11"/>
      <c r="B43" s="49"/>
      <c r="C43" s="106" t="s">
        <v>263</v>
      </c>
      <c r="D43" s="106"/>
      <c r="E43" s="106"/>
      <c r="F43" s="106"/>
      <c r="G43" s="106"/>
      <c r="H43" s="106"/>
    </row>
    <row r="44" spans="1:26" s="12" customFormat="1" ht="39.75" customHeight="1">
      <c r="A44" s="11"/>
      <c r="B44" s="49"/>
      <c r="C44" s="102" t="s">
        <v>283</v>
      </c>
      <c r="D44" s="102"/>
      <c r="E44" s="102"/>
      <c r="F44" s="102"/>
      <c r="G44" s="102"/>
      <c r="H44" s="102"/>
      <c r="Y44" s="38"/>
      <c r="Z44" s="38"/>
    </row>
    <row r="45" spans="1:8" s="12" customFormat="1" ht="57" customHeight="1">
      <c r="A45" s="11"/>
      <c r="B45" s="49"/>
      <c r="C45" s="102" t="s">
        <v>339</v>
      </c>
      <c r="D45" s="102"/>
      <c r="E45" s="102"/>
      <c r="F45" s="102"/>
      <c r="G45" s="102"/>
      <c r="H45" s="102"/>
    </row>
    <row r="46" spans="1:26" s="34" customFormat="1" ht="5.25" customHeight="1">
      <c r="A46" s="33"/>
      <c r="B46" s="33"/>
      <c r="C46" s="35"/>
      <c r="D46" s="35"/>
      <c r="E46" s="35"/>
      <c r="F46" s="35"/>
      <c r="G46" s="35"/>
      <c r="H46" s="35"/>
      <c r="Y46" s="59"/>
      <c r="Z46" s="59"/>
    </row>
    <row r="47" spans="1:8" s="36" customFormat="1" ht="23.25" customHeight="1">
      <c r="A47" s="42"/>
      <c r="B47" s="42">
        <v>758</v>
      </c>
      <c r="C47" s="48" t="s">
        <v>46</v>
      </c>
      <c r="D47" s="47">
        <v>668365893</v>
      </c>
      <c r="E47" s="47">
        <f>E54+E87+E48+E50+E52</f>
        <v>48967078</v>
      </c>
      <c r="F47" s="47">
        <f>F54+F87+F48+F50+F52</f>
        <v>12371720</v>
      </c>
      <c r="G47" s="47">
        <f>G54+G87+G48+G50+G52</f>
        <v>8611195</v>
      </c>
      <c r="H47" s="47">
        <f>D47+E47-F47</f>
        <v>704961251</v>
      </c>
    </row>
    <row r="48" spans="1:8" s="12" customFormat="1" ht="27" customHeight="1">
      <c r="A48" s="11"/>
      <c r="B48" s="49">
        <v>75801</v>
      </c>
      <c r="C48" s="58" t="s">
        <v>100</v>
      </c>
      <c r="D48" s="51">
        <v>62865690</v>
      </c>
      <c r="E48" s="51">
        <v>956730</v>
      </c>
      <c r="F48" s="51">
        <v>0</v>
      </c>
      <c r="G48" s="51">
        <v>0</v>
      </c>
      <c r="H48" s="51">
        <f>D48+E48-F48</f>
        <v>63822420</v>
      </c>
    </row>
    <row r="49" spans="1:8" s="12" customFormat="1" ht="45" customHeight="1">
      <c r="A49" s="11"/>
      <c r="B49" s="11"/>
      <c r="C49" s="102" t="s">
        <v>102</v>
      </c>
      <c r="D49" s="102"/>
      <c r="E49" s="102"/>
      <c r="F49" s="102"/>
      <c r="G49" s="102"/>
      <c r="H49" s="102"/>
    </row>
    <row r="50" spans="1:8" s="12" customFormat="1" ht="27.75" customHeight="1">
      <c r="A50" s="11"/>
      <c r="B50" s="49">
        <v>75802</v>
      </c>
      <c r="C50" s="43" t="s">
        <v>104</v>
      </c>
      <c r="D50" s="51">
        <v>22495418</v>
      </c>
      <c r="E50" s="51">
        <v>0</v>
      </c>
      <c r="F50" s="51">
        <v>1532763</v>
      </c>
      <c r="G50" s="51">
        <v>0</v>
      </c>
      <c r="H50" s="51">
        <f>D50+E50-F50</f>
        <v>20962655</v>
      </c>
    </row>
    <row r="51" spans="1:8" s="12" customFormat="1" ht="53.25" customHeight="1">
      <c r="A51" s="11"/>
      <c r="B51" s="11"/>
      <c r="C51" s="102" t="s">
        <v>284</v>
      </c>
      <c r="D51" s="102"/>
      <c r="E51" s="102"/>
      <c r="F51" s="102"/>
      <c r="G51" s="102"/>
      <c r="H51" s="102"/>
    </row>
    <row r="52" spans="1:8" s="12" customFormat="1" ht="21" customHeight="1">
      <c r="A52" s="11"/>
      <c r="B52" s="11">
        <v>75833</v>
      </c>
      <c r="C52" s="43" t="s">
        <v>101</v>
      </c>
      <c r="D52" s="38">
        <v>70401065</v>
      </c>
      <c r="E52" s="38">
        <v>0</v>
      </c>
      <c r="F52" s="38">
        <v>580734</v>
      </c>
      <c r="G52" s="38">
        <v>0</v>
      </c>
      <c r="H52" s="38">
        <f>D52+E52-F52</f>
        <v>69820331</v>
      </c>
    </row>
    <row r="53" spans="1:8" s="12" customFormat="1" ht="42" customHeight="1">
      <c r="A53" s="11"/>
      <c r="B53" s="49"/>
      <c r="C53" s="102" t="s">
        <v>103</v>
      </c>
      <c r="D53" s="102"/>
      <c r="E53" s="102"/>
      <c r="F53" s="102"/>
      <c r="G53" s="102"/>
      <c r="H53" s="102"/>
    </row>
    <row r="54" spans="1:8" s="12" customFormat="1" ht="38.25" customHeight="1">
      <c r="A54" s="11"/>
      <c r="B54" s="49">
        <v>75863</v>
      </c>
      <c r="C54" s="50" t="s">
        <v>56</v>
      </c>
      <c r="D54" s="51">
        <v>273902575</v>
      </c>
      <c r="E54" s="51">
        <v>4829241</v>
      </c>
      <c r="F54" s="51">
        <v>9191978</v>
      </c>
      <c r="G54" s="51">
        <v>4204772</v>
      </c>
      <c r="H54" s="51">
        <f>D54+E54-F54</f>
        <v>269539838</v>
      </c>
    </row>
    <row r="55" spans="1:8" s="12" customFormat="1" ht="27" customHeight="1">
      <c r="A55" s="11"/>
      <c r="B55" s="11"/>
      <c r="C55" s="106" t="s">
        <v>58</v>
      </c>
      <c r="D55" s="106"/>
      <c r="E55" s="106"/>
      <c r="F55" s="106"/>
      <c r="G55" s="106"/>
      <c r="H55" s="106"/>
    </row>
    <row r="56" spans="1:8" s="12" customFormat="1" ht="27" customHeight="1">
      <c r="A56" s="11"/>
      <c r="B56" s="11"/>
      <c r="C56" s="104" t="s">
        <v>187</v>
      </c>
      <c r="D56" s="104"/>
      <c r="E56" s="104"/>
      <c r="F56" s="104"/>
      <c r="G56" s="63" t="s">
        <v>175</v>
      </c>
      <c r="H56" s="64">
        <v>220022</v>
      </c>
    </row>
    <row r="57" spans="1:8" s="12" customFormat="1" ht="15" customHeight="1">
      <c r="A57" s="11"/>
      <c r="B57" s="11"/>
      <c r="C57" s="103" t="s">
        <v>176</v>
      </c>
      <c r="D57" s="103"/>
      <c r="E57" s="103"/>
      <c r="F57" s="103"/>
      <c r="G57" s="103"/>
      <c r="H57" s="103"/>
    </row>
    <row r="58" spans="1:8" s="12" customFormat="1" ht="12.75" customHeight="1">
      <c r="A58" s="11"/>
      <c r="B58" s="11"/>
      <c r="C58" s="103" t="s">
        <v>177</v>
      </c>
      <c r="D58" s="103"/>
      <c r="E58" s="103"/>
      <c r="F58" s="103"/>
      <c r="G58" s="103"/>
      <c r="H58" s="103"/>
    </row>
    <row r="59" spans="1:8" s="12" customFormat="1" ht="25.5" customHeight="1">
      <c r="A59" s="11"/>
      <c r="B59" s="11"/>
      <c r="C59" s="104" t="s">
        <v>186</v>
      </c>
      <c r="D59" s="104"/>
      <c r="E59" s="104"/>
      <c r="F59" s="104"/>
      <c r="G59" s="63" t="s">
        <v>53</v>
      </c>
      <c r="H59" s="64">
        <v>229322</v>
      </c>
    </row>
    <row r="60" spans="1:8" s="12" customFormat="1" ht="25.5" customHeight="1">
      <c r="A60" s="11"/>
      <c r="B60" s="11"/>
      <c r="C60" s="104" t="s">
        <v>179</v>
      </c>
      <c r="D60" s="104"/>
      <c r="E60" s="104"/>
      <c r="F60" s="104"/>
      <c r="G60" s="63" t="s">
        <v>53</v>
      </c>
      <c r="H60" s="64">
        <v>44035</v>
      </c>
    </row>
    <row r="61" spans="1:8" s="12" customFormat="1" ht="27" customHeight="1">
      <c r="A61" s="11"/>
      <c r="B61" s="11"/>
      <c r="C61" s="104" t="s">
        <v>193</v>
      </c>
      <c r="D61" s="104"/>
      <c r="E61" s="104"/>
      <c r="F61" s="104"/>
      <c r="G61" s="63" t="s">
        <v>53</v>
      </c>
      <c r="H61" s="64">
        <v>428081</v>
      </c>
    </row>
    <row r="62" spans="1:8" s="12" customFormat="1" ht="15" customHeight="1">
      <c r="A62" s="11"/>
      <c r="B62" s="11"/>
      <c r="C62" s="105" t="s">
        <v>189</v>
      </c>
      <c r="D62" s="105"/>
      <c r="E62" s="105"/>
      <c r="F62" s="105"/>
      <c r="G62" s="65"/>
      <c r="H62" s="66"/>
    </row>
    <row r="63" spans="1:8" s="12" customFormat="1" ht="36.75" customHeight="1">
      <c r="A63" s="11"/>
      <c r="B63" s="11"/>
      <c r="C63" s="104" t="s">
        <v>191</v>
      </c>
      <c r="D63" s="104"/>
      <c r="E63" s="104"/>
      <c r="F63" s="104"/>
      <c r="G63" s="63" t="s">
        <v>53</v>
      </c>
      <c r="H63" s="64">
        <v>213988</v>
      </c>
    </row>
    <row r="64" spans="1:8" s="12" customFormat="1" ht="15" customHeight="1">
      <c r="A64" s="11"/>
      <c r="B64" s="11"/>
      <c r="C64" s="105" t="s">
        <v>192</v>
      </c>
      <c r="D64" s="105"/>
      <c r="E64" s="105"/>
      <c r="F64" s="105"/>
      <c r="G64" s="65" t="s">
        <v>53</v>
      </c>
      <c r="H64" s="66">
        <v>39702</v>
      </c>
    </row>
    <row r="65" spans="1:8" s="12" customFormat="1" ht="9" customHeight="1">
      <c r="A65" s="11"/>
      <c r="B65" s="11"/>
      <c r="C65" s="71"/>
      <c r="D65" s="71"/>
      <c r="E65" s="71"/>
      <c r="F65" s="71"/>
      <c r="G65" s="65"/>
      <c r="H65" s="66"/>
    </row>
    <row r="66" spans="1:8" s="12" customFormat="1" ht="14.25" customHeight="1">
      <c r="A66" s="11"/>
      <c r="B66" s="11"/>
      <c r="C66" s="103" t="s">
        <v>180</v>
      </c>
      <c r="D66" s="103"/>
      <c r="E66" s="103"/>
      <c r="F66" s="103"/>
      <c r="G66" s="103"/>
      <c r="H66" s="103"/>
    </row>
    <row r="67" spans="1:8" s="12" customFormat="1" ht="15" customHeight="1">
      <c r="A67" s="11"/>
      <c r="B67" s="11"/>
      <c r="C67" s="105" t="s">
        <v>189</v>
      </c>
      <c r="D67" s="105"/>
      <c r="E67" s="105"/>
      <c r="F67" s="105"/>
      <c r="G67" s="65"/>
      <c r="H67" s="66"/>
    </row>
    <row r="68" spans="1:8" s="12" customFormat="1" ht="36.75" customHeight="1">
      <c r="A68" s="11"/>
      <c r="B68" s="11"/>
      <c r="C68" s="104" t="s">
        <v>191</v>
      </c>
      <c r="D68" s="104"/>
      <c r="E68" s="104"/>
      <c r="F68" s="104"/>
      <c r="G68" s="63" t="s">
        <v>53</v>
      </c>
      <c r="H68" s="64">
        <v>1524161</v>
      </c>
    </row>
    <row r="69" spans="1:8" s="12" customFormat="1" ht="24.75" customHeight="1">
      <c r="A69" s="11"/>
      <c r="B69" s="11"/>
      <c r="C69" s="104" t="s">
        <v>190</v>
      </c>
      <c r="D69" s="104"/>
      <c r="E69" s="104"/>
      <c r="F69" s="104"/>
      <c r="G69" s="63" t="s">
        <v>53</v>
      </c>
      <c r="H69" s="64">
        <v>27460</v>
      </c>
    </row>
    <row r="70" spans="1:8" s="12" customFormat="1" ht="15" customHeight="1">
      <c r="A70" s="11"/>
      <c r="B70" s="11"/>
      <c r="C70" s="105" t="s">
        <v>192</v>
      </c>
      <c r="D70" s="105"/>
      <c r="E70" s="105"/>
      <c r="F70" s="105"/>
      <c r="G70" s="65" t="s">
        <v>53</v>
      </c>
      <c r="H70" s="66">
        <v>96742</v>
      </c>
    </row>
    <row r="71" spans="1:8" s="12" customFormat="1" ht="53.25" customHeight="1">
      <c r="A71" s="11"/>
      <c r="B71" s="11"/>
      <c r="C71" s="105" t="s">
        <v>194</v>
      </c>
      <c r="D71" s="105"/>
      <c r="E71" s="105"/>
      <c r="F71" s="105"/>
      <c r="G71" s="63" t="s">
        <v>53</v>
      </c>
      <c r="H71" s="64">
        <v>1688675</v>
      </c>
    </row>
    <row r="72" spans="1:8" s="12" customFormat="1" ht="14.25" customHeight="1">
      <c r="A72" s="11"/>
      <c r="B72" s="11"/>
      <c r="C72" s="103" t="s">
        <v>182</v>
      </c>
      <c r="D72" s="103"/>
      <c r="E72" s="103"/>
      <c r="F72" s="103"/>
      <c r="G72" s="103"/>
      <c r="H72" s="103"/>
    </row>
    <row r="73" spans="1:8" s="12" customFormat="1" ht="14.25" customHeight="1">
      <c r="A73" s="11"/>
      <c r="B73" s="11"/>
      <c r="C73" s="103" t="s">
        <v>177</v>
      </c>
      <c r="D73" s="103"/>
      <c r="E73" s="103"/>
      <c r="F73" s="103"/>
      <c r="G73" s="103"/>
      <c r="H73" s="103"/>
    </row>
    <row r="74" spans="1:8" s="12" customFormat="1" ht="25.5" customHeight="1">
      <c r="A74" s="11"/>
      <c r="B74" s="11"/>
      <c r="C74" s="104" t="s">
        <v>181</v>
      </c>
      <c r="D74" s="104"/>
      <c r="E74" s="104"/>
      <c r="F74" s="104"/>
      <c r="G74" s="63" t="s">
        <v>53</v>
      </c>
      <c r="H74" s="64">
        <v>61200</v>
      </c>
    </row>
    <row r="75" spans="1:8" s="12" customFormat="1" ht="24.75" customHeight="1">
      <c r="A75" s="11"/>
      <c r="B75" s="11"/>
      <c r="C75" s="104" t="s">
        <v>188</v>
      </c>
      <c r="D75" s="104"/>
      <c r="E75" s="104"/>
      <c r="F75" s="104"/>
      <c r="G75" s="63" t="s">
        <v>53</v>
      </c>
      <c r="H75" s="64">
        <v>4961</v>
      </c>
    </row>
    <row r="76" spans="1:8" s="12" customFormat="1" ht="53.25" customHeight="1">
      <c r="A76" s="11"/>
      <c r="B76" s="11"/>
      <c r="C76" s="105" t="s">
        <v>194</v>
      </c>
      <c r="D76" s="105"/>
      <c r="E76" s="105"/>
      <c r="F76" s="105"/>
      <c r="G76" s="63" t="s">
        <v>53</v>
      </c>
      <c r="H76" s="64">
        <v>164403</v>
      </c>
    </row>
    <row r="77" spans="1:8" s="12" customFormat="1" ht="15" customHeight="1">
      <c r="A77" s="11"/>
      <c r="B77" s="11"/>
      <c r="C77" s="103" t="s">
        <v>180</v>
      </c>
      <c r="D77" s="103"/>
      <c r="E77" s="103"/>
      <c r="F77" s="103"/>
      <c r="G77" s="103"/>
      <c r="H77" s="103"/>
    </row>
    <row r="78" spans="1:8" s="12" customFormat="1" ht="25.5" customHeight="1">
      <c r="A78" s="11"/>
      <c r="B78" s="11"/>
      <c r="C78" s="104" t="s">
        <v>178</v>
      </c>
      <c r="D78" s="104"/>
      <c r="E78" s="104"/>
      <c r="F78" s="104"/>
      <c r="G78" s="63" t="s">
        <v>53</v>
      </c>
      <c r="H78" s="64">
        <v>780322</v>
      </c>
    </row>
    <row r="79" spans="1:8" s="12" customFormat="1" ht="25.5" customHeight="1">
      <c r="A79" s="11"/>
      <c r="B79" s="11"/>
      <c r="C79" s="104" t="s">
        <v>179</v>
      </c>
      <c r="D79" s="104"/>
      <c r="E79" s="104"/>
      <c r="F79" s="104"/>
      <c r="G79" s="63" t="s">
        <v>53</v>
      </c>
      <c r="H79" s="64">
        <f>3889831+3124208</f>
        <v>7014039</v>
      </c>
    </row>
    <row r="80" spans="1:8" s="12" customFormat="1" ht="28.5" customHeight="1">
      <c r="A80" s="11"/>
      <c r="B80" s="11"/>
      <c r="C80" s="133" t="s">
        <v>210</v>
      </c>
      <c r="D80" s="133"/>
      <c r="E80" s="133"/>
      <c r="F80" s="133"/>
      <c r="G80" s="63" t="s">
        <v>53</v>
      </c>
      <c r="H80" s="64">
        <v>850000</v>
      </c>
    </row>
    <row r="81" spans="1:8" s="12" customFormat="1" ht="36.75" customHeight="1">
      <c r="A81" s="11"/>
      <c r="B81" s="11"/>
      <c r="C81" s="104" t="s">
        <v>183</v>
      </c>
      <c r="D81" s="104"/>
      <c r="E81" s="104"/>
      <c r="F81" s="104"/>
      <c r="G81" s="63" t="s">
        <v>184</v>
      </c>
      <c r="H81" s="64">
        <v>4421825</v>
      </c>
    </row>
    <row r="82" spans="1:8" s="12" customFormat="1" ht="15" customHeight="1">
      <c r="A82" s="11"/>
      <c r="B82" s="11"/>
      <c r="C82" s="102" t="s">
        <v>65</v>
      </c>
      <c r="D82" s="102"/>
      <c r="E82" s="102"/>
      <c r="F82" s="102"/>
      <c r="G82" s="102"/>
      <c r="H82" s="102"/>
    </row>
    <row r="83" spans="1:8" s="12" customFormat="1" ht="30" customHeight="1">
      <c r="A83" s="11"/>
      <c r="B83" s="49"/>
      <c r="C83" s="106" t="s">
        <v>185</v>
      </c>
      <c r="D83" s="106"/>
      <c r="E83" s="106"/>
      <c r="F83" s="106"/>
      <c r="G83" s="106"/>
      <c r="H83" s="106"/>
    </row>
    <row r="84" spans="1:8" s="12" customFormat="1" ht="15.75" customHeight="1">
      <c r="A84" s="11"/>
      <c r="B84" s="11"/>
      <c r="C84" s="133" t="s">
        <v>255</v>
      </c>
      <c r="D84" s="133"/>
      <c r="E84" s="133"/>
      <c r="F84" s="133"/>
      <c r="G84" s="65" t="s">
        <v>53</v>
      </c>
      <c r="H84" s="66">
        <v>100000</v>
      </c>
    </row>
    <row r="85" spans="1:8" s="12" customFormat="1" ht="37.5" customHeight="1">
      <c r="A85" s="11"/>
      <c r="B85" s="11"/>
      <c r="C85" s="134" t="s">
        <v>319</v>
      </c>
      <c r="D85" s="134"/>
      <c r="E85" s="134"/>
      <c r="F85" s="134"/>
      <c r="G85" s="63" t="s">
        <v>53</v>
      </c>
      <c r="H85" s="64">
        <v>100000</v>
      </c>
    </row>
    <row r="86" spans="1:8" s="12" customFormat="1" ht="29.25" customHeight="1">
      <c r="A86" s="11"/>
      <c r="B86" s="11"/>
      <c r="C86" s="102" t="s">
        <v>262</v>
      </c>
      <c r="D86" s="102"/>
      <c r="E86" s="102"/>
      <c r="F86" s="102"/>
      <c r="G86" s="102"/>
      <c r="H86" s="102"/>
    </row>
    <row r="87" spans="1:8" s="12" customFormat="1" ht="38.25" customHeight="1">
      <c r="A87" s="11"/>
      <c r="B87" s="49">
        <v>75864</v>
      </c>
      <c r="C87" s="50" t="s">
        <v>64</v>
      </c>
      <c r="D87" s="51">
        <v>89096461</v>
      </c>
      <c r="E87" s="51">
        <v>43181107</v>
      </c>
      <c r="F87" s="51">
        <v>1066245</v>
      </c>
      <c r="G87" s="51">
        <v>4406423</v>
      </c>
      <c r="H87" s="51">
        <f>D87+E87-F87</f>
        <v>131211323</v>
      </c>
    </row>
    <row r="88" spans="1:8" s="12" customFormat="1" ht="31.5" customHeight="1">
      <c r="A88" s="11"/>
      <c r="B88" s="11"/>
      <c r="C88" s="106" t="s">
        <v>195</v>
      </c>
      <c r="D88" s="106"/>
      <c r="E88" s="106"/>
      <c r="F88" s="106"/>
      <c r="G88" s="106"/>
      <c r="H88" s="106"/>
    </row>
    <row r="89" spans="1:8" s="12" customFormat="1" ht="13.5" customHeight="1">
      <c r="A89" s="11"/>
      <c r="B89" s="11"/>
      <c r="C89" s="104" t="s">
        <v>240</v>
      </c>
      <c r="D89" s="104"/>
      <c r="E89" s="104"/>
      <c r="F89" s="104"/>
      <c r="G89" s="63"/>
      <c r="H89" s="64"/>
    </row>
    <row r="90" spans="1:8" s="12" customFormat="1" ht="39" customHeight="1">
      <c r="A90" s="11"/>
      <c r="B90" s="11"/>
      <c r="C90" s="104" t="s">
        <v>241</v>
      </c>
      <c r="D90" s="104"/>
      <c r="E90" s="104"/>
      <c r="F90" s="104"/>
      <c r="G90" s="63" t="s">
        <v>175</v>
      </c>
      <c r="H90" s="64">
        <v>2000000</v>
      </c>
    </row>
    <row r="91" spans="1:8" s="12" customFormat="1" ht="40.5" customHeight="1">
      <c r="A91" s="11"/>
      <c r="B91" s="11"/>
      <c r="C91" s="105" t="s">
        <v>242</v>
      </c>
      <c r="D91" s="105"/>
      <c r="E91" s="105"/>
      <c r="F91" s="105"/>
      <c r="G91" s="63" t="s">
        <v>175</v>
      </c>
      <c r="H91" s="64">
        <v>35000000</v>
      </c>
    </row>
    <row r="92" spans="1:8" s="12" customFormat="1" ht="15" customHeight="1">
      <c r="A92" s="11"/>
      <c r="B92" s="11"/>
      <c r="C92" s="103" t="s">
        <v>196</v>
      </c>
      <c r="D92" s="103"/>
      <c r="E92" s="103"/>
      <c r="F92" s="103"/>
      <c r="G92" s="103"/>
      <c r="H92" s="103"/>
    </row>
    <row r="93" spans="1:8" s="12" customFormat="1" ht="25.5" customHeight="1">
      <c r="A93" s="67"/>
      <c r="B93" s="11"/>
      <c r="C93" s="104" t="s">
        <v>243</v>
      </c>
      <c r="D93" s="104"/>
      <c r="E93" s="104"/>
      <c r="F93" s="104"/>
      <c r="G93" s="63" t="s">
        <v>53</v>
      </c>
      <c r="H93" s="64">
        <v>2119907</v>
      </c>
    </row>
    <row r="94" spans="1:8" s="12" customFormat="1" ht="26.25" customHeight="1">
      <c r="A94" s="11"/>
      <c r="B94" s="11"/>
      <c r="C94" s="104" t="s">
        <v>201</v>
      </c>
      <c r="D94" s="104"/>
      <c r="E94" s="104"/>
      <c r="F94" s="104"/>
      <c r="G94" s="63" t="s">
        <v>53</v>
      </c>
      <c r="H94" s="64">
        <f>193446+40873</f>
        <v>234319</v>
      </c>
    </row>
    <row r="95" spans="1:8" s="12" customFormat="1" ht="14.25" customHeight="1">
      <c r="A95" s="11"/>
      <c r="B95" s="11"/>
      <c r="C95" s="105" t="s">
        <v>202</v>
      </c>
      <c r="D95" s="105"/>
      <c r="E95" s="105"/>
      <c r="F95" s="105"/>
      <c r="G95" s="65" t="s">
        <v>53</v>
      </c>
      <c r="H95" s="66">
        <f>405407+245229</f>
        <v>650636</v>
      </c>
    </row>
    <row r="96" spans="1:8" s="12" customFormat="1" ht="24.75" customHeight="1">
      <c r="A96" s="11"/>
      <c r="B96" s="11"/>
      <c r="C96" s="104" t="s">
        <v>203</v>
      </c>
      <c r="D96" s="104"/>
      <c r="E96" s="104"/>
      <c r="F96" s="104"/>
      <c r="G96" s="63" t="s">
        <v>53</v>
      </c>
      <c r="H96" s="64">
        <v>108726</v>
      </c>
    </row>
    <row r="97" spans="1:8" s="12" customFormat="1" ht="39" customHeight="1">
      <c r="A97" s="11"/>
      <c r="B97" s="11"/>
      <c r="C97" s="104" t="s">
        <v>197</v>
      </c>
      <c r="D97" s="104"/>
      <c r="E97" s="104"/>
      <c r="F97" s="104"/>
      <c r="G97" s="63" t="s">
        <v>53</v>
      </c>
      <c r="H97" s="64">
        <v>8500</v>
      </c>
    </row>
    <row r="98" spans="1:8" s="12" customFormat="1" ht="15" customHeight="1">
      <c r="A98" s="11"/>
      <c r="B98" s="11"/>
      <c r="C98" s="103" t="s">
        <v>199</v>
      </c>
      <c r="D98" s="103"/>
      <c r="E98" s="103"/>
      <c r="F98" s="103"/>
      <c r="G98" s="103"/>
      <c r="H98" s="103"/>
    </row>
    <row r="99" spans="1:8" s="12" customFormat="1" ht="14.25" customHeight="1">
      <c r="A99" s="11"/>
      <c r="B99" s="11"/>
      <c r="C99" s="105" t="s">
        <v>200</v>
      </c>
      <c r="D99" s="105"/>
      <c r="E99" s="105"/>
      <c r="F99" s="105"/>
      <c r="G99" s="65" t="s">
        <v>53</v>
      </c>
      <c r="H99" s="66">
        <v>288598</v>
      </c>
    </row>
    <row r="100" spans="1:8" s="12" customFormat="1" ht="38.25" customHeight="1">
      <c r="A100" s="67"/>
      <c r="B100" s="11"/>
      <c r="C100" s="104" t="s">
        <v>198</v>
      </c>
      <c r="D100" s="104"/>
      <c r="E100" s="104"/>
      <c r="F100" s="104"/>
      <c r="G100" s="63" t="s">
        <v>53</v>
      </c>
      <c r="H100" s="64">
        <v>499078</v>
      </c>
    </row>
    <row r="101" spans="1:8" s="12" customFormat="1" ht="30.75" customHeight="1">
      <c r="A101" s="11"/>
      <c r="B101" s="49"/>
      <c r="C101" s="106" t="s">
        <v>256</v>
      </c>
      <c r="D101" s="106"/>
      <c r="E101" s="106"/>
      <c r="F101" s="106"/>
      <c r="G101" s="106"/>
      <c r="H101" s="106"/>
    </row>
    <row r="102" spans="1:8" s="12" customFormat="1" ht="15" customHeight="1">
      <c r="A102" s="11"/>
      <c r="B102" s="11"/>
      <c r="C102" s="104" t="s">
        <v>240</v>
      </c>
      <c r="D102" s="104"/>
      <c r="E102" s="104"/>
      <c r="F102" s="104"/>
      <c r="G102" s="63"/>
      <c r="H102" s="64"/>
    </row>
    <row r="103" spans="1:8" s="12" customFormat="1" ht="39" customHeight="1">
      <c r="A103" s="11"/>
      <c r="B103" s="11"/>
      <c r="C103" s="104" t="s">
        <v>241</v>
      </c>
      <c r="D103" s="104"/>
      <c r="E103" s="104"/>
      <c r="F103" s="104"/>
      <c r="G103" s="63" t="s">
        <v>175</v>
      </c>
      <c r="H103" s="64">
        <v>235294</v>
      </c>
    </row>
    <row r="104" spans="1:8" s="12" customFormat="1" ht="40.5" customHeight="1">
      <c r="A104" s="11"/>
      <c r="B104" s="11"/>
      <c r="C104" s="105" t="s">
        <v>242</v>
      </c>
      <c r="D104" s="105"/>
      <c r="E104" s="105"/>
      <c r="F104" s="105"/>
      <c r="G104" s="63" t="s">
        <v>175</v>
      </c>
      <c r="H104" s="64">
        <f>3271007+846640</f>
        <v>4117647</v>
      </c>
    </row>
    <row r="105" spans="1:8" s="12" customFormat="1" ht="15" customHeight="1">
      <c r="A105" s="11"/>
      <c r="B105" s="11"/>
      <c r="C105" s="103" t="s">
        <v>196</v>
      </c>
      <c r="D105" s="103"/>
      <c r="E105" s="103"/>
      <c r="F105" s="103"/>
      <c r="G105" s="103"/>
      <c r="H105" s="103"/>
    </row>
    <row r="106" spans="1:8" s="12" customFormat="1" ht="25.5" customHeight="1">
      <c r="A106" s="67"/>
      <c r="B106" s="11"/>
      <c r="C106" s="104" t="s">
        <v>243</v>
      </c>
      <c r="D106" s="104"/>
      <c r="E106" s="104"/>
      <c r="F106" s="104"/>
      <c r="G106" s="63" t="s">
        <v>53</v>
      </c>
      <c r="H106" s="64">
        <f>169570+79832</f>
        <v>249402</v>
      </c>
    </row>
    <row r="107" spans="1:8" s="12" customFormat="1" ht="24.75" customHeight="1">
      <c r="A107" s="11"/>
      <c r="B107" s="11"/>
      <c r="C107" s="104" t="s">
        <v>201</v>
      </c>
      <c r="D107" s="104"/>
      <c r="E107" s="104"/>
      <c r="F107" s="104"/>
      <c r="G107" s="63" t="s">
        <v>53</v>
      </c>
      <c r="H107" s="64">
        <f>22759+4808</f>
        <v>27567</v>
      </c>
    </row>
    <row r="108" spans="1:8" s="12" customFormat="1" ht="14.25" customHeight="1">
      <c r="A108" s="11"/>
      <c r="B108" s="11"/>
      <c r="C108" s="105" t="s">
        <v>202</v>
      </c>
      <c r="D108" s="105"/>
      <c r="E108" s="105"/>
      <c r="F108" s="105"/>
      <c r="G108" s="65" t="s">
        <v>53</v>
      </c>
      <c r="H108" s="66">
        <f>33387+20195</f>
        <v>53582</v>
      </c>
    </row>
    <row r="109" spans="1:8" s="12" customFormat="1" ht="39" customHeight="1">
      <c r="A109" s="11"/>
      <c r="B109" s="11"/>
      <c r="C109" s="104" t="s">
        <v>197</v>
      </c>
      <c r="D109" s="104"/>
      <c r="E109" s="104"/>
      <c r="F109" s="104"/>
      <c r="G109" s="63" t="s">
        <v>53</v>
      </c>
      <c r="H109" s="64">
        <v>1500</v>
      </c>
    </row>
    <row r="110" spans="1:8" s="12" customFormat="1" ht="15" customHeight="1">
      <c r="A110" s="11"/>
      <c r="B110" s="11"/>
      <c r="C110" s="103" t="s">
        <v>199</v>
      </c>
      <c r="D110" s="103"/>
      <c r="E110" s="103"/>
      <c r="F110" s="103"/>
      <c r="G110" s="103"/>
      <c r="H110" s="103"/>
    </row>
    <row r="111" spans="1:8" s="12" customFormat="1" ht="12.75" customHeight="1">
      <c r="A111" s="11"/>
      <c r="B111" s="11"/>
      <c r="C111" s="133" t="s">
        <v>259</v>
      </c>
      <c r="D111" s="133"/>
      <c r="E111" s="133"/>
      <c r="F111" s="133"/>
      <c r="G111" s="65" t="s">
        <v>53</v>
      </c>
      <c r="H111" s="66">
        <v>2000000</v>
      </c>
    </row>
    <row r="112" spans="1:8" s="12" customFormat="1" ht="12.75" customHeight="1">
      <c r="A112" s="11"/>
      <c r="B112" s="11"/>
      <c r="C112" s="133" t="s">
        <v>260</v>
      </c>
      <c r="D112" s="133"/>
      <c r="E112" s="133"/>
      <c r="F112" s="133"/>
      <c r="G112" s="65" t="s">
        <v>53</v>
      </c>
      <c r="H112" s="66">
        <v>700000</v>
      </c>
    </row>
    <row r="113" spans="1:8" s="12" customFormat="1" ht="24.75" customHeight="1">
      <c r="A113" s="11"/>
      <c r="B113" s="11"/>
      <c r="C113" s="104" t="s">
        <v>261</v>
      </c>
      <c r="D113" s="104"/>
      <c r="E113" s="104"/>
      <c r="F113" s="104"/>
      <c r="G113" s="63" t="s">
        <v>53</v>
      </c>
      <c r="H113" s="64">
        <v>77968</v>
      </c>
    </row>
    <row r="114" spans="1:8" s="12" customFormat="1" ht="12.75" customHeight="1">
      <c r="A114" s="11"/>
      <c r="B114" s="11"/>
      <c r="C114" s="133" t="s">
        <v>257</v>
      </c>
      <c r="D114" s="133"/>
      <c r="E114" s="133"/>
      <c r="F114" s="133"/>
      <c r="G114" s="65" t="s">
        <v>53</v>
      </c>
      <c r="H114" s="66">
        <v>300000</v>
      </c>
    </row>
    <row r="115" spans="1:8" s="12" customFormat="1" ht="14.25" customHeight="1">
      <c r="A115" s="11"/>
      <c r="B115" s="11"/>
      <c r="C115" s="105" t="s">
        <v>200</v>
      </c>
      <c r="D115" s="105"/>
      <c r="E115" s="105"/>
      <c r="F115" s="105"/>
      <c r="G115" s="65" t="s">
        <v>53</v>
      </c>
      <c r="H115" s="66">
        <v>33952</v>
      </c>
    </row>
    <row r="116" spans="1:8" s="12" customFormat="1" ht="13.5" customHeight="1">
      <c r="A116" s="11"/>
      <c r="B116" s="11"/>
      <c r="C116" s="133" t="s">
        <v>258</v>
      </c>
      <c r="D116" s="133"/>
      <c r="E116" s="133"/>
      <c r="F116" s="133"/>
      <c r="G116" s="65" t="s">
        <v>53</v>
      </c>
      <c r="H116" s="66">
        <v>1485000</v>
      </c>
    </row>
    <row r="117" spans="1:8" s="12" customFormat="1" ht="38.25" customHeight="1">
      <c r="A117" s="67"/>
      <c r="B117" s="11"/>
      <c r="C117" s="104" t="s">
        <v>198</v>
      </c>
      <c r="D117" s="104"/>
      <c r="E117" s="104"/>
      <c r="F117" s="104"/>
      <c r="G117" s="63" t="s">
        <v>53</v>
      </c>
      <c r="H117" s="64">
        <v>88072</v>
      </c>
    </row>
    <row r="118" spans="1:8" s="12" customFormat="1" ht="29.25" customHeight="1">
      <c r="A118" s="11"/>
      <c r="B118" s="11"/>
      <c r="C118" s="102" t="s">
        <v>262</v>
      </c>
      <c r="D118" s="102"/>
      <c r="E118" s="102"/>
      <c r="F118" s="102"/>
      <c r="G118" s="102"/>
      <c r="H118" s="102"/>
    </row>
    <row r="119" spans="1:8" s="12" customFormat="1" ht="30" customHeight="1">
      <c r="A119" s="11"/>
      <c r="B119" s="11"/>
      <c r="C119" s="106" t="s">
        <v>204</v>
      </c>
      <c r="D119" s="106"/>
      <c r="E119" s="106"/>
      <c r="F119" s="106"/>
      <c r="G119" s="106"/>
      <c r="H119" s="106"/>
    </row>
    <row r="120" spans="1:8" s="12" customFormat="1" ht="27" customHeight="1">
      <c r="A120" s="11"/>
      <c r="B120" s="11"/>
      <c r="C120" s="102" t="s">
        <v>205</v>
      </c>
      <c r="D120" s="102"/>
      <c r="E120" s="102"/>
      <c r="F120" s="102"/>
      <c r="G120" s="102"/>
      <c r="H120" s="102"/>
    </row>
    <row r="121" spans="1:8" s="12" customFormat="1" ht="15" customHeight="1">
      <c r="A121" s="11"/>
      <c r="B121" s="11"/>
      <c r="C121" s="133" t="s">
        <v>206</v>
      </c>
      <c r="D121" s="133"/>
      <c r="E121" s="133"/>
      <c r="F121" s="133"/>
      <c r="G121" s="133"/>
      <c r="H121" s="133"/>
    </row>
    <row r="122" spans="1:8" s="12" customFormat="1" ht="27" customHeight="1">
      <c r="A122" s="11"/>
      <c r="B122" s="49"/>
      <c r="C122" s="102" t="s">
        <v>140</v>
      </c>
      <c r="D122" s="102"/>
      <c r="E122" s="102"/>
      <c r="F122" s="102"/>
      <c r="G122" s="102"/>
      <c r="H122" s="102"/>
    </row>
    <row r="123" spans="1:8" s="12" customFormat="1" ht="7.5" customHeight="1">
      <c r="A123" s="11"/>
      <c r="B123" s="49"/>
      <c r="C123" s="35"/>
      <c r="D123" s="35"/>
      <c r="E123" s="35"/>
      <c r="F123" s="35"/>
      <c r="G123" s="35"/>
      <c r="H123" s="35"/>
    </row>
    <row r="124" spans="1:8" s="36" customFormat="1" ht="24.75" customHeight="1">
      <c r="A124" s="42"/>
      <c r="B124" s="42">
        <v>852</v>
      </c>
      <c r="C124" s="48" t="s">
        <v>124</v>
      </c>
      <c r="D124" s="47">
        <v>4022178</v>
      </c>
      <c r="E124" s="47">
        <f>E125</f>
        <v>3003797</v>
      </c>
      <c r="F124" s="47">
        <f>F125</f>
        <v>0</v>
      </c>
      <c r="G124" s="47">
        <f>G125</f>
        <v>0</v>
      </c>
      <c r="H124" s="47">
        <f>D124+E124-F124</f>
        <v>7025975</v>
      </c>
    </row>
    <row r="125" spans="1:8" s="12" customFormat="1" ht="21.75" customHeight="1">
      <c r="A125" s="11"/>
      <c r="B125" s="11">
        <v>85295</v>
      </c>
      <c r="C125" s="43" t="s">
        <v>21</v>
      </c>
      <c r="D125" s="38">
        <v>3841178</v>
      </c>
      <c r="E125" s="38">
        <v>3003797</v>
      </c>
      <c r="F125" s="38">
        <v>0</v>
      </c>
      <c r="G125" s="38">
        <v>0</v>
      </c>
      <c r="H125" s="38">
        <f>D125+E125-F125</f>
        <v>6844975</v>
      </c>
    </row>
    <row r="126" spans="1:8" s="12" customFormat="1" ht="25.5" customHeight="1">
      <c r="A126" s="11"/>
      <c r="B126" s="11"/>
      <c r="C126" s="107" t="s">
        <v>239</v>
      </c>
      <c r="D126" s="107"/>
      <c r="E126" s="107"/>
      <c r="F126" s="107"/>
      <c r="G126" s="107"/>
      <c r="H126" s="107"/>
    </row>
    <row r="127" spans="1:8" s="12" customFormat="1" ht="40.5" customHeight="1">
      <c r="A127" s="11"/>
      <c r="B127" s="11"/>
      <c r="C127" s="103" t="s">
        <v>320</v>
      </c>
      <c r="D127" s="103"/>
      <c r="E127" s="103"/>
      <c r="F127" s="103"/>
      <c r="G127" s="103"/>
      <c r="H127" s="103"/>
    </row>
    <row r="128" spans="1:8" s="12" customFormat="1" ht="53.25" customHeight="1">
      <c r="A128" s="11"/>
      <c r="B128" s="11"/>
      <c r="C128" s="103" t="s">
        <v>321</v>
      </c>
      <c r="D128" s="103"/>
      <c r="E128" s="103"/>
      <c r="F128" s="103"/>
      <c r="G128" s="103"/>
      <c r="H128" s="103"/>
    </row>
    <row r="129" spans="1:8" s="34" customFormat="1" ht="3.75" customHeight="1">
      <c r="A129" s="33"/>
      <c r="B129" s="33"/>
      <c r="C129" s="35"/>
      <c r="D129" s="35"/>
      <c r="E129" s="35"/>
      <c r="F129" s="35"/>
      <c r="G129" s="35"/>
      <c r="H129" s="35"/>
    </row>
    <row r="130" spans="1:8" s="46" customFormat="1" ht="23.25" customHeight="1">
      <c r="A130" s="42"/>
      <c r="B130" s="42">
        <v>853</v>
      </c>
      <c r="C130" s="48" t="s">
        <v>110</v>
      </c>
      <c r="D130" s="47">
        <v>7458022</v>
      </c>
      <c r="E130" s="47">
        <f>E131+E133</f>
        <v>748732</v>
      </c>
      <c r="F130" s="47">
        <f>F131+F133</f>
        <v>0</v>
      </c>
      <c r="G130" s="47">
        <f>G131+G133</f>
        <v>0</v>
      </c>
      <c r="H130" s="47">
        <f>D130+E130-F130</f>
        <v>8206754</v>
      </c>
    </row>
    <row r="131" spans="1:8" s="12" customFormat="1" ht="25.5" customHeight="1">
      <c r="A131" s="11"/>
      <c r="B131" s="49">
        <v>85324</v>
      </c>
      <c r="C131" s="43" t="s">
        <v>111</v>
      </c>
      <c r="D131" s="51">
        <v>256150</v>
      </c>
      <c r="E131" s="51">
        <v>116732</v>
      </c>
      <c r="F131" s="51">
        <v>0</v>
      </c>
      <c r="G131" s="51">
        <v>0</v>
      </c>
      <c r="H131" s="51">
        <f>D131+E131-F131</f>
        <v>372882</v>
      </c>
    </row>
    <row r="132" spans="1:8" s="12" customFormat="1" ht="54.75" customHeight="1">
      <c r="A132" s="11"/>
      <c r="B132" s="11"/>
      <c r="C132" s="102" t="s">
        <v>112</v>
      </c>
      <c r="D132" s="102"/>
      <c r="E132" s="102"/>
      <c r="F132" s="102"/>
      <c r="G132" s="102"/>
      <c r="H132" s="102"/>
    </row>
    <row r="133" spans="1:8" s="12" customFormat="1" ht="21" customHeight="1">
      <c r="A133" s="11"/>
      <c r="B133" s="11">
        <v>85325</v>
      </c>
      <c r="C133" s="43" t="s">
        <v>208</v>
      </c>
      <c r="D133" s="38">
        <v>1300000</v>
      </c>
      <c r="E133" s="38">
        <v>632000</v>
      </c>
      <c r="F133" s="38">
        <v>0</v>
      </c>
      <c r="G133" s="38">
        <v>0</v>
      </c>
      <c r="H133" s="38">
        <f>D133+E133-F133</f>
        <v>1932000</v>
      </c>
    </row>
    <row r="134" spans="1:8" s="34" customFormat="1" ht="40.5" customHeight="1">
      <c r="A134" s="33"/>
      <c r="B134" s="33"/>
      <c r="C134" s="102" t="s">
        <v>322</v>
      </c>
      <c r="D134" s="102"/>
      <c r="E134" s="102"/>
      <c r="F134" s="102"/>
      <c r="G134" s="102"/>
      <c r="H134" s="102"/>
    </row>
    <row r="135" spans="1:8" s="34" customFormat="1" ht="3.75" customHeight="1">
      <c r="A135" s="33"/>
      <c r="B135" s="33"/>
      <c r="C135" s="35"/>
      <c r="D135" s="35"/>
      <c r="E135" s="35"/>
      <c r="F135" s="35"/>
      <c r="G135" s="35"/>
      <c r="H135" s="52"/>
    </row>
    <row r="136" spans="1:8" s="46" customFormat="1" ht="24.75" customHeight="1">
      <c r="A136" s="42"/>
      <c r="B136" s="42">
        <v>921</v>
      </c>
      <c r="C136" s="48" t="s">
        <v>35</v>
      </c>
      <c r="D136" s="47">
        <v>15263104</v>
      </c>
      <c r="E136" s="47">
        <f>E137</f>
        <v>0</v>
      </c>
      <c r="F136" s="47">
        <f>F137</f>
        <v>240000</v>
      </c>
      <c r="G136" s="47">
        <f>G137</f>
        <v>0</v>
      </c>
      <c r="H136" s="47">
        <f>D136+E136-F136</f>
        <v>15023104</v>
      </c>
    </row>
    <row r="137" spans="1:8" s="12" customFormat="1" ht="21" customHeight="1">
      <c r="A137" s="11"/>
      <c r="B137" s="11">
        <v>92105</v>
      </c>
      <c r="C137" s="43" t="s">
        <v>162</v>
      </c>
      <c r="D137" s="38">
        <v>470000</v>
      </c>
      <c r="E137" s="38">
        <v>0</v>
      </c>
      <c r="F137" s="38">
        <v>240000</v>
      </c>
      <c r="G137" s="38">
        <v>0</v>
      </c>
      <c r="H137" s="38">
        <f>D137+E137-F137</f>
        <v>230000</v>
      </c>
    </row>
    <row r="138" spans="1:8" s="46" customFormat="1" ht="39" customHeight="1">
      <c r="A138" s="45"/>
      <c r="B138" s="45"/>
      <c r="C138" s="103" t="s">
        <v>207</v>
      </c>
      <c r="D138" s="103"/>
      <c r="E138" s="103"/>
      <c r="F138" s="103"/>
      <c r="G138" s="103"/>
      <c r="H138" s="103"/>
    </row>
    <row r="139" spans="1:8" s="34" customFormat="1" ht="4.5" customHeight="1">
      <c r="A139" s="33"/>
      <c r="B139" s="33"/>
      <c r="C139" s="35"/>
      <c r="D139" s="35"/>
      <c r="E139" s="35"/>
      <c r="F139" s="35"/>
      <c r="G139" s="35"/>
      <c r="H139" s="35"/>
    </row>
    <row r="140" spans="1:8" s="46" customFormat="1" ht="29.25" customHeight="1">
      <c r="A140" s="42"/>
      <c r="B140" s="54">
        <v>925</v>
      </c>
      <c r="C140" s="55" t="s">
        <v>50</v>
      </c>
      <c r="D140" s="56">
        <v>2892501</v>
      </c>
      <c r="E140" s="56">
        <f>E141</f>
        <v>218468</v>
      </c>
      <c r="F140" s="56">
        <f>F141</f>
        <v>0</v>
      </c>
      <c r="G140" s="56">
        <f>G141</f>
        <v>0</v>
      </c>
      <c r="H140" s="56">
        <f>D140+E140-F140</f>
        <v>3110969</v>
      </c>
    </row>
    <row r="141" spans="1:8" s="12" customFormat="1" ht="19.5" customHeight="1">
      <c r="A141" s="11"/>
      <c r="B141" s="11">
        <v>92502</v>
      </c>
      <c r="C141" s="53" t="s">
        <v>119</v>
      </c>
      <c r="D141" s="38">
        <v>2892501</v>
      </c>
      <c r="E141" s="38">
        <v>218468</v>
      </c>
      <c r="F141" s="38">
        <v>0</v>
      </c>
      <c r="G141" s="38">
        <v>0</v>
      </c>
      <c r="H141" s="38">
        <f>D141+E141-F141</f>
        <v>3110969</v>
      </c>
    </row>
    <row r="142" spans="1:8" s="12" customFormat="1" ht="26.25" customHeight="1">
      <c r="A142" s="11"/>
      <c r="B142" s="11"/>
      <c r="C142" s="106" t="s">
        <v>285</v>
      </c>
      <c r="D142" s="106"/>
      <c r="E142" s="106"/>
      <c r="F142" s="106"/>
      <c r="G142" s="106"/>
      <c r="H142" s="106"/>
    </row>
    <row r="143" spans="1:8" s="12" customFormat="1" ht="39" customHeight="1">
      <c r="A143" s="11"/>
      <c r="B143" s="11"/>
      <c r="C143" s="102" t="s">
        <v>286</v>
      </c>
      <c r="D143" s="102"/>
      <c r="E143" s="102"/>
      <c r="F143" s="102"/>
      <c r="G143" s="102"/>
      <c r="H143" s="102"/>
    </row>
    <row r="144" spans="1:8" s="12" customFormat="1" ht="39" customHeight="1">
      <c r="A144" s="11"/>
      <c r="B144" s="11"/>
      <c r="C144" s="102" t="s">
        <v>287</v>
      </c>
      <c r="D144" s="102"/>
      <c r="E144" s="102"/>
      <c r="F144" s="102"/>
      <c r="G144" s="102"/>
      <c r="H144" s="102"/>
    </row>
    <row r="145" spans="1:8" s="46" customFormat="1" ht="52.5" customHeight="1">
      <c r="A145" s="45"/>
      <c r="B145" s="45"/>
      <c r="C145" s="103" t="s">
        <v>312</v>
      </c>
      <c r="D145" s="103"/>
      <c r="E145" s="103"/>
      <c r="F145" s="103"/>
      <c r="G145" s="103"/>
      <c r="H145" s="103"/>
    </row>
    <row r="146" spans="1:8" s="12" customFormat="1" ht="3.75" customHeight="1">
      <c r="A146" s="11"/>
      <c r="B146" s="11"/>
      <c r="C146" s="102"/>
      <c r="D146" s="102"/>
      <c r="E146" s="102"/>
      <c r="F146" s="102"/>
      <c r="G146" s="102"/>
      <c r="H146" s="102"/>
    </row>
    <row r="147" spans="1:8" s="25" customFormat="1" ht="18.75" customHeight="1">
      <c r="A147" s="19" t="s">
        <v>10</v>
      </c>
      <c r="B147" s="19"/>
      <c r="C147" s="24" t="s">
        <v>12</v>
      </c>
      <c r="D147" s="20"/>
      <c r="E147" s="20"/>
      <c r="F147" s="20"/>
      <c r="G147" s="20"/>
      <c r="H147" s="20"/>
    </row>
    <row r="148" spans="3:8" ht="3" customHeight="1">
      <c r="C148" s="10"/>
      <c r="D148" s="10"/>
      <c r="E148" s="10"/>
      <c r="F148" s="10"/>
      <c r="G148" s="10"/>
      <c r="H148" s="41"/>
    </row>
    <row r="149" spans="1:8" s="5" customFormat="1" ht="24" customHeight="1">
      <c r="A149" s="91"/>
      <c r="B149" s="91"/>
      <c r="C149" s="92" t="s">
        <v>15</v>
      </c>
      <c r="D149" s="98">
        <v>1150820209.07</v>
      </c>
      <c r="E149" s="99">
        <f>E151+E155+E180+E184+E188+E200+E212+E224+E247+E258+E270+E285+E289+E294+E332+E349</f>
        <v>96256546</v>
      </c>
      <c r="F149" s="99">
        <f>F151+F155+F180+F184+F188+F200+F212+F224+F247+F258+F270+F285+F289+F294+F332+F349</f>
        <v>24012438</v>
      </c>
      <c r="G149" s="99">
        <f>G151+G155+G180+G184+G188+G200+G212+G224+G247+G258+G270+G285+G289+G294+G332+G349</f>
        <v>1604711</v>
      </c>
      <c r="H149" s="98">
        <f>D149+E149-F149</f>
        <v>1223064317.07</v>
      </c>
    </row>
    <row r="150" spans="1:8" s="34" customFormat="1" ht="4.5" customHeight="1">
      <c r="A150" s="33"/>
      <c r="B150" s="33"/>
      <c r="C150" s="35"/>
      <c r="D150" s="35"/>
      <c r="E150" s="35"/>
      <c r="F150" s="35"/>
      <c r="G150" s="35"/>
      <c r="H150" s="52"/>
    </row>
    <row r="151" spans="1:8" s="36" customFormat="1" ht="24.75" customHeight="1">
      <c r="A151" s="42"/>
      <c r="B151" s="42">
        <v>150</v>
      </c>
      <c r="C151" s="48" t="s">
        <v>141</v>
      </c>
      <c r="D151" s="47">
        <v>18702500</v>
      </c>
      <c r="E151" s="47">
        <f>E152</f>
        <v>0</v>
      </c>
      <c r="F151" s="47">
        <f>F152</f>
        <v>2000000</v>
      </c>
      <c r="G151" s="47">
        <f>G152</f>
        <v>0</v>
      </c>
      <c r="H151" s="47">
        <f>D151+E151-F151</f>
        <v>16702500</v>
      </c>
    </row>
    <row r="152" spans="1:8" s="12" customFormat="1" ht="18.75" customHeight="1">
      <c r="A152" s="11"/>
      <c r="B152" s="11">
        <v>15013</v>
      </c>
      <c r="C152" s="43" t="s">
        <v>142</v>
      </c>
      <c r="D152" s="38">
        <v>11948446</v>
      </c>
      <c r="E152" s="38">
        <v>0</v>
      </c>
      <c r="F152" s="38">
        <v>2000000</v>
      </c>
      <c r="G152" s="88">
        <v>0</v>
      </c>
      <c r="H152" s="38">
        <f>D152+E152-F152</f>
        <v>9948446</v>
      </c>
    </row>
    <row r="153" spans="1:8" s="12" customFormat="1" ht="39" customHeight="1">
      <c r="A153" s="11"/>
      <c r="B153" s="11"/>
      <c r="C153" s="107" t="s">
        <v>264</v>
      </c>
      <c r="D153" s="107"/>
      <c r="E153" s="107"/>
      <c r="F153" s="107"/>
      <c r="G153" s="107"/>
      <c r="H153" s="107"/>
    </row>
    <row r="154" spans="1:8" s="12" customFormat="1" ht="5.25" customHeight="1">
      <c r="A154" s="11"/>
      <c r="B154" s="11"/>
      <c r="C154" s="60"/>
      <c r="D154" s="60"/>
      <c r="E154" s="60"/>
      <c r="F154" s="60"/>
      <c r="G154" s="60"/>
      <c r="H154" s="60"/>
    </row>
    <row r="155" spans="1:8" s="36" customFormat="1" ht="24.75" customHeight="1">
      <c r="A155" s="42"/>
      <c r="B155" s="42">
        <v>600</v>
      </c>
      <c r="C155" s="48" t="s">
        <v>33</v>
      </c>
      <c r="D155" s="47">
        <v>400193453</v>
      </c>
      <c r="E155" s="47">
        <f>E160+E156+E158+E177</f>
        <v>28237971</v>
      </c>
      <c r="F155" s="47">
        <f>F160+F156+F158+F177</f>
        <v>1130997</v>
      </c>
      <c r="G155" s="47">
        <f>G160+G156+G158+G177</f>
        <v>0</v>
      </c>
      <c r="H155" s="47">
        <f>D155+E155-F155</f>
        <v>427300427</v>
      </c>
    </row>
    <row r="156" spans="1:8" s="12" customFormat="1" ht="18.75" customHeight="1">
      <c r="A156" s="11"/>
      <c r="B156" s="11">
        <v>60001</v>
      </c>
      <c r="C156" s="43" t="s">
        <v>88</v>
      </c>
      <c r="D156" s="38">
        <v>110582957</v>
      </c>
      <c r="E156" s="38">
        <v>15900830</v>
      </c>
      <c r="F156" s="38">
        <v>0</v>
      </c>
      <c r="G156" s="38"/>
      <c r="H156" s="38">
        <f>D156+E156-F156</f>
        <v>126483787</v>
      </c>
    </row>
    <row r="157" spans="1:8" s="12" customFormat="1" ht="42" customHeight="1">
      <c r="A157" s="11"/>
      <c r="B157" s="11"/>
      <c r="C157" s="102" t="s">
        <v>233</v>
      </c>
      <c r="D157" s="102"/>
      <c r="E157" s="102"/>
      <c r="F157" s="102"/>
      <c r="G157" s="102"/>
      <c r="H157" s="102"/>
    </row>
    <row r="158" spans="1:8" s="12" customFormat="1" ht="18.75" customHeight="1">
      <c r="A158" s="11"/>
      <c r="B158" s="11">
        <v>60003</v>
      </c>
      <c r="C158" s="43" t="s">
        <v>138</v>
      </c>
      <c r="D158" s="38">
        <v>37000000</v>
      </c>
      <c r="E158" s="38">
        <v>43831</v>
      </c>
      <c r="F158" s="38">
        <v>0</v>
      </c>
      <c r="G158" s="38">
        <v>0</v>
      </c>
      <c r="H158" s="38">
        <f>D158+E158-F158</f>
        <v>37043831</v>
      </c>
    </row>
    <row r="159" spans="1:8" s="34" customFormat="1" ht="42.75" customHeight="1">
      <c r="A159" s="33"/>
      <c r="B159" s="33"/>
      <c r="C159" s="102" t="s">
        <v>139</v>
      </c>
      <c r="D159" s="102"/>
      <c r="E159" s="102"/>
      <c r="F159" s="102"/>
      <c r="G159" s="102"/>
      <c r="H159" s="102"/>
    </row>
    <row r="160" spans="1:8" s="12" customFormat="1" ht="18" customHeight="1">
      <c r="A160" s="11"/>
      <c r="B160" s="11">
        <v>60013</v>
      </c>
      <c r="C160" s="43" t="s">
        <v>54</v>
      </c>
      <c r="D160" s="38">
        <v>240784784</v>
      </c>
      <c r="E160" s="38">
        <v>12293310</v>
      </c>
      <c r="F160" s="38">
        <v>841010</v>
      </c>
      <c r="G160" s="38">
        <v>0</v>
      </c>
      <c r="H160" s="38">
        <f>D160+E160-F160</f>
        <v>252237084</v>
      </c>
    </row>
    <row r="161" spans="1:8" s="12" customFormat="1" ht="13.5" customHeight="1">
      <c r="A161" s="11"/>
      <c r="B161" s="11"/>
      <c r="C161" s="107" t="s">
        <v>131</v>
      </c>
      <c r="D161" s="107"/>
      <c r="E161" s="107"/>
      <c r="F161" s="107"/>
      <c r="G161" s="107"/>
      <c r="H161" s="107"/>
    </row>
    <row r="162" spans="1:8" s="12" customFormat="1" ht="13.5" customHeight="1">
      <c r="A162" s="11"/>
      <c r="B162" s="11"/>
      <c r="C162" s="103" t="s">
        <v>129</v>
      </c>
      <c r="D162" s="103"/>
      <c r="E162" s="103"/>
      <c r="F162" s="103"/>
      <c r="G162" s="103"/>
      <c r="H162" s="103"/>
    </row>
    <row r="163" spans="1:8" s="12" customFormat="1" ht="78" customHeight="1">
      <c r="A163" s="11"/>
      <c r="B163" s="11"/>
      <c r="C163" s="103" t="s">
        <v>215</v>
      </c>
      <c r="D163" s="103"/>
      <c r="E163" s="103"/>
      <c r="F163" s="103"/>
      <c r="G163" s="103"/>
      <c r="H163" s="103"/>
    </row>
    <row r="164" spans="1:8" s="12" customFormat="1" ht="39.75" customHeight="1">
      <c r="A164" s="11"/>
      <c r="B164" s="11"/>
      <c r="C164" s="102" t="s">
        <v>314</v>
      </c>
      <c r="D164" s="102"/>
      <c r="E164" s="102"/>
      <c r="F164" s="102"/>
      <c r="G164" s="102"/>
      <c r="H164" s="102"/>
    </row>
    <row r="165" spans="1:8" s="12" customFormat="1" ht="52.5" customHeight="1">
      <c r="A165" s="11"/>
      <c r="B165" s="11"/>
      <c r="C165" s="102" t="s">
        <v>168</v>
      </c>
      <c r="D165" s="102"/>
      <c r="E165" s="102"/>
      <c r="F165" s="102"/>
      <c r="G165" s="102"/>
      <c r="H165" s="102"/>
    </row>
    <row r="166" spans="1:8" s="12" customFormat="1" ht="13.5" customHeight="1">
      <c r="A166" s="11"/>
      <c r="B166" s="11"/>
      <c r="C166" s="103" t="s">
        <v>130</v>
      </c>
      <c r="D166" s="103"/>
      <c r="E166" s="103"/>
      <c r="F166" s="103"/>
      <c r="G166" s="103"/>
      <c r="H166" s="103"/>
    </row>
    <row r="167" spans="1:8" s="12" customFormat="1" ht="39.75" customHeight="1">
      <c r="A167" s="11"/>
      <c r="B167" s="11"/>
      <c r="C167" s="103" t="s">
        <v>216</v>
      </c>
      <c r="D167" s="103"/>
      <c r="E167" s="103"/>
      <c r="F167" s="103"/>
      <c r="G167" s="103"/>
      <c r="H167" s="103"/>
    </row>
    <row r="168" spans="1:8" s="12" customFormat="1" ht="27.75" customHeight="1">
      <c r="A168" s="11"/>
      <c r="B168" s="11"/>
      <c r="C168" s="102" t="s">
        <v>231</v>
      </c>
      <c r="D168" s="102"/>
      <c r="E168" s="102"/>
      <c r="F168" s="102"/>
      <c r="G168" s="102"/>
      <c r="H168" s="102"/>
    </row>
    <row r="169" spans="1:8" s="12" customFormat="1" ht="40.5" customHeight="1">
      <c r="A169" s="11"/>
      <c r="B169" s="61"/>
      <c r="C169" s="102" t="s">
        <v>317</v>
      </c>
      <c r="D169" s="102"/>
      <c r="E169" s="102"/>
      <c r="F169" s="102"/>
      <c r="G169" s="102"/>
      <c r="H169" s="102"/>
    </row>
    <row r="170" spans="1:8" s="12" customFormat="1" ht="13.5" customHeight="1">
      <c r="A170" s="11"/>
      <c r="B170" s="11"/>
      <c r="C170" s="103" t="s">
        <v>132</v>
      </c>
      <c r="D170" s="103"/>
      <c r="E170" s="103"/>
      <c r="F170" s="103"/>
      <c r="G170" s="103"/>
      <c r="H170" s="103"/>
    </row>
    <row r="171" spans="1:8" s="12" customFormat="1" ht="27.75" customHeight="1">
      <c r="A171" s="11"/>
      <c r="B171" s="11"/>
      <c r="C171" s="103" t="s">
        <v>288</v>
      </c>
      <c r="D171" s="103"/>
      <c r="E171" s="103"/>
      <c r="F171" s="103"/>
      <c r="G171" s="103"/>
      <c r="H171" s="103"/>
    </row>
    <row r="172" spans="1:8" s="12" customFormat="1" ht="13.5" customHeight="1">
      <c r="A172" s="11"/>
      <c r="B172" s="11"/>
      <c r="C172" s="103" t="s">
        <v>134</v>
      </c>
      <c r="D172" s="103"/>
      <c r="E172" s="103"/>
      <c r="F172" s="103"/>
      <c r="G172" s="103"/>
      <c r="H172" s="103"/>
    </row>
    <row r="173" spans="1:8" s="12" customFormat="1" ht="50.25" customHeight="1">
      <c r="A173" s="11"/>
      <c r="B173" s="11"/>
      <c r="C173" s="103" t="s">
        <v>217</v>
      </c>
      <c r="D173" s="103"/>
      <c r="E173" s="103"/>
      <c r="F173" s="103"/>
      <c r="G173" s="103"/>
      <c r="H173" s="103"/>
    </row>
    <row r="174" spans="1:8" s="12" customFormat="1" ht="30" customHeight="1">
      <c r="A174" s="11"/>
      <c r="B174" s="11"/>
      <c r="C174" s="102" t="s">
        <v>133</v>
      </c>
      <c r="D174" s="102"/>
      <c r="E174" s="102"/>
      <c r="F174" s="102"/>
      <c r="G174" s="102"/>
      <c r="H174" s="102"/>
    </row>
    <row r="175" spans="1:8" s="12" customFormat="1" ht="13.5" customHeight="1">
      <c r="A175" s="11"/>
      <c r="B175" s="11"/>
      <c r="C175" s="103" t="s">
        <v>218</v>
      </c>
      <c r="D175" s="103"/>
      <c r="E175" s="103"/>
      <c r="F175" s="103"/>
      <c r="G175" s="103"/>
      <c r="H175" s="103"/>
    </row>
    <row r="176" spans="1:8" s="12" customFormat="1" ht="54.75" customHeight="1">
      <c r="A176" s="11"/>
      <c r="B176" s="11"/>
      <c r="C176" s="103" t="s">
        <v>289</v>
      </c>
      <c r="D176" s="103"/>
      <c r="E176" s="103"/>
      <c r="F176" s="103"/>
      <c r="G176" s="103"/>
      <c r="H176" s="103"/>
    </row>
    <row r="177" spans="1:8" s="12" customFormat="1" ht="21" customHeight="1">
      <c r="A177" s="11"/>
      <c r="B177" s="11">
        <v>60014</v>
      </c>
      <c r="C177" s="43" t="s">
        <v>128</v>
      </c>
      <c r="D177" s="38">
        <v>6550000</v>
      </c>
      <c r="E177" s="38">
        <v>0</v>
      </c>
      <c r="F177" s="38">
        <v>289987</v>
      </c>
      <c r="G177" s="38">
        <v>0</v>
      </c>
      <c r="H177" s="38">
        <f>D177+E177-F177</f>
        <v>6260013</v>
      </c>
    </row>
    <row r="178" spans="1:8" s="34" customFormat="1" ht="80.25" customHeight="1">
      <c r="A178" s="33"/>
      <c r="B178" s="33"/>
      <c r="C178" s="102" t="s">
        <v>219</v>
      </c>
      <c r="D178" s="102"/>
      <c r="E178" s="102"/>
      <c r="F178" s="102"/>
      <c r="G178" s="102"/>
      <c r="H178" s="102"/>
    </row>
    <row r="179" spans="1:8" s="34" customFormat="1" ht="3.75" customHeight="1">
      <c r="A179" s="33"/>
      <c r="B179" s="33"/>
      <c r="C179" s="35"/>
      <c r="D179" s="35"/>
      <c r="E179" s="35"/>
      <c r="F179" s="35"/>
      <c r="G179" s="35"/>
      <c r="H179" s="52"/>
    </row>
    <row r="180" spans="1:8" s="36" customFormat="1" ht="23.25" customHeight="1">
      <c r="A180" s="42"/>
      <c r="B180" s="42">
        <v>630</v>
      </c>
      <c r="C180" s="89" t="s">
        <v>69</v>
      </c>
      <c r="D180" s="47">
        <v>2112913</v>
      </c>
      <c r="E180" s="47">
        <f>E181</f>
        <v>2000</v>
      </c>
      <c r="F180" s="47">
        <f>F181</f>
        <v>0</v>
      </c>
      <c r="G180" s="47">
        <f>G181</f>
        <v>0</v>
      </c>
      <c r="H180" s="47">
        <f>D180+E180-F180</f>
        <v>2114913</v>
      </c>
    </row>
    <row r="181" spans="1:8" s="12" customFormat="1" ht="18" customHeight="1">
      <c r="A181" s="11"/>
      <c r="B181" s="11">
        <v>63003</v>
      </c>
      <c r="C181" s="90" t="s">
        <v>91</v>
      </c>
      <c r="D181" s="38">
        <v>652805</v>
      </c>
      <c r="E181" s="38">
        <v>2000</v>
      </c>
      <c r="F181" s="38">
        <v>0</v>
      </c>
      <c r="G181" s="38">
        <v>0</v>
      </c>
      <c r="H181" s="38">
        <f>D181+E181-F181</f>
        <v>654805</v>
      </c>
    </row>
    <row r="182" spans="1:8" s="12" customFormat="1" ht="39" customHeight="1">
      <c r="A182" s="11"/>
      <c r="B182" s="11"/>
      <c r="C182" s="132" t="s">
        <v>92</v>
      </c>
      <c r="D182" s="132"/>
      <c r="E182" s="132"/>
      <c r="F182" s="132"/>
      <c r="G182" s="132"/>
      <c r="H182" s="132"/>
    </row>
    <row r="183" spans="1:8" s="36" customFormat="1" ht="3.75" customHeight="1">
      <c r="A183" s="45"/>
      <c r="B183" s="11"/>
      <c r="C183" s="35"/>
      <c r="D183" s="35"/>
      <c r="E183" s="35"/>
      <c r="F183" s="35"/>
      <c r="G183" s="35"/>
      <c r="H183" s="52"/>
    </row>
    <row r="184" spans="1:8" s="36" customFormat="1" ht="23.25" customHeight="1">
      <c r="A184" s="42"/>
      <c r="B184" s="42">
        <v>700</v>
      </c>
      <c r="C184" s="48" t="s">
        <v>108</v>
      </c>
      <c r="D184" s="47">
        <v>2245140</v>
      </c>
      <c r="E184" s="47">
        <f>E185</f>
        <v>22000</v>
      </c>
      <c r="F184" s="47">
        <f>F185</f>
        <v>0</v>
      </c>
      <c r="G184" s="47">
        <f>G185</f>
        <v>0</v>
      </c>
      <c r="H184" s="47">
        <f>D184+E184-F184</f>
        <v>2267140</v>
      </c>
    </row>
    <row r="185" spans="1:8" s="12" customFormat="1" ht="18" customHeight="1">
      <c r="A185" s="11"/>
      <c r="B185" s="11">
        <v>70005</v>
      </c>
      <c r="C185" s="43" t="s">
        <v>109</v>
      </c>
      <c r="D185" s="38">
        <v>2245140</v>
      </c>
      <c r="E185" s="38">
        <v>22000</v>
      </c>
      <c r="F185" s="38">
        <v>0</v>
      </c>
      <c r="G185" s="38">
        <v>0</v>
      </c>
      <c r="H185" s="38">
        <f>D185+E185-F185</f>
        <v>2267140</v>
      </c>
    </row>
    <row r="186" spans="1:8" s="34" customFormat="1" ht="39.75" customHeight="1">
      <c r="A186" s="33"/>
      <c r="B186" s="33"/>
      <c r="C186" s="102" t="s">
        <v>220</v>
      </c>
      <c r="D186" s="102"/>
      <c r="E186" s="102"/>
      <c r="F186" s="102"/>
      <c r="G186" s="102"/>
      <c r="H186" s="102"/>
    </row>
    <row r="187" spans="1:8" s="34" customFormat="1" ht="6" customHeight="1">
      <c r="A187" s="33"/>
      <c r="B187" s="33"/>
      <c r="C187" s="35"/>
      <c r="D187" s="35"/>
      <c r="E187" s="35"/>
      <c r="F187" s="35"/>
      <c r="G187" s="35"/>
      <c r="H187" s="35"/>
    </row>
    <row r="188" spans="1:8" s="36" customFormat="1" ht="24" customHeight="1">
      <c r="A188" s="42"/>
      <c r="B188" s="42">
        <v>720</v>
      </c>
      <c r="C188" s="48" t="s">
        <v>122</v>
      </c>
      <c r="D188" s="47">
        <v>93611196</v>
      </c>
      <c r="E188" s="47">
        <f>E189</f>
        <v>4473632</v>
      </c>
      <c r="F188" s="47">
        <f>F189</f>
        <v>13108093</v>
      </c>
      <c r="G188" s="47">
        <f>G189</f>
        <v>401250</v>
      </c>
      <c r="H188" s="47">
        <f>D188+E188-F188</f>
        <v>84976735</v>
      </c>
    </row>
    <row r="189" spans="1:8" s="12" customFormat="1" ht="19.5" customHeight="1">
      <c r="A189" s="11"/>
      <c r="B189" s="11">
        <v>72095</v>
      </c>
      <c r="C189" s="43" t="s">
        <v>21</v>
      </c>
      <c r="D189" s="38">
        <v>93611196</v>
      </c>
      <c r="E189" s="38">
        <v>4473632</v>
      </c>
      <c r="F189" s="38">
        <v>13108093</v>
      </c>
      <c r="G189" s="38">
        <v>401250</v>
      </c>
      <c r="H189" s="38">
        <f>D189+E189-F189</f>
        <v>84976735</v>
      </c>
    </row>
    <row r="190" spans="1:8" s="12" customFormat="1" ht="17.25" customHeight="1">
      <c r="A190" s="11"/>
      <c r="B190" s="11"/>
      <c r="C190" s="106" t="s">
        <v>166</v>
      </c>
      <c r="D190" s="106"/>
      <c r="E190" s="106"/>
      <c r="F190" s="106"/>
      <c r="G190" s="106"/>
      <c r="H190" s="106"/>
    </row>
    <row r="191" spans="1:8" s="12" customFormat="1" ht="27" customHeight="1">
      <c r="A191" s="11"/>
      <c r="B191" s="44"/>
      <c r="C191" s="102" t="s">
        <v>278</v>
      </c>
      <c r="D191" s="102"/>
      <c r="E191" s="102"/>
      <c r="F191" s="102"/>
      <c r="G191" s="102"/>
      <c r="H191" s="102"/>
    </row>
    <row r="192" spans="1:8" s="12" customFormat="1" ht="27" customHeight="1">
      <c r="A192" s="11"/>
      <c r="B192" s="11"/>
      <c r="C192" s="102" t="s">
        <v>235</v>
      </c>
      <c r="D192" s="102"/>
      <c r="E192" s="102"/>
      <c r="F192" s="102"/>
      <c r="G192" s="102"/>
      <c r="H192" s="102"/>
    </row>
    <row r="193" spans="1:8" s="12" customFormat="1" ht="54" customHeight="1">
      <c r="A193" s="11"/>
      <c r="B193" s="11"/>
      <c r="C193" s="102" t="s">
        <v>323</v>
      </c>
      <c r="D193" s="102"/>
      <c r="E193" s="102"/>
      <c r="F193" s="102"/>
      <c r="G193" s="102"/>
      <c r="H193" s="102"/>
    </row>
    <row r="194" spans="1:8" s="12" customFormat="1" ht="42.75" customHeight="1">
      <c r="A194" s="11"/>
      <c r="B194" s="44"/>
      <c r="C194" s="102" t="s">
        <v>341</v>
      </c>
      <c r="D194" s="102"/>
      <c r="E194" s="102"/>
      <c r="F194" s="102"/>
      <c r="G194" s="102"/>
      <c r="H194" s="102"/>
    </row>
    <row r="195" spans="1:8" s="12" customFormat="1" ht="27.75" customHeight="1">
      <c r="A195" s="11"/>
      <c r="B195" s="44"/>
      <c r="C195" s="106" t="s">
        <v>211</v>
      </c>
      <c r="D195" s="106"/>
      <c r="E195" s="106"/>
      <c r="F195" s="106"/>
      <c r="G195" s="106"/>
      <c r="H195" s="106"/>
    </row>
    <row r="196" spans="1:8" s="12" customFormat="1" ht="26.25" customHeight="1">
      <c r="A196" s="11"/>
      <c r="B196" s="11"/>
      <c r="C196" s="103" t="s">
        <v>265</v>
      </c>
      <c r="D196" s="103"/>
      <c r="E196" s="103"/>
      <c r="F196" s="103"/>
      <c r="G196" s="103"/>
      <c r="H196" s="103"/>
    </row>
    <row r="197" spans="1:8" s="12" customFormat="1" ht="26.25" customHeight="1">
      <c r="A197" s="11"/>
      <c r="B197" s="11"/>
      <c r="C197" s="103" t="s">
        <v>212</v>
      </c>
      <c r="D197" s="103"/>
      <c r="E197" s="103"/>
      <c r="F197" s="103"/>
      <c r="G197" s="103"/>
      <c r="H197" s="103"/>
    </row>
    <row r="198" spans="1:8" s="12" customFormat="1" ht="15.75" customHeight="1">
      <c r="A198" s="11"/>
      <c r="B198" s="11"/>
      <c r="C198" s="103" t="s">
        <v>213</v>
      </c>
      <c r="D198" s="103"/>
      <c r="E198" s="103"/>
      <c r="F198" s="103"/>
      <c r="G198" s="103"/>
      <c r="H198" s="103"/>
    </row>
    <row r="199" spans="1:8" s="12" customFormat="1" ht="6.75" customHeight="1">
      <c r="A199" s="11"/>
      <c r="B199" s="44"/>
      <c r="C199" s="102"/>
      <c r="D199" s="102"/>
      <c r="E199" s="102"/>
      <c r="F199" s="102"/>
      <c r="G199" s="102"/>
      <c r="H199" s="102"/>
    </row>
    <row r="200" spans="1:8" s="5" customFormat="1" ht="24" customHeight="1">
      <c r="A200" s="91"/>
      <c r="B200" s="91">
        <v>750</v>
      </c>
      <c r="C200" s="92" t="s">
        <v>62</v>
      </c>
      <c r="D200" s="93">
        <v>116700835</v>
      </c>
      <c r="E200" s="93">
        <f>E205+E201+E208</f>
        <v>1327535</v>
      </c>
      <c r="F200" s="93">
        <f>F205+F201+F208</f>
        <v>152648</v>
      </c>
      <c r="G200" s="93">
        <f>G205+G201+G208</f>
        <v>2800</v>
      </c>
      <c r="H200" s="93">
        <f>D200+E200-F200</f>
        <v>117875722</v>
      </c>
    </row>
    <row r="201" spans="1:8" s="12" customFormat="1" ht="18.75" customHeight="1">
      <c r="A201" s="11"/>
      <c r="B201" s="11">
        <v>75018</v>
      </c>
      <c r="C201" s="43" t="s">
        <v>70</v>
      </c>
      <c r="D201" s="38">
        <v>83086937</v>
      </c>
      <c r="E201" s="38">
        <v>1057745</v>
      </c>
      <c r="F201" s="38">
        <v>0</v>
      </c>
      <c r="G201" s="38">
        <v>0</v>
      </c>
      <c r="H201" s="38">
        <f>D201+E201-F201</f>
        <v>84144682</v>
      </c>
    </row>
    <row r="202" spans="1:8" s="12" customFormat="1" ht="14.25" customHeight="1">
      <c r="A202" s="11"/>
      <c r="B202" s="11"/>
      <c r="C202" s="101" t="s">
        <v>244</v>
      </c>
      <c r="D202" s="101"/>
      <c r="E202" s="101"/>
      <c r="F202" s="101"/>
      <c r="G202" s="101"/>
      <c r="H202" s="101"/>
    </row>
    <row r="203" spans="1:8" s="12" customFormat="1" ht="40.5" customHeight="1">
      <c r="A203" s="11"/>
      <c r="B203" s="11"/>
      <c r="C203" s="101" t="s">
        <v>324</v>
      </c>
      <c r="D203" s="101"/>
      <c r="E203" s="101"/>
      <c r="F203" s="101"/>
      <c r="G203" s="101"/>
      <c r="H203" s="101"/>
    </row>
    <row r="204" spans="1:8" s="12" customFormat="1" ht="40.5" customHeight="1">
      <c r="A204" s="11"/>
      <c r="B204" s="11"/>
      <c r="C204" s="101" t="s">
        <v>313</v>
      </c>
      <c r="D204" s="101"/>
      <c r="E204" s="101"/>
      <c r="F204" s="101"/>
      <c r="G204" s="101"/>
      <c r="H204" s="101"/>
    </row>
    <row r="205" spans="1:8" s="12" customFormat="1" ht="18.75" customHeight="1">
      <c r="A205" s="11"/>
      <c r="B205" s="11">
        <v>75075</v>
      </c>
      <c r="C205" s="43" t="s">
        <v>63</v>
      </c>
      <c r="D205" s="38">
        <v>27618078</v>
      </c>
      <c r="E205" s="38">
        <v>269790</v>
      </c>
      <c r="F205" s="38">
        <v>117648</v>
      </c>
      <c r="G205" s="38">
        <v>0</v>
      </c>
      <c r="H205" s="38">
        <f>D205+E205-F205</f>
        <v>27770220</v>
      </c>
    </row>
    <row r="206" spans="1:8" s="12" customFormat="1" ht="42" customHeight="1">
      <c r="A206" s="11"/>
      <c r="B206" s="11"/>
      <c r="C206" s="102" t="s">
        <v>123</v>
      </c>
      <c r="D206" s="102"/>
      <c r="E206" s="102"/>
      <c r="F206" s="102"/>
      <c r="G206" s="102"/>
      <c r="H206" s="102"/>
    </row>
    <row r="207" spans="1:8" s="36" customFormat="1" ht="54.75" customHeight="1">
      <c r="A207" s="45"/>
      <c r="B207" s="45"/>
      <c r="C207" s="102" t="s">
        <v>221</v>
      </c>
      <c r="D207" s="102"/>
      <c r="E207" s="102"/>
      <c r="F207" s="102"/>
      <c r="G207" s="102"/>
      <c r="H207" s="102"/>
    </row>
    <row r="208" spans="1:8" s="12" customFormat="1" ht="18.75" customHeight="1">
      <c r="A208" s="11"/>
      <c r="B208" s="11">
        <v>75095</v>
      </c>
      <c r="C208" s="43" t="s">
        <v>21</v>
      </c>
      <c r="D208" s="38">
        <v>3899820</v>
      </c>
      <c r="E208" s="38">
        <v>0</v>
      </c>
      <c r="F208" s="38">
        <v>35000</v>
      </c>
      <c r="G208" s="38">
        <v>2800</v>
      </c>
      <c r="H208" s="38">
        <f>D208+E208-F208</f>
        <v>3864820</v>
      </c>
    </row>
    <row r="209" spans="1:8" s="12" customFormat="1" ht="66.75" customHeight="1">
      <c r="A209" s="11"/>
      <c r="B209" s="11"/>
      <c r="C209" s="102" t="s">
        <v>107</v>
      </c>
      <c r="D209" s="102"/>
      <c r="E209" s="102"/>
      <c r="F209" s="102"/>
      <c r="G209" s="102"/>
      <c r="H209" s="102"/>
    </row>
    <row r="210" spans="1:8" s="12" customFormat="1" ht="32.25" customHeight="1">
      <c r="A210" s="11"/>
      <c r="B210" s="11"/>
      <c r="C210" s="103" t="s">
        <v>318</v>
      </c>
      <c r="D210" s="103"/>
      <c r="E210" s="103"/>
      <c r="F210" s="103"/>
      <c r="G210" s="103"/>
      <c r="H210" s="103"/>
    </row>
    <row r="211" spans="1:8" s="34" customFormat="1" ht="3.75" customHeight="1">
      <c r="A211" s="33"/>
      <c r="B211" s="33"/>
      <c r="C211" s="70"/>
      <c r="D211" s="70"/>
      <c r="E211" s="70"/>
      <c r="F211" s="70"/>
      <c r="G211" s="70"/>
      <c r="H211" s="70"/>
    </row>
    <row r="212" spans="1:8" s="5" customFormat="1" ht="24" customHeight="1">
      <c r="A212" s="91"/>
      <c r="B212" s="91">
        <v>801</v>
      </c>
      <c r="C212" s="92" t="s">
        <v>22</v>
      </c>
      <c r="D212" s="93">
        <v>86658991</v>
      </c>
      <c r="E212" s="93">
        <f>E215</f>
        <v>267402</v>
      </c>
      <c r="F212" s="93">
        <f>F215</f>
        <v>2082187</v>
      </c>
      <c r="G212" s="93">
        <f>G215</f>
        <v>34963</v>
      </c>
      <c r="H212" s="93">
        <f>D212+E212-F212</f>
        <v>84844206</v>
      </c>
    </row>
    <row r="213" spans="1:8" s="12" customFormat="1" ht="27" customHeight="1">
      <c r="A213" s="11"/>
      <c r="B213" s="49">
        <v>80140</v>
      </c>
      <c r="C213" s="50" t="s">
        <v>333</v>
      </c>
      <c r="D213" s="51">
        <v>9238205</v>
      </c>
      <c r="E213" s="51">
        <v>0</v>
      </c>
      <c r="F213" s="51">
        <v>0</v>
      </c>
      <c r="G213" s="51">
        <v>0</v>
      </c>
      <c r="H213" s="51">
        <f>D213+E213-F213</f>
        <v>9238205</v>
      </c>
    </row>
    <row r="214" spans="1:8" s="12" customFormat="1" ht="58.5" customHeight="1">
      <c r="A214" s="11"/>
      <c r="B214" s="11"/>
      <c r="C214" s="102" t="s">
        <v>340</v>
      </c>
      <c r="D214" s="102"/>
      <c r="E214" s="102"/>
      <c r="F214" s="102"/>
      <c r="G214" s="102"/>
      <c r="H214" s="102"/>
    </row>
    <row r="215" spans="1:8" s="12" customFormat="1" ht="18.75" customHeight="1">
      <c r="A215" s="11"/>
      <c r="B215" s="11">
        <v>80195</v>
      </c>
      <c r="C215" s="43" t="s">
        <v>21</v>
      </c>
      <c r="D215" s="38">
        <v>9715813</v>
      </c>
      <c r="E215" s="38">
        <v>267402</v>
      </c>
      <c r="F215" s="38">
        <v>2082187</v>
      </c>
      <c r="G215" s="38">
        <v>34963</v>
      </c>
      <c r="H215" s="38">
        <f>D215+E215-F215</f>
        <v>7901028</v>
      </c>
    </row>
    <row r="216" spans="1:8" s="12" customFormat="1" ht="26.25" customHeight="1">
      <c r="A216" s="11"/>
      <c r="B216" s="11"/>
      <c r="C216" s="103" t="s">
        <v>222</v>
      </c>
      <c r="D216" s="103"/>
      <c r="E216" s="103"/>
      <c r="F216" s="103"/>
      <c r="G216" s="103"/>
      <c r="H216" s="103"/>
    </row>
    <row r="217" spans="1:8" s="12" customFormat="1" ht="39" customHeight="1">
      <c r="A217" s="11"/>
      <c r="B217" s="11"/>
      <c r="C217" s="103" t="s">
        <v>290</v>
      </c>
      <c r="D217" s="103"/>
      <c r="E217" s="103"/>
      <c r="F217" s="103"/>
      <c r="G217" s="103"/>
      <c r="H217" s="103"/>
    </row>
    <row r="218" spans="1:8" s="12" customFormat="1" ht="25.5" customHeight="1">
      <c r="A218" s="11"/>
      <c r="B218" s="11"/>
      <c r="C218" s="102" t="s">
        <v>291</v>
      </c>
      <c r="D218" s="102"/>
      <c r="E218" s="102"/>
      <c r="F218" s="102"/>
      <c r="G218" s="102"/>
      <c r="H218" s="102"/>
    </row>
    <row r="219" spans="1:8" s="12" customFormat="1" ht="78.75" customHeight="1">
      <c r="A219" s="11"/>
      <c r="B219" s="44"/>
      <c r="C219" s="102" t="s">
        <v>292</v>
      </c>
      <c r="D219" s="102"/>
      <c r="E219" s="102"/>
      <c r="F219" s="102"/>
      <c r="G219" s="102"/>
      <c r="H219" s="102"/>
    </row>
    <row r="220" spans="1:8" s="12" customFormat="1" ht="27.75" customHeight="1">
      <c r="A220" s="11"/>
      <c r="B220" s="11"/>
      <c r="C220" s="107" t="s">
        <v>266</v>
      </c>
      <c r="D220" s="107"/>
      <c r="E220" s="107"/>
      <c r="F220" s="107"/>
      <c r="G220" s="107"/>
      <c r="H220" s="107"/>
    </row>
    <row r="221" spans="1:8" s="12" customFormat="1" ht="13.5" customHeight="1">
      <c r="A221" s="11"/>
      <c r="B221" s="11"/>
      <c r="C221" s="105" t="s">
        <v>267</v>
      </c>
      <c r="D221" s="105"/>
      <c r="E221" s="105"/>
      <c r="F221" s="105"/>
      <c r="G221" s="105"/>
      <c r="H221" s="105"/>
    </row>
    <row r="222" spans="1:8" s="12" customFormat="1" ht="13.5" customHeight="1">
      <c r="A222" s="11"/>
      <c r="B222" s="11"/>
      <c r="C222" s="105" t="s">
        <v>268</v>
      </c>
      <c r="D222" s="105"/>
      <c r="E222" s="105"/>
      <c r="F222" s="105"/>
      <c r="G222" s="105"/>
      <c r="H222" s="105"/>
    </row>
    <row r="223" spans="1:8" s="36" customFormat="1" ht="5.25" customHeight="1">
      <c r="A223" s="45"/>
      <c r="B223" s="45"/>
      <c r="C223" s="70"/>
      <c r="D223" s="70"/>
      <c r="E223" s="70"/>
      <c r="F223" s="70"/>
      <c r="G223" s="70"/>
      <c r="H223" s="94"/>
    </row>
    <row r="224" spans="1:8" s="5" customFormat="1" ht="24.75" customHeight="1">
      <c r="A224" s="91"/>
      <c r="B224" s="91">
        <v>851</v>
      </c>
      <c r="C224" s="92" t="s">
        <v>61</v>
      </c>
      <c r="D224" s="93">
        <v>43715256</v>
      </c>
      <c r="E224" s="93">
        <f>E225+E234+E236+E239+E242</f>
        <v>8514089</v>
      </c>
      <c r="F224" s="93">
        <f>F225+F234+F236+F239+F242</f>
        <v>700000</v>
      </c>
      <c r="G224" s="93">
        <f>G225+G234+G236+G239+G242</f>
        <v>0</v>
      </c>
      <c r="H224" s="93">
        <f>D224+E224-F224</f>
        <v>51529345</v>
      </c>
    </row>
    <row r="225" spans="1:8" s="12" customFormat="1" ht="18.75" customHeight="1">
      <c r="A225" s="11"/>
      <c r="B225" s="11">
        <v>85111</v>
      </c>
      <c r="C225" s="53" t="s">
        <v>72</v>
      </c>
      <c r="D225" s="38">
        <v>18141139</v>
      </c>
      <c r="E225" s="38">
        <v>2470000</v>
      </c>
      <c r="F225" s="38">
        <v>0</v>
      </c>
      <c r="G225" s="38">
        <v>0</v>
      </c>
      <c r="H225" s="38">
        <f>D225+E225-F225</f>
        <v>20611139</v>
      </c>
    </row>
    <row r="226" spans="1:8" s="12" customFormat="1" ht="54" customHeight="1">
      <c r="A226" s="11"/>
      <c r="B226" s="11"/>
      <c r="C226" s="102" t="s">
        <v>223</v>
      </c>
      <c r="D226" s="102"/>
      <c r="E226" s="102"/>
      <c r="F226" s="102"/>
      <c r="G226" s="102"/>
      <c r="H226" s="102"/>
    </row>
    <row r="227" spans="1:8" s="12" customFormat="1" ht="27" customHeight="1">
      <c r="A227" s="11"/>
      <c r="B227" s="11"/>
      <c r="C227" s="102" t="s">
        <v>143</v>
      </c>
      <c r="D227" s="102"/>
      <c r="E227" s="102"/>
      <c r="F227" s="102"/>
      <c r="G227" s="102"/>
      <c r="H227" s="102"/>
    </row>
    <row r="228" spans="1:8" s="12" customFormat="1" ht="38.25" customHeight="1">
      <c r="A228" s="11"/>
      <c r="B228" s="11"/>
      <c r="C228" s="102" t="s">
        <v>144</v>
      </c>
      <c r="D228" s="102"/>
      <c r="E228" s="102"/>
      <c r="F228" s="102"/>
      <c r="G228" s="102"/>
      <c r="H228" s="102"/>
    </row>
    <row r="229" spans="1:8" s="12" customFormat="1" ht="27" customHeight="1">
      <c r="A229" s="11"/>
      <c r="B229" s="11"/>
      <c r="C229" s="102" t="s">
        <v>145</v>
      </c>
      <c r="D229" s="102"/>
      <c r="E229" s="102"/>
      <c r="F229" s="102"/>
      <c r="G229" s="102"/>
      <c r="H229" s="102"/>
    </row>
    <row r="230" spans="1:8" s="12" customFormat="1" ht="27" customHeight="1">
      <c r="A230" s="11"/>
      <c r="B230" s="11"/>
      <c r="C230" s="102" t="s">
        <v>146</v>
      </c>
      <c r="D230" s="102"/>
      <c r="E230" s="102"/>
      <c r="F230" s="102"/>
      <c r="G230" s="102"/>
      <c r="H230" s="102"/>
    </row>
    <row r="231" spans="1:8" s="12" customFormat="1" ht="17.25" customHeight="1">
      <c r="A231" s="11"/>
      <c r="B231" s="11"/>
      <c r="C231" s="102" t="s">
        <v>147</v>
      </c>
      <c r="D231" s="102"/>
      <c r="E231" s="102"/>
      <c r="F231" s="102"/>
      <c r="G231" s="102"/>
      <c r="H231" s="102"/>
    </row>
    <row r="232" spans="1:8" s="12" customFormat="1" ht="28.5" customHeight="1">
      <c r="A232" s="11"/>
      <c r="B232" s="11"/>
      <c r="C232" s="102" t="s">
        <v>148</v>
      </c>
      <c r="D232" s="102"/>
      <c r="E232" s="102"/>
      <c r="F232" s="102"/>
      <c r="G232" s="102"/>
      <c r="H232" s="102"/>
    </row>
    <row r="233" spans="1:8" s="12" customFormat="1" ht="39.75" customHeight="1">
      <c r="A233" s="11"/>
      <c r="B233" s="11"/>
      <c r="C233" s="103" t="s">
        <v>269</v>
      </c>
      <c r="D233" s="103"/>
      <c r="E233" s="103"/>
      <c r="F233" s="103"/>
      <c r="G233" s="103"/>
      <c r="H233" s="103"/>
    </row>
    <row r="234" spans="1:8" s="12" customFormat="1" ht="18.75" customHeight="1">
      <c r="A234" s="11"/>
      <c r="B234" s="11">
        <v>85119</v>
      </c>
      <c r="C234" s="53" t="s">
        <v>158</v>
      </c>
      <c r="D234" s="38">
        <v>0</v>
      </c>
      <c r="E234" s="38">
        <v>1395000</v>
      </c>
      <c r="F234" s="38">
        <v>0</v>
      </c>
      <c r="G234" s="38">
        <v>0</v>
      </c>
      <c r="H234" s="38">
        <f>D234+E234-F234</f>
        <v>1395000</v>
      </c>
    </row>
    <row r="235" spans="1:8" s="36" customFormat="1" ht="47.25" customHeight="1">
      <c r="A235" s="45"/>
      <c r="B235" s="11"/>
      <c r="C235" s="102" t="s">
        <v>293</v>
      </c>
      <c r="D235" s="102"/>
      <c r="E235" s="102"/>
      <c r="F235" s="102"/>
      <c r="G235" s="102"/>
      <c r="H235" s="102"/>
    </row>
    <row r="236" spans="1:8" s="12" customFormat="1" ht="18.75" customHeight="1">
      <c r="A236" s="11"/>
      <c r="B236" s="11">
        <v>85148</v>
      </c>
      <c r="C236" s="53" t="s">
        <v>135</v>
      </c>
      <c r="D236" s="38">
        <v>3435114</v>
      </c>
      <c r="E236" s="38">
        <v>781147</v>
      </c>
      <c r="F236" s="38">
        <v>0</v>
      </c>
      <c r="G236" s="38">
        <v>0</v>
      </c>
      <c r="H236" s="38">
        <f>D236+E236-F236</f>
        <v>4216261</v>
      </c>
    </row>
    <row r="237" spans="1:8" s="12" customFormat="1" ht="42.75" customHeight="1">
      <c r="A237" s="11"/>
      <c r="B237" s="11"/>
      <c r="C237" s="102" t="s">
        <v>325</v>
      </c>
      <c r="D237" s="102"/>
      <c r="E237" s="102"/>
      <c r="F237" s="102"/>
      <c r="G237" s="102"/>
      <c r="H237" s="102"/>
    </row>
    <row r="238" spans="1:8" s="12" customFormat="1" ht="27" customHeight="1">
      <c r="A238" s="11"/>
      <c r="B238" s="11"/>
      <c r="C238" s="102" t="s">
        <v>270</v>
      </c>
      <c r="D238" s="102"/>
      <c r="E238" s="102"/>
      <c r="F238" s="102"/>
      <c r="G238" s="102"/>
      <c r="H238" s="102"/>
    </row>
    <row r="239" spans="1:8" s="12" customFormat="1" ht="21.75" customHeight="1">
      <c r="A239" s="11"/>
      <c r="B239" s="11">
        <v>85149</v>
      </c>
      <c r="C239" s="43" t="s">
        <v>271</v>
      </c>
      <c r="D239" s="38">
        <v>2685000</v>
      </c>
      <c r="E239" s="38">
        <v>0</v>
      </c>
      <c r="F239" s="38">
        <v>700000</v>
      </c>
      <c r="G239" s="38">
        <v>0</v>
      </c>
      <c r="H239" s="38">
        <f>D239+E239-F239</f>
        <v>1985000</v>
      </c>
    </row>
    <row r="240" spans="1:8" s="69" customFormat="1" ht="38.25" customHeight="1">
      <c r="A240" s="68"/>
      <c r="B240" s="68"/>
      <c r="C240" s="102" t="s">
        <v>294</v>
      </c>
      <c r="D240" s="102"/>
      <c r="E240" s="102"/>
      <c r="F240" s="102"/>
      <c r="G240" s="102"/>
      <c r="H240" s="102"/>
    </row>
    <row r="241" spans="1:8" s="69" customFormat="1" ht="28.5" customHeight="1">
      <c r="A241" s="68"/>
      <c r="B241" s="68"/>
      <c r="C241" s="35"/>
      <c r="D241" s="35"/>
      <c r="E241" s="35"/>
      <c r="F241" s="35"/>
      <c r="G241" s="35"/>
      <c r="H241" s="35"/>
    </row>
    <row r="242" spans="1:8" s="12" customFormat="1" ht="18.75" customHeight="1">
      <c r="A242" s="11"/>
      <c r="B242" s="11">
        <v>85195</v>
      </c>
      <c r="C242" s="53" t="s">
        <v>21</v>
      </c>
      <c r="D242" s="38">
        <v>17807569</v>
      </c>
      <c r="E242" s="38">
        <v>3867942</v>
      </c>
      <c r="F242" s="38">
        <v>0</v>
      </c>
      <c r="G242" s="38">
        <v>0</v>
      </c>
      <c r="H242" s="38">
        <f>D242+E242-F242</f>
        <v>21675511</v>
      </c>
    </row>
    <row r="243" spans="1:8" s="12" customFormat="1" ht="14.25" customHeight="1">
      <c r="A243" s="11"/>
      <c r="B243" s="11"/>
      <c r="C243" s="106" t="s">
        <v>237</v>
      </c>
      <c r="D243" s="106"/>
      <c r="E243" s="106"/>
      <c r="F243" s="106"/>
      <c r="G243" s="106"/>
      <c r="H243" s="106"/>
    </row>
    <row r="244" spans="1:8" s="12" customFormat="1" ht="106.5" customHeight="1">
      <c r="A244" s="11"/>
      <c r="B244" s="11"/>
      <c r="C244" s="102" t="s">
        <v>238</v>
      </c>
      <c r="D244" s="102"/>
      <c r="E244" s="102"/>
      <c r="F244" s="102"/>
      <c r="G244" s="102"/>
      <c r="H244" s="102"/>
    </row>
    <row r="245" spans="1:8" s="12" customFormat="1" ht="54" customHeight="1">
      <c r="A245" s="11"/>
      <c r="B245" s="44"/>
      <c r="C245" s="102" t="s">
        <v>279</v>
      </c>
      <c r="D245" s="102"/>
      <c r="E245" s="102"/>
      <c r="F245" s="102"/>
      <c r="G245" s="102"/>
      <c r="H245" s="102"/>
    </row>
    <row r="246" spans="1:8" s="12" customFormat="1" ht="3.75" customHeight="1">
      <c r="A246" s="11"/>
      <c r="B246" s="11"/>
      <c r="C246" s="35"/>
      <c r="D246" s="35"/>
      <c r="E246" s="35"/>
      <c r="F246" s="35"/>
      <c r="G246" s="35"/>
      <c r="H246" s="35"/>
    </row>
    <row r="247" spans="1:8" s="36" customFormat="1" ht="24.75" customHeight="1">
      <c r="A247" s="42"/>
      <c r="B247" s="42">
        <v>852</v>
      </c>
      <c r="C247" s="48" t="s">
        <v>124</v>
      </c>
      <c r="D247" s="47">
        <v>27013329</v>
      </c>
      <c r="E247" s="47">
        <f>E248</f>
        <v>5684937</v>
      </c>
      <c r="F247" s="47">
        <f>F248</f>
        <v>0</v>
      </c>
      <c r="G247" s="47">
        <f>G248</f>
        <v>77968</v>
      </c>
      <c r="H247" s="47">
        <f>D247+E247-F247</f>
        <v>32698266</v>
      </c>
    </row>
    <row r="248" spans="1:8" s="12" customFormat="1" ht="21" customHeight="1">
      <c r="A248" s="11"/>
      <c r="B248" s="11">
        <v>85295</v>
      </c>
      <c r="C248" s="43" t="s">
        <v>21</v>
      </c>
      <c r="D248" s="38">
        <v>21617502</v>
      </c>
      <c r="E248" s="38">
        <v>5684937</v>
      </c>
      <c r="F248" s="38">
        <v>0</v>
      </c>
      <c r="G248" s="38">
        <v>77968</v>
      </c>
      <c r="H248" s="38">
        <f>D248+E248-F248</f>
        <v>27302439</v>
      </c>
    </row>
    <row r="249" spans="1:8" s="12" customFormat="1" ht="12.75" customHeight="1">
      <c r="A249" s="11"/>
      <c r="B249" s="11"/>
      <c r="C249" s="102" t="s">
        <v>125</v>
      </c>
      <c r="D249" s="102"/>
      <c r="E249" s="102"/>
      <c r="F249" s="102"/>
      <c r="G249" s="102"/>
      <c r="H249" s="102"/>
    </row>
    <row r="250" spans="1:8" s="12" customFormat="1" ht="15" customHeight="1">
      <c r="A250" s="11"/>
      <c r="B250" s="11"/>
      <c r="C250" s="102" t="s">
        <v>126</v>
      </c>
      <c r="D250" s="102"/>
      <c r="E250" s="102"/>
      <c r="F250" s="102"/>
      <c r="G250" s="102"/>
      <c r="H250" s="102"/>
    </row>
    <row r="251" spans="1:8" s="12" customFormat="1" ht="30.75" customHeight="1">
      <c r="A251" s="11"/>
      <c r="B251" s="11"/>
      <c r="C251" s="103" t="s">
        <v>236</v>
      </c>
      <c r="D251" s="103"/>
      <c r="E251" s="103"/>
      <c r="F251" s="103"/>
      <c r="G251" s="103"/>
      <c r="H251" s="103"/>
    </row>
    <row r="252" spans="1:8" s="12" customFormat="1" ht="27.75" customHeight="1">
      <c r="A252" s="11"/>
      <c r="B252" s="11"/>
      <c r="C252" s="103" t="s">
        <v>315</v>
      </c>
      <c r="D252" s="103"/>
      <c r="E252" s="103"/>
      <c r="F252" s="103"/>
      <c r="G252" s="103"/>
      <c r="H252" s="103"/>
    </row>
    <row r="253" spans="1:8" s="12" customFormat="1" ht="40.5" customHeight="1">
      <c r="A253" s="11"/>
      <c r="B253" s="11"/>
      <c r="C253" s="102" t="s">
        <v>127</v>
      </c>
      <c r="D253" s="102"/>
      <c r="E253" s="102"/>
      <c r="F253" s="102"/>
      <c r="G253" s="102"/>
      <c r="H253" s="102"/>
    </row>
    <row r="254" spans="1:8" s="12" customFormat="1" ht="39.75" customHeight="1">
      <c r="A254" s="11"/>
      <c r="B254" s="11"/>
      <c r="C254" s="103" t="s">
        <v>295</v>
      </c>
      <c r="D254" s="103"/>
      <c r="E254" s="103"/>
      <c r="F254" s="103"/>
      <c r="G254" s="103"/>
      <c r="H254" s="103"/>
    </row>
    <row r="255" spans="1:8" s="34" customFormat="1" ht="67.5" customHeight="1">
      <c r="A255" s="33"/>
      <c r="B255" s="33"/>
      <c r="C255" s="103" t="s">
        <v>272</v>
      </c>
      <c r="D255" s="103"/>
      <c r="E255" s="103"/>
      <c r="F255" s="103"/>
      <c r="G255" s="103"/>
      <c r="H255" s="103"/>
    </row>
    <row r="256" spans="1:8" s="69" customFormat="1" ht="38.25" customHeight="1">
      <c r="A256" s="68"/>
      <c r="B256" s="68"/>
      <c r="C256" s="102" t="s">
        <v>296</v>
      </c>
      <c r="D256" s="102"/>
      <c r="E256" s="102"/>
      <c r="F256" s="102"/>
      <c r="G256" s="102"/>
      <c r="H256" s="102"/>
    </row>
    <row r="257" spans="1:8" s="12" customFormat="1" ht="3.75" customHeight="1">
      <c r="A257" s="11"/>
      <c r="B257" s="11"/>
      <c r="C257" s="60"/>
      <c r="D257" s="60"/>
      <c r="E257" s="60"/>
      <c r="F257" s="60"/>
      <c r="G257" s="60"/>
      <c r="H257" s="60"/>
    </row>
    <row r="258" spans="1:8" s="46" customFormat="1" ht="24" customHeight="1">
      <c r="A258" s="42"/>
      <c r="B258" s="42">
        <v>853</v>
      </c>
      <c r="C258" s="48" t="s">
        <v>110</v>
      </c>
      <c r="D258" s="47">
        <v>22695716</v>
      </c>
      <c r="E258" s="47">
        <f>E259+E261+E263+E267</f>
        <v>39920791</v>
      </c>
      <c r="F258" s="47">
        <f>F259+F261+F263+F267</f>
        <v>14411</v>
      </c>
      <c r="G258" s="47">
        <f>G259+G261+G263+G267</f>
        <v>0</v>
      </c>
      <c r="H258" s="47">
        <f>D258+E258-F258</f>
        <v>62602096</v>
      </c>
    </row>
    <row r="259" spans="1:8" s="12" customFormat="1" ht="28.5" customHeight="1">
      <c r="A259" s="11"/>
      <c r="B259" s="49">
        <v>85324</v>
      </c>
      <c r="C259" s="43" t="s">
        <v>111</v>
      </c>
      <c r="D259" s="51">
        <v>256150</v>
      </c>
      <c r="E259" s="51">
        <v>116732</v>
      </c>
      <c r="F259" s="51">
        <v>0</v>
      </c>
      <c r="G259" s="51">
        <v>0</v>
      </c>
      <c r="H259" s="51">
        <f>D259+E259-F259</f>
        <v>372882</v>
      </c>
    </row>
    <row r="260" spans="1:8" s="12" customFormat="1" ht="53.25" customHeight="1">
      <c r="A260" s="11"/>
      <c r="B260" s="11"/>
      <c r="C260" s="102" t="s">
        <v>113</v>
      </c>
      <c r="D260" s="102"/>
      <c r="E260" s="102"/>
      <c r="F260" s="102"/>
      <c r="G260" s="102"/>
      <c r="H260" s="102"/>
    </row>
    <row r="261" spans="1:8" s="12" customFormat="1" ht="21" customHeight="1">
      <c r="A261" s="11"/>
      <c r="B261" s="11">
        <v>85325</v>
      </c>
      <c r="C261" s="43" t="s">
        <v>208</v>
      </c>
      <c r="D261" s="38">
        <v>1300000</v>
      </c>
      <c r="E261" s="38">
        <v>632000</v>
      </c>
      <c r="F261" s="38">
        <v>0</v>
      </c>
      <c r="G261" s="38">
        <v>0</v>
      </c>
      <c r="H261" s="38">
        <f>D261+E261-F261</f>
        <v>1932000</v>
      </c>
    </row>
    <row r="262" spans="1:8" s="34" customFormat="1" ht="54" customHeight="1">
      <c r="A262" s="33"/>
      <c r="B262" s="33"/>
      <c r="C262" s="102" t="s">
        <v>297</v>
      </c>
      <c r="D262" s="102"/>
      <c r="E262" s="102"/>
      <c r="F262" s="102"/>
      <c r="G262" s="102"/>
      <c r="H262" s="102"/>
    </row>
    <row r="263" spans="1:8" s="12" customFormat="1" ht="18.75" customHeight="1">
      <c r="A263" s="11"/>
      <c r="B263" s="11">
        <v>85332</v>
      </c>
      <c r="C263" s="43" t="s">
        <v>136</v>
      </c>
      <c r="D263" s="38">
        <v>17333833</v>
      </c>
      <c r="E263" s="38">
        <v>54412</v>
      </c>
      <c r="F263" s="38">
        <v>14411</v>
      </c>
      <c r="G263" s="38">
        <v>0</v>
      </c>
      <c r="H263" s="38">
        <f>D263+E263-F263</f>
        <v>17373834</v>
      </c>
    </row>
    <row r="264" spans="1:8" s="12" customFormat="1" ht="25.5" customHeight="1">
      <c r="A264" s="11"/>
      <c r="B264" s="11"/>
      <c r="C264" s="109" t="s">
        <v>137</v>
      </c>
      <c r="D264" s="109"/>
      <c r="E264" s="109"/>
      <c r="F264" s="109"/>
      <c r="G264" s="109"/>
      <c r="H264" s="109"/>
    </row>
    <row r="265" spans="1:8" s="12" customFormat="1" ht="39" customHeight="1">
      <c r="A265" s="11"/>
      <c r="B265" s="11"/>
      <c r="C265" s="101" t="s">
        <v>326</v>
      </c>
      <c r="D265" s="101"/>
      <c r="E265" s="101"/>
      <c r="F265" s="101"/>
      <c r="G265" s="101"/>
      <c r="H265" s="101"/>
    </row>
    <row r="266" spans="1:8" s="12" customFormat="1" ht="27" customHeight="1">
      <c r="A266" s="11"/>
      <c r="B266" s="11"/>
      <c r="C266" s="101" t="s">
        <v>224</v>
      </c>
      <c r="D266" s="101"/>
      <c r="E266" s="101"/>
      <c r="F266" s="101"/>
      <c r="G266" s="101"/>
      <c r="H266" s="101"/>
    </row>
    <row r="267" spans="1:8" s="12" customFormat="1" ht="20.25" customHeight="1">
      <c r="A267" s="11"/>
      <c r="B267" s="11">
        <v>85395</v>
      </c>
      <c r="C267" s="43" t="s">
        <v>21</v>
      </c>
      <c r="D267" s="38">
        <v>3361733</v>
      </c>
      <c r="E267" s="38">
        <v>39117647</v>
      </c>
      <c r="F267" s="38">
        <v>0</v>
      </c>
      <c r="G267" s="38">
        <v>0</v>
      </c>
      <c r="H267" s="38">
        <f>D267+E267-F267</f>
        <v>42479380</v>
      </c>
    </row>
    <row r="268" spans="1:8" s="12" customFormat="1" ht="169.5" customHeight="1">
      <c r="A268" s="11"/>
      <c r="B268" s="11"/>
      <c r="C268" s="103" t="s">
        <v>298</v>
      </c>
      <c r="D268" s="103"/>
      <c r="E268" s="103"/>
      <c r="F268" s="103"/>
      <c r="G268" s="103"/>
      <c r="H268" s="103"/>
    </row>
    <row r="269" spans="1:8" s="12" customFormat="1" ht="3.75" customHeight="1">
      <c r="A269" s="11"/>
      <c r="B269" s="11"/>
      <c r="C269" s="35"/>
      <c r="D269" s="35"/>
      <c r="E269" s="35"/>
      <c r="F269" s="35"/>
      <c r="G269" s="35"/>
      <c r="H269" s="35"/>
    </row>
    <row r="270" spans="1:8" s="36" customFormat="1" ht="25.5" customHeight="1">
      <c r="A270" s="42"/>
      <c r="B270" s="42">
        <v>854</v>
      </c>
      <c r="C270" s="48" t="s">
        <v>34</v>
      </c>
      <c r="D270" s="47">
        <v>62156689</v>
      </c>
      <c r="E270" s="47">
        <f>E271+E280</f>
        <v>2956454</v>
      </c>
      <c r="F270" s="47">
        <f>F271+F280</f>
        <v>2931549</v>
      </c>
      <c r="G270" s="47">
        <f>G271+G280</f>
        <v>1010000</v>
      </c>
      <c r="H270" s="47">
        <f>D270+E270-F270</f>
        <v>62181594</v>
      </c>
    </row>
    <row r="271" spans="1:8" s="12" customFormat="1" ht="21.75" customHeight="1">
      <c r="A271" s="11"/>
      <c r="B271" s="11">
        <v>85403</v>
      </c>
      <c r="C271" s="43" t="s">
        <v>57</v>
      </c>
      <c r="D271" s="38">
        <v>48612124</v>
      </c>
      <c r="E271" s="38">
        <v>2956454</v>
      </c>
      <c r="F271" s="38">
        <v>2354399</v>
      </c>
      <c r="G271" s="38">
        <v>1000000</v>
      </c>
      <c r="H271" s="38">
        <f>D271+E271-F271</f>
        <v>49214179</v>
      </c>
    </row>
    <row r="272" spans="1:8" s="12" customFormat="1" ht="16.5" customHeight="1">
      <c r="A272" s="11"/>
      <c r="B272" s="44"/>
      <c r="C272" s="106" t="s">
        <v>169</v>
      </c>
      <c r="D272" s="106"/>
      <c r="E272" s="106"/>
      <c r="F272" s="106"/>
      <c r="G272" s="106"/>
      <c r="H272" s="106"/>
    </row>
    <row r="273" spans="1:8" s="12" customFormat="1" ht="63.75" customHeight="1">
      <c r="A273" s="11"/>
      <c r="B273" s="11"/>
      <c r="C273" s="102" t="s">
        <v>209</v>
      </c>
      <c r="D273" s="102"/>
      <c r="E273" s="102"/>
      <c r="F273" s="102"/>
      <c r="G273" s="102"/>
      <c r="H273" s="102"/>
    </row>
    <row r="274" spans="1:8" s="12" customFormat="1" ht="42" customHeight="1">
      <c r="A274" s="11"/>
      <c r="B274" s="11"/>
      <c r="C274" s="103" t="s">
        <v>170</v>
      </c>
      <c r="D274" s="103"/>
      <c r="E274" s="103"/>
      <c r="F274" s="103"/>
      <c r="G274" s="103"/>
      <c r="H274" s="103"/>
    </row>
    <row r="275" spans="1:8" s="12" customFormat="1" ht="26.25" customHeight="1">
      <c r="A275" s="11"/>
      <c r="B275" s="11"/>
      <c r="C275" s="103" t="s">
        <v>174</v>
      </c>
      <c r="D275" s="103"/>
      <c r="E275" s="103"/>
      <c r="F275" s="103"/>
      <c r="G275" s="103"/>
      <c r="H275" s="103"/>
    </row>
    <row r="276" spans="1:8" s="12" customFormat="1" ht="12" customHeight="1">
      <c r="A276" s="11"/>
      <c r="B276" s="11"/>
      <c r="C276" s="103" t="s">
        <v>173</v>
      </c>
      <c r="D276" s="103"/>
      <c r="E276" s="103"/>
      <c r="F276" s="103"/>
      <c r="G276" s="103"/>
      <c r="H276" s="103"/>
    </row>
    <row r="277" spans="1:8" s="12" customFormat="1" ht="12" customHeight="1">
      <c r="A277" s="11"/>
      <c r="B277" s="11"/>
      <c r="C277" s="103" t="s">
        <v>172</v>
      </c>
      <c r="D277" s="103"/>
      <c r="E277" s="103"/>
      <c r="F277" s="103"/>
      <c r="G277" s="103"/>
      <c r="H277" s="103"/>
    </row>
    <row r="278" spans="1:8" s="12" customFormat="1" ht="12" customHeight="1">
      <c r="A278" s="11"/>
      <c r="B278" s="11"/>
      <c r="C278" s="103" t="s">
        <v>171</v>
      </c>
      <c r="D278" s="103"/>
      <c r="E278" s="103"/>
      <c r="F278" s="103"/>
      <c r="G278" s="103"/>
      <c r="H278" s="103"/>
    </row>
    <row r="279" spans="1:8" s="12" customFormat="1" ht="39" customHeight="1">
      <c r="A279" s="11"/>
      <c r="B279" s="11"/>
      <c r="C279" s="103" t="s">
        <v>332</v>
      </c>
      <c r="D279" s="103"/>
      <c r="E279" s="103"/>
      <c r="F279" s="103"/>
      <c r="G279" s="103"/>
      <c r="H279" s="103"/>
    </row>
    <row r="280" spans="1:8" s="12" customFormat="1" ht="24.75" customHeight="1">
      <c r="A280" s="11"/>
      <c r="B280" s="49">
        <v>85416</v>
      </c>
      <c r="C280" s="50" t="s">
        <v>120</v>
      </c>
      <c r="D280" s="51">
        <v>5867450</v>
      </c>
      <c r="E280" s="51">
        <v>0</v>
      </c>
      <c r="F280" s="51">
        <v>577150</v>
      </c>
      <c r="G280" s="51">
        <v>10000</v>
      </c>
      <c r="H280" s="51">
        <f>D280+E280-F280</f>
        <v>5290300</v>
      </c>
    </row>
    <row r="281" spans="1:8" s="12" customFormat="1" ht="15.75" customHeight="1">
      <c r="A281" s="11"/>
      <c r="B281" s="49"/>
      <c r="C281" s="102" t="s">
        <v>225</v>
      </c>
      <c r="D281" s="102"/>
      <c r="E281" s="102"/>
      <c r="F281" s="102"/>
      <c r="G281" s="102"/>
      <c r="H281" s="102"/>
    </row>
    <row r="282" spans="1:8" s="12" customFormat="1" ht="27.75" customHeight="1">
      <c r="A282" s="11"/>
      <c r="B282" s="44"/>
      <c r="C282" s="102" t="s">
        <v>121</v>
      </c>
      <c r="D282" s="102"/>
      <c r="E282" s="102"/>
      <c r="F282" s="102"/>
      <c r="G282" s="102"/>
      <c r="H282" s="102"/>
    </row>
    <row r="283" spans="1:8" s="12" customFormat="1" ht="27.75" customHeight="1">
      <c r="A283" s="11"/>
      <c r="B283" s="44"/>
      <c r="C283" s="102" t="s">
        <v>299</v>
      </c>
      <c r="D283" s="102"/>
      <c r="E283" s="102"/>
      <c r="F283" s="102"/>
      <c r="G283" s="102"/>
      <c r="H283" s="102"/>
    </row>
    <row r="284" spans="1:8" s="12" customFormat="1" ht="4.5" customHeight="1">
      <c r="A284" s="11"/>
      <c r="B284" s="11"/>
      <c r="C284" s="35"/>
      <c r="D284" s="35"/>
      <c r="E284" s="35"/>
      <c r="F284" s="35"/>
      <c r="G284" s="35"/>
      <c r="H284" s="35"/>
    </row>
    <row r="285" spans="1:8" s="46" customFormat="1" ht="23.25" customHeight="1">
      <c r="A285" s="42"/>
      <c r="B285" s="42">
        <v>855</v>
      </c>
      <c r="C285" s="48" t="s">
        <v>273</v>
      </c>
      <c r="D285" s="47">
        <v>6078936</v>
      </c>
      <c r="E285" s="47">
        <f>E286</f>
        <v>704218</v>
      </c>
      <c r="F285" s="47">
        <f>F286</f>
        <v>0</v>
      </c>
      <c r="G285" s="47">
        <f>G286</f>
        <v>0</v>
      </c>
      <c r="H285" s="47">
        <f>D285+E285-F285</f>
        <v>6783154</v>
      </c>
    </row>
    <row r="286" spans="1:8" s="12" customFormat="1" ht="20.25" customHeight="1">
      <c r="A286" s="11"/>
      <c r="B286" s="61" t="s">
        <v>274</v>
      </c>
      <c r="C286" s="43" t="s">
        <v>21</v>
      </c>
      <c r="D286" s="38">
        <v>4226936</v>
      </c>
      <c r="E286" s="38">
        <v>704218</v>
      </c>
      <c r="F286" s="38">
        <v>0</v>
      </c>
      <c r="G286" s="38">
        <v>0</v>
      </c>
      <c r="H286" s="38">
        <f>D286+E286-F286</f>
        <v>4931154</v>
      </c>
    </row>
    <row r="287" spans="1:8" s="12" customFormat="1" ht="45.75" customHeight="1">
      <c r="A287" s="11"/>
      <c r="B287" s="11"/>
      <c r="C287" s="103" t="s">
        <v>276</v>
      </c>
      <c r="D287" s="103"/>
      <c r="E287" s="103"/>
      <c r="F287" s="103"/>
      <c r="G287" s="103"/>
      <c r="H287" s="103"/>
    </row>
    <row r="288" spans="1:8" s="12" customFormat="1" ht="5.25" customHeight="1">
      <c r="A288" s="11"/>
      <c r="B288" s="11"/>
      <c r="C288" s="35"/>
      <c r="D288" s="35"/>
      <c r="E288" s="35"/>
      <c r="F288" s="35"/>
      <c r="G288" s="35"/>
      <c r="H288" s="35"/>
    </row>
    <row r="289" spans="1:8" s="46" customFormat="1" ht="23.25" customHeight="1">
      <c r="A289" s="42"/>
      <c r="B289" s="42">
        <v>900</v>
      </c>
      <c r="C289" s="48" t="s">
        <v>153</v>
      </c>
      <c r="D289" s="47">
        <v>25296393</v>
      </c>
      <c r="E289" s="47">
        <f>E290</f>
        <v>25457</v>
      </c>
      <c r="F289" s="47">
        <f>F290</f>
        <v>124619</v>
      </c>
      <c r="G289" s="47">
        <f>G290</f>
        <v>0</v>
      </c>
      <c r="H289" s="47">
        <f>D289+E289-F289</f>
        <v>25197231</v>
      </c>
    </row>
    <row r="290" spans="1:8" s="12" customFormat="1" ht="18" customHeight="1">
      <c r="A290" s="11"/>
      <c r="B290" s="61" t="s">
        <v>154</v>
      </c>
      <c r="C290" s="43" t="s">
        <v>21</v>
      </c>
      <c r="D290" s="38">
        <v>10722116</v>
      </c>
      <c r="E290" s="38">
        <v>25457</v>
      </c>
      <c r="F290" s="38">
        <v>124619</v>
      </c>
      <c r="G290" s="38">
        <v>0</v>
      </c>
      <c r="H290" s="38">
        <f>D290+E290-F290</f>
        <v>10622954</v>
      </c>
    </row>
    <row r="291" spans="1:8" s="12" customFormat="1" ht="79.5" customHeight="1">
      <c r="A291" s="11"/>
      <c r="B291" s="11"/>
      <c r="C291" s="103" t="s">
        <v>316</v>
      </c>
      <c r="D291" s="103"/>
      <c r="E291" s="103"/>
      <c r="F291" s="103"/>
      <c r="G291" s="103"/>
      <c r="H291" s="103"/>
    </row>
    <row r="292" spans="1:8" s="12" customFormat="1" ht="28.5" customHeight="1">
      <c r="A292" s="11"/>
      <c r="B292" s="11"/>
      <c r="C292" s="35"/>
      <c r="D292" s="35"/>
      <c r="E292" s="35"/>
      <c r="F292" s="35"/>
      <c r="G292" s="35"/>
      <c r="H292" s="35"/>
    </row>
    <row r="293" spans="1:8" s="12" customFormat="1" ht="4.5" customHeight="1">
      <c r="A293" s="11"/>
      <c r="B293" s="11"/>
      <c r="C293" s="35"/>
      <c r="D293" s="35"/>
      <c r="E293" s="35"/>
      <c r="F293" s="35"/>
      <c r="G293" s="35"/>
      <c r="H293" s="35"/>
    </row>
    <row r="294" spans="1:8" s="46" customFormat="1" ht="22.5" customHeight="1">
      <c r="A294" s="95"/>
      <c r="B294" s="95">
        <v>921</v>
      </c>
      <c r="C294" s="96" t="s">
        <v>35</v>
      </c>
      <c r="D294" s="97">
        <v>137624662</v>
      </c>
      <c r="E294" s="97">
        <f>E295+E297+E302+E304+E314+E320</f>
        <v>1073612</v>
      </c>
      <c r="F294" s="97">
        <f>F295+F297+F302+F304+F314+F320</f>
        <v>1380000</v>
      </c>
      <c r="G294" s="97">
        <f>G295+G297+G302+G304+G314+G320</f>
        <v>0</v>
      </c>
      <c r="H294" s="97">
        <f>D294+E294-F294</f>
        <v>137318274</v>
      </c>
    </row>
    <row r="295" spans="1:8" s="12" customFormat="1" ht="19.5" customHeight="1">
      <c r="A295" s="11"/>
      <c r="B295" s="11">
        <v>92105</v>
      </c>
      <c r="C295" s="43" t="s">
        <v>162</v>
      </c>
      <c r="D295" s="38">
        <v>470000</v>
      </c>
      <c r="E295" s="38">
        <v>0</v>
      </c>
      <c r="F295" s="38">
        <v>240000</v>
      </c>
      <c r="G295" s="38">
        <v>0</v>
      </c>
      <c r="H295" s="38">
        <f>D295+E295-F295</f>
        <v>230000</v>
      </c>
    </row>
    <row r="296" spans="1:8" s="12" customFormat="1" ht="26.25" customHeight="1">
      <c r="A296" s="11"/>
      <c r="B296" s="11"/>
      <c r="C296" s="103" t="s">
        <v>275</v>
      </c>
      <c r="D296" s="103"/>
      <c r="E296" s="103"/>
      <c r="F296" s="103"/>
      <c r="G296" s="103"/>
      <c r="H296" s="103"/>
    </row>
    <row r="297" spans="1:8" s="12" customFormat="1" ht="20.25" customHeight="1">
      <c r="A297" s="11"/>
      <c r="B297" s="11">
        <v>92106</v>
      </c>
      <c r="C297" s="43" t="s">
        <v>52</v>
      </c>
      <c r="D297" s="38">
        <v>41538825</v>
      </c>
      <c r="E297" s="38">
        <v>68519</v>
      </c>
      <c r="F297" s="38">
        <v>0</v>
      </c>
      <c r="G297" s="38">
        <v>0</v>
      </c>
      <c r="H297" s="38">
        <f>D297+E297-F297</f>
        <v>41607344</v>
      </c>
    </row>
    <row r="298" spans="1:8" s="34" customFormat="1" ht="78.75" customHeight="1">
      <c r="A298" s="33"/>
      <c r="B298" s="33"/>
      <c r="C298" s="102" t="s">
        <v>226</v>
      </c>
      <c r="D298" s="102"/>
      <c r="E298" s="102"/>
      <c r="F298" s="102"/>
      <c r="G298" s="102"/>
      <c r="H298" s="102"/>
    </row>
    <row r="299" spans="1:8" s="12" customFormat="1" ht="28.5" customHeight="1">
      <c r="A299" s="11"/>
      <c r="B299" s="11"/>
      <c r="C299" s="106" t="s">
        <v>161</v>
      </c>
      <c r="D299" s="106"/>
      <c r="E299" s="106"/>
      <c r="F299" s="106"/>
      <c r="G299" s="106"/>
      <c r="H299" s="106"/>
    </row>
    <row r="300" spans="1:8" s="12" customFormat="1" ht="68.25" customHeight="1">
      <c r="A300" s="11"/>
      <c r="B300" s="11"/>
      <c r="C300" s="102" t="s">
        <v>300</v>
      </c>
      <c r="D300" s="102"/>
      <c r="E300" s="102"/>
      <c r="F300" s="102"/>
      <c r="G300" s="102"/>
      <c r="H300" s="102"/>
    </row>
    <row r="301" spans="1:8" s="12" customFormat="1" ht="76.5" customHeight="1">
      <c r="A301" s="11"/>
      <c r="B301" s="11"/>
      <c r="C301" s="102" t="s">
        <v>338</v>
      </c>
      <c r="D301" s="102"/>
      <c r="E301" s="102"/>
      <c r="F301" s="102"/>
      <c r="G301" s="102"/>
      <c r="H301" s="102"/>
    </row>
    <row r="302" spans="1:8" s="12" customFormat="1" ht="22.5" customHeight="1">
      <c r="A302" s="11"/>
      <c r="B302" s="11">
        <v>92109</v>
      </c>
      <c r="C302" s="43" t="s">
        <v>160</v>
      </c>
      <c r="D302" s="38">
        <v>7246474</v>
      </c>
      <c r="E302" s="38">
        <v>20000</v>
      </c>
      <c r="F302" s="38">
        <v>0</v>
      </c>
      <c r="G302" s="38">
        <v>0</v>
      </c>
      <c r="H302" s="38">
        <f>D302+E302-F302</f>
        <v>7266474</v>
      </c>
    </row>
    <row r="303" spans="1:8" s="12" customFormat="1" ht="92.25" customHeight="1">
      <c r="A303" s="11"/>
      <c r="B303" s="11"/>
      <c r="C303" s="102" t="s">
        <v>227</v>
      </c>
      <c r="D303" s="102"/>
      <c r="E303" s="102"/>
      <c r="F303" s="102"/>
      <c r="G303" s="102"/>
      <c r="H303" s="102"/>
    </row>
    <row r="304" spans="1:8" s="12" customFormat="1" ht="20.25" customHeight="1">
      <c r="A304" s="11"/>
      <c r="B304" s="11">
        <v>92116</v>
      </c>
      <c r="C304" s="43" t="s">
        <v>150</v>
      </c>
      <c r="D304" s="38">
        <v>21532300</v>
      </c>
      <c r="E304" s="38">
        <v>96930</v>
      </c>
      <c r="F304" s="38">
        <v>0</v>
      </c>
      <c r="G304" s="38">
        <v>0</v>
      </c>
      <c r="H304" s="38">
        <f>D304+E304-F304</f>
        <v>21629230</v>
      </c>
    </row>
    <row r="305" spans="1:8" s="12" customFormat="1" ht="65.25" customHeight="1">
      <c r="A305" s="11"/>
      <c r="B305" s="11"/>
      <c r="C305" s="102" t="s">
        <v>151</v>
      </c>
      <c r="D305" s="102"/>
      <c r="E305" s="102"/>
      <c r="F305" s="102"/>
      <c r="G305" s="102"/>
      <c r="H305" s="102"/>
    </row>
    <row r="306" spans="1:8" s="12" customFormat="1" ht="29.25" customHeight="1">
      <c r="A306" s="11"/>
      <c r="B306" s="11"/>
      <c r="C306" s="106" t="s">
        <v>152</v>
      </c>
      <c r="D306" s="106"/>
      <c r="E306" s="106"/>
      <c r="F306" s="106"/>
      <c r="G306" s="106"/>
      <c r="H306" s="106"/>
    </row>
    <row r="307" spans="1:8" s="12" customFormat="1" ht="14.25" customHeight="1">
      <c r="A307" s="11"/>
      <c r="B307" s="11"/>
      <c r="C307" s="108" t="s">
        <v>155</v>
      </c>
      <c r="D307" s="108"/>
      <c r="E307" s="108"/>
      <c r="F307" s="108"/>
      <c r="G307" s="108"/>
      <c r="H307" s="108"/>
    </row>
    <row r="308" spans="1:8" s="46" customFormat="1" ht="94.5" customHeight="1">
      <c r="A308" s="45"/>
      <c r="B308" s="45"/>
      <c r="C308" s="102" t="s">
        <v>301</v>
      </c>
      <c r="D308" s="102"/>
      <c r="E308" s="102"/>
      <c r="F308" s="102"/>
      <c r="G308" s="102"/>
      <c r="H308" s="102"/>
    </row>
    <row r="309" spans="1:8" s="12" customFormat="1" ht="66" customHeight="1">
      <c r="A309" s="11"/>
      <c r="B309" s="11"/>
      <c r="C309" s="102" t="s">
        <v>302</v>
      </c>
      <c r="D309" s="102"/>
      <c r="E309" s="102"/>
      <c r="F309" s="102"/>
      <c r="G309" s="102"/>
      <c r="H309" s="102"/>
    </row>
    <row r="310" spans="1:8" s="12" customFormat="1" ht="66" customHeight="1">
      <c r="A310" s="11"/>
      <c r="B310" s="11"/>
      <c r="C310" s="102" t="s">
        <v>327</v>
      </c>
      <c r="D310" s="102"/>
      <c r="E310" s="102"/>
      <c r="F310" s="102"/>
      <c r="G310" s="102"/>
      <c r="H310" s="102"/>
    </row>
    <row r="311" spans="1:8" s="12" customFormat="1" ht="13.5" customHeight="1">
      <c r="A311" s="11"/>
      <c r="B311" s="11"/>
      <c r="C311" s="102" t="s">
        <v>156</v>
      </c>
      <c r="D311" s="102"/>
      <c r="E311" s="102"/>
      <c r="F311" s="102"/>
      <c r="G311" s="102"/>
      <c r="H311" s="102"/>
    </row>
    <row r="312" spans="1:8" s="12" customFormat="1" ht="81.75" customHeight="1">
      <c r="A312" s="11"/>
      <c r="B312" s="11"/>
      <c r="C312" s="102" t="s">
        <v>303</v>
      </c>
      <c r="D312" s="102"/>
      <c r="E312" s="102"/>
      <c r="F312" s="102"/>
      <c r="G312" s="102"/>
      <c r="H312" s="102"/>
    </row>
    <row r="313" spans="1:8" s="46" customFormat="1" ht="66" customHeight="1">
      <c r="A313" s="45"/>
      <c r="B313" s="45"/>
      <c r="C313" s="102" t="s">
        <v>337</v>
      </c>
      <c r="D313" s="102"/>
      <c r="E313" s="102"/>
      <c r="F313" s="102"/>
      <c r="G313" s="102"/>
      <c r="H313" s="102"/>
    </row>
    <row r="314" spans="1:8" s="12" customFormat="1" ht="18" customHeight="1">
      <c r="A314" s="11"/>
      <c r="B314" s="11">
        <v>92118</v>
      </c>
      <c r="C314" s="43" t="s">
        <v>71</v>
      </c>
      <c r="D314" s="38">
        <v>15821280</v>
      </c>
      <c r="E314" s="38">
        <v>136287</v>
      </c>
      <c r="F314" s="38">
        <v>0</v>
      </c>
      <c r="G314" s="38">
        <v>0</v>
      </c>
      <c r="H314" s="38">
        <f>D314+E314-F314</f>
        <v>15957567</v>
      </c>
    </row>
    <row r="315" spans="1:8" s="12" customFormat="1" ht="29.25" customHeight="1">
      <c r="A315" s="11"/>
      <c r="B315" s="11"/>
      <c r="C315" s="103" t="s">
        <v>304</v>
      </c>
      <c r="D315" s="103"/>
      <c r="E315" s="103"/>
      <c r="F315" s="103"/>
      <c r="G315" s="103"/>
      <c r="H315" s="103"/>
    </row>
    <row r="316" spans="1:8" s="12" customFormat="1" ht="24.75" customHeight="1">
      <c r="A316" s="11"/>
      <c r="B316" s="11"/>
      <c r="C316" s="106" t="s">
        <v>157</v>
      </c>
      <c r="D316" s="106"/>
      <c r="E316" s="106"/>
      <c r="F316" s="106"/>
      <c r="G316" s="106"/>
      <c r="H316" s="106"/>
    </row>
    <row r="317" spans="1:8" s="12" customFormat="1" ht="92.25" customHeight="1">
      <c r="A317" s="11"/>
      <c r="B317" s="11"/>
      <c r="C317" s="102" t="s">
        <v>305</v>
      </c>
      <c r="D317" s="102"/>
      <c r="E317" s="102"/>
      <c r="F317" s="102"/>
      <c r="G317" s="102"/>
      <c r="H317" s="102"/>
    </row>
    <row r="318" spans="1:8" s="12" customFormat="1" ht="103.5" customHeight="1">
      <c r="A318" s="11"/>
      <c r="B318" s="11"/>
      <c r="C318" s="102" t="s">
        <v>228</v>
      </c>
      <c r="D318" s="102"/>
      <c r="E318" s="102"/>
      <c r="F318" s="102"/>
      <c r="G318" s="102"/>
      <c r="H318" s="102"/>
    </row>
    <row r="319" spans="1:8" s="12" customFormat="1" ht="64.5" customHeight="1">
      <c r="A319" s="11"/>
      <c r="B319" s="11"/>
      <c r="C319" s="102" t="s">
        <v>306</v>
      </c>
      <c r="D319" s="102"/>
      <c r="E319" s="102"/>
      <c r="F319" s="102"/>
      <c r="G319" s="102"/>
      <c r="H319" s="102"/>
    </row>
    <row r="320" spans="1:8" s="12" customFormat="1" ht="18" customHeight="1">
      <c r="A320" s="11"/>
      <c r="B320" s="11">
        <v>92195</v>
      </c>
      <c r="C320" s="43" t="s">
        <v>21</v>
      </c>
      <c r="D320" s="38">
        <v>30103847</v>
      </c>
      <c r="E320" s="38">
        <v>751876</v>
      </c>
      <c r="F320" s="38">
        <v>1140000</v>
      </c>
      <c r="G320" s="38">
        <v>0</v>
      </c>
      <c r="H320" s="38">
        <f>D320+E320-F320</f>
        <v>29715723</v>
      </c>
    </row>
    <row r="321" spans="1:8" s="12" customFormat="1" ht="15" customHeight="1">
      <c r="A321" s="11"/>
      <c r="B321" s="11"/>
      <c r="C321" s="106" t="s">
        <v>159</v>
      </c>
      <c r="D321" s="106"/>
      <c r="E321" s="106"/>
      <c r="F321" s="106"/>
      <c r="G321" s="106"/>
      <c r="H321" s="106"/>
    </row>
    <row r="322" spans="1:8" s="12" customFormat="1" ht="39.75" customHeight="1">
      <c r="A322" s="11"/>
      <c r="B322" s="11"/>
      <c r="C322" s="102" t="s">
        <v>307</v>
      </c>
      <c r="D322" s="102"/>
      <c r="E322" s="102"/>
      <c r="F322" s="102"/>
      <c r="G322" s="102"/>
      <c r="H322" s="102"/>
    </row>
    <row r="323" spans="1:8" s="12" customFormat="1" ht="39" customHeight="1">
      <c r="A323" s="11"/>
      <c r="B323" s="44"/>
      <c r="C323" s="102" t="s">
        <v>343</v>
      </c>
      <c r="D323" s="102"/>
      <c r="E323" s="102"/>
      <c r="F323" s="102"/>
      <c r="G323" s="102"/>
      <c r="H323" s="102"/>
    </row>
    <row r="324" spans="1:8" s="12" customFormat="1" ht="42" customHeight="1">
      <c r="A324" s="11"/>
      <c r="B324" s="44"/>
      <c r="C324" s="102" t="s">
        <v>331</v>
      </c>
      <c r="D324" s="102"/>
      <c r="E324" s="102"/>
      <c r="F324" s="102"/>
      <c r="G324" s="102"/>
      <c r="H324" s="102"/>
    </row>
    <row r="325" spans="1:8" s="12" customFormat="1" ht="26.25" customHeight="1">
      <c r="A325" s="11"/>
      <c r="B325" s="11"/>
      <c r="C325" s="107" t="s">
        <v>308</v>
      </c>
      <c r="D325" s="107"/>
      <c r="E325" s="107"/>
      <c r="F325" s="107"/>
      <c r="G325" s="107"/>
      <c r="H325" s="107"/>
    </row>
    <row r="326" spans="1:8" s="12" customFormat="1" ht="13.5" customHeight="1">
      <c r="A326" s="11"/>
      <c r="B326" s="11"/>
      <c r="C326" s="103" t="s">
        <v>163</v>
      </c>
      <c r="D326" s="103"/>
      <c r="E326" s="103"/>
      <c r="F326" s="103"/>
      <c r="G326" s="103"/>
      <c r="H326" s="103"/>
    </row>
    <row r="327" spans="1:8" s="12" customFormat="1" ht="13.5" customHeight="1">
      <c r="A327" s="11"/>
      <c r="B327" s="11"/>
      <c r="C327" s="103" t="s">
        <v>309</v>
      </c>
      <c r="D327" s="103"/>
      <c r="E327" s="103"/>
      <c r="F327" s="103"/>
      <c r="G327" s="103"/>
      <c r="H327" s="103"/>
    </row>
    <row r="328" spans="1:8" s="12" customFormat="1" ht="13.5" customHeight="1">
      <c r="A328" s="11"/>
      <c r="B328" s="11"/>
      <c r="C328" s="103" t="s">
        <v>310</v>
      </c>
      <c r="D328" s="103"/>
      <c r="E328" s="103"/>
      <c r="F328" s="103"/>
      <c r="G328" s="103"/>
      <c r="H328" s="103"/>
    </row>
    <row r="329" spans="1:8" s="12" customFormat="1" ht="13.5" customHeight="1">
      <c r="A329" s="11"/>
      <c r="B329" s="11"/>
      <c r="C329" s="103" t="s">
        <v>164</v>
      </c>
      <c r="D329" s="103"/>
      <c r="E329" s="103"/>
      <c r="F329" s="103"/>
      <c r="G329" s="103"/>
      <c r="H329" s="103"/>
    </row>
    <row r="330" spans="1:8" s="12" customFormat="1" ht="13.5" customHeight="1">
      <c r="A330" s="11"/>
      <c r="B330" s="11"/>
      <c r="C330" s="103" t="s">
        <v>165</v>
      </c>
      <c r="D330" s="103"/>
      <c r="E330" s="103"/>
      <c r="F330" s="103"/>
      <c r="G330" s="103"/>
      <c r="H330" s="103"/>
    </row>
    <row r="331" spans="1:8" s="12" customFormat="1" ht="6" customHeight="1">
      <c r="A331" s="11"/>
      <c r="B331" s="11"/>
      <c r="C331" s="35"/>
      <c r="D331" s="35"/>
      <c r="E331" s="35"/>
      <c r="F331" s="35"/>
      <c r="G331" s="35"/>
      <c r="H331" s="52"/>
    </row>
    <row r="332" spans="1:8" s="36" customFormat="1" ht="30" customHeight="1">
      <c r="A332" s="42"/>
      <c r="B332" s="54">
        <v>925</v>
      </c>
      <c r="C332" s="55" t="s">
        <v>50</v>
      </c>
      <c r="D332" s="56">
        <v>10732858</v>
      </c>
      <c r="E332" s="56">
        <f>E333</f>
        <v>2996448</v>
      </c>
      <c r="F332" s="56">
        <f>F333</f>
        <v>337934</v>
      </c>
      <c r="G332" s="56">
        <f>G333</f>
        <v>77730</v>
      </c>
      <c r="H332" s="56">
        <f>D332+E332-F332</f>
        <v>13391372</v>
      </c>
    </row>
    <row r="333" spans="1:8" s="12" customFormat="1" ht="21.75" customHeight="1">
      <c r="A333" s="11"/>
      <c r="B333" s="11">
        <v>92502</v>
      </c>
      <c r="C333" s="43" t="s">
        <v>51</v>
      </c>
      <c r="D333" s="38">
        <v>10732858</v>
      </c>
      <c r="E333" s="38">
        <v>2996448</v>
      </c>
      <c r="F333" s="38">
        <v>337934</v>
      </c>
      <c r="G333" s="38">
        <v>77730</v>
      </c>
      <c r="H333" s="38">
        <f>D333+E333-F333</f>
        <v>13391372</v>
      </c>
    </row>
    <row r="334" spans="1:8" s="12" customFormat="1" ht="17.25" customHeight="1">
      <c r="A334" s="11"/>
      <c r="B334" s="11"/>
      <c r="C334" s="106" t="s">
        <v>114</v>
      </c>
      <c r="D334" s="106"/>
      <c r="E334" s="106"/>
      <c r="F334" s="106"/>
      <c r="G334" s="106"/>
      <c r="H334" s="106"/>
    </row>
    <row r="335" spans="1:8" s="12" customFormat="1" ht="24.75" customHeight="1">
      <c r="A335" s="11"/>
      <c r="B335" s="11"/>
      <c r="C335" s="102" t="s">
        <v>115</v>
      </c>
      <c r="D335" s="102"/>
      <c r="E335" s="102"/>
      <c r="F335" s="102"/>
      <c r="G335" s="102"/>
      <c r="H335" s="102"/>
    </row>
    <row r="336" spans="1:8" s="12" customFormat="1" ht="15" customHeight="1">
      <c r="A336" s="11"/>
      <c r="B336" s="11"/>
      <c r="C336" s="102" t="s">
        <v>116</v>
      </c>
      <c r="D336" s="102"/>
      <c r="E336" s="102"/>
      <c r="F336" s="102"/>
      <c r="G336" s="102"/>
      <c r="H336" s="102"/>
    </row>
    <row r="337" spans="1:8" s="12" customFormat="1" ht="13.5" customHeight="1">
      <c r="A337" s="11"/>
      <c r="B337" s="11"/>
      <c r="C337" s="102" t="s">
        <v>117</v>
      </c>
      <c r="D337" s="102"/>
      <c r="E337" s="102"/>
      <c r="F337" s="102"/>
      <c r="G337" s="102"/>
      <c r="H337" s="102"/>
    </row>
    <row r="338" spans="1:8" s="12" customFormat="1" ht="26.25" customHeight="1">
      <c r="A338" s="11"/>
      <c r="B338" s="11"/>
      <c r="C338" s="102" t="s">
        <v>328</v>
      </c>
      <c r="D338" s="102"/>
      <c r="E338" s="102"/>
      <c r="F338" s="102"/>
      <c r="G338" s="102"/>
      <c r="H338" s="102"/>
    </row>
    <row r="339" spans="1:8" s="12" customFormat="1" ht="17.25" customHeight="1">
      <c r="A339" s="11"/>
      <c r="B339" s="11"/>
      <c r="C339" s="102" t="s">
        <v>342</v>
      </c>
      <c r="D339" s="102"/>
      <c r="E339" s="102"/>
      <c r="F339" s="102"/>
      <c r="G339" s="102"/>
      <c r="H339" s="102"/>
    </row>
    <row r="340" spans="1:8" s="12" customFormat="1" ht="13.5" customHeight="1">
      <c r="A340" s="11"/>
      <c r="B340" s="11"/>
      <c r="C340" s="102" t="s">
        <v>118</v>
      </c>
      <c r="D340" s="102"/>
      <c r="E340" s="102"/>
      <c r="F340" s="102"/>
      <c r="G340" s="102"/>
      <c r="H340" s="102"/>
    </row>
    <row r="341" spans="1:8" s="12" customFormat="1" ht="39.75" customHeight="1">
      <c r="A341" s="11"/>
      <c r="B341" s="11"/>
      <c r="C341" s="102" t="s">
        <v>229</v>
      </c>
      <c r="D341" s="102"/>
      <c r="E341" s="102"/>
      <c r="F341" s="102"/>
      <c r="G341" s="102"/>
      <c r="H341" s="102"/>
    </row>
    <row r="342" spans="1:8" s="12" customFormat="1" ht="29.25" customHeight="1">
      <c r="A342" s="11"/>
      <c r="B342" s="11"/>
      <c r="C342" s="103" t="s">
        <v>167</v>
      </c>
      <c r="D342" s="103"/>
      <c r="E342" s="103"/>
      <c r="F342" s="103"/>
      <c r="G342" s="103"/>
      <c r="H342" s="103"/>
    </row>
    <row r="343" spans="1:8" s="12" customFormat="1" ht="27.75" customHeight="1">
      <c r="A343" s="11"/>
      <c r="B343" s="11"/>
      <c r="C343" s="103" t="s">
        <v>230</v>
      </c>
      <c r="D343" s="103"/>
      <c r="E343" s="103"/>
      <c r="F343" s="103"/>
      <c r="G343" s="103"/>
      <c r="H343" s="103"/>
    </row>
    <row r="344" spans="1:8" s="12" customFormat="1" ht="53.25" customHeight="1">
      <c r="A344" s="11"/>
      <c r="B344" s="11"/>
      <c r="C344" s="102" t="s">
        <v>330</v>
      </c>
      <c r="D344" s="102"/>
      <c r="E344" s="102"/>
      <c r="F344" s="102"/>
      <c r="G344" s="102"/>
      <c r="H344" s="102"/>
    </row>
    <row r="345" spans="1:8" s="12" customFormat="1" ht="15" customHeight="1">
      <c r="A345" s="11"/>
      <c r="B345" s="11"/>
      <c r="C345" s="106" t="s">
        <v>149</v>
      </c>
      <c r="D345" s="106"/>
      <c r="E345" s="106"/>
      <c r="F345" s="106"/>
      <c r="G345" s="106"/>
      <c r="H345" s="106"/>
    </row>
    <row r="346" spans="1:8" s="12" customFormat="1" ht="29.25" customHeight="1">
      <c r="A346" s="11"/>
      <c r="B346" s="11"/>
      <c r="C346" s="102" t="s">
        <v>329</v>
      </c>
      <c r="D346" s="102"/>
      <c r="E346" s="102"/>
      <c r="F346" s="102"/>
      <c r="G346" s="102"/>
      <c r="H346" s="102"/>
    </row>
    <row r="347" spans="1:8" s="12" customFormat="1" ht="39" customHeight="1">
      <c r="A347" s="11"/>
      <c r="B347" s="11"/>
      <c r="C347" s="102" t="s">
        <v>311</v>
      </c>
      <c r="D347" s="102"/>
      <c r="E347" s="102"/>
      <c r="F347" s="102"/>
      <c r="G347" s="102"/>
      <c r="H347" s="102"/>
    </row>
    <row r="348" spans="1:8" s="12" customFormat="1" ht="4.5" customHeight="1">
      <c r="A348" s="11"/>
      <c r="B348" s="11"/>
      <c r="C348" s="35"/>
      <c r="D348" s="35"/>
      <c r="E348" s="35"/>
      <c r="F348" s="35"/>
      <c r="G348" s="35"/>
      <c r="H348" s="35"/>
    </row>
    <row r="349" spans="1:8" s="46" customFormat="1" ht="24.75" customHeight="1">
      <c r="A349" s="42"/>
      <c r="B349" s="42">
        <v>926</v>
      </c>
      <c r="C349" s="48" t="s">
        <v>59</v>
      </c>
      <c r="D349" s="47">
        <v>7421000</v>
      </c>
      <c r="E349" s="47">
        <f>E350</f>
        <v>50000</v>
      </c>
      <c r="F349" s="47">
        <f>F350</f>
        <v>50000</v>
      </c>
      <c r="G349" s="47">
        <f>G350</f>
        <v>0</v>
      </c>
      <c r="H349" s="47">
        <f>D349+E349-F349</f>
        <v>7421000</v>
      </c>
    </row>
    <row r="350" spans="1:8" s="12" customFormat="1" ht="19.5" customHeight="1">
      <c r="A350" s="11"/>
      <c r="B350" s="11">
        <v>92605</v>
      </c>
      <c r="C350" s="43" t="s">
        <v>66</v>
      </c>
      <c r="D350" s="38">
        <v>7421000</v>
      </c>
      <c r="E350" s="38">
        <v>50000</v>
      </c>
      <c r="F350" s="38">
        <v>50000</v>
      </c>
      <c r="G350" s="38">
        <v>0</v>
      </c>
      <c r="H350" s="38">
        <f>D350+E350-F350</f>
        <v>7421000</v>
      </c>
    </row>
    <row r="351" spans="1:8" s="12" customFormat="1" ht="64.5" customHeight="1">
      <c r="A351" s="11"/>
      <c r="B351" s="11"/>
      <c r="C351" s="102" t="s">
        <v>232</v>
      </c>
      <c r="D351" s="102"/>
      <c r="E351" s="102"/>
      <c r="F351" s="102"/>
      <c r="G351" s="102"/>
      <c r="H351" s="102"/>
    </row>
    <row r="352" spans="1:8" s="6" customFormat="1" ht="20.25" customHeight="1">
      <c r="A352" s="116" t="s">
        <v>2</v>
      </c>
      <c r="B352" s="116"/>
      <c r="C352" s="116"/>
      <c r="D352" s="116"/>
      <c r="E352" s="116"/>
      <c r="F352" s="116"/>
      <c r="G352" s="116"/>
      <c r="H352" s="116"/>
    </row>
    <row r="353" spans="1:8" s="21" customFormat="1" ht="18.75" customHeight="1">
      <c r="A353" s="22" t="s">
        <v>9</v>
      </c>
      <c r="B353" s="113" t="s">
        <v>16</v>
      </c>
      <c r="C353" s="113"/>
      <c r="D353" s="23"/>
      <c r="E353" s="23"/>
      <c r="F353" s="23"/>
      <c r="G353" s="23"/>
      <c r="H353" s="23"/>
    </row>
    <row r="354" spans="1:8" s="73" customFormat="1" ht="24.75" customHeight="1">
      <c r="A354" s="62" t="s">
        <v>17</v>
      </c>
      <c r="B354" s="119" t="s">
        <v>25</v>
      </c>
      <c r="C354" s="120"/>
      <c r="D354" s="74">
        <v>1128320209.07</v>
      </c>
      <c r="E354" s="74"/>
      <c r="F354" s="74">
        <v>4755892</v>
      </c>
      <c r="G354" s="74"/>
      <c r="H354" s="74">
        <f aca="true" t="shared" si="0" ref="H354:H359">D354+E354-F354</f>
        <v>1123564317.07</v>
      </c>
    </row>
    <row r="355" spans="1:8" s="73" customFormat="1" ht="24.75" customHeight="1">
      <c r="A355" s="62" t="s">
        <v>18</v>
      </c>
      <c r="B355" s="121" t="s">
        <v>26</v>
      </c>
      <c r="C355" s="122"/>
      <c r="D355" s="74">
        <v>850741531.07</v>
      </c>
      <c r="E355" s="74"/>
      <c r="F355" s="74">
        <v>1622386</v>
      </c>
      <c r="G355" s="74"/>
      <c r="H355" s="74">
        <f t="shared" si="0"/>
        <v>849119145.07</v>
      </c>
    </row>
    <row r="356" spans="1:8" s="34" customFormat="1" ht="24.75" customHeight="1">
      <c r="A356" s="62" t="s">
        <v>19</v>
      </c>
      <c r="B356" s="117" t="s">
        <v>44</v>
      </c>
      <c r="C356" s="118"/>
      <c r="D356" s="74">
        <v>277578678</v>
      </c>
      <c r="E356" s="74"/>
      <c r="F356" s="74">
        <v>3133506</v>
      </c>
      <c r="G356" s="74"/>
      <c r="H356" s="74">
        <f t="shared" si="0"/>
        <v>274445172</v>
      </c>
    </row>
    <row r="357" spans="1:8" s="73" customFormat="1" ht="24.75" customHeight="1">
      <c r="A357" s="62" t="s">
        <v>27</v>
      </c>
      <c r="B357" s="121" t="s">
        <v>49</v>
      </c>
      <c r="C357" s="122"/>
      <c r="D357" s="74">
        <v>1150820209.07</v>
      </c>
      <c r="E357" s="74">
        <v>72244108</v>
      </c>
      <c r="F357" s="74"/>
      <c r="G357" s="74"/>
      <c r="H357" s="74">
        <f t="shared" si="0"/>
        <v>1223064317.07</v>
      </c>
    </row>
    <row r="358" spans="1:8" s="6" customFormat="1" ht="24.75" customHeight="1">
      <c r="A358" s="62" t="s">
        <v>28</v>
      </c>
      <c r="B358" s="128" t="s">
        <v>47</v>
      </c>
      <c r="C358" s="129"/>
      <c r="D358" s="74">
        <v>703124721.07</v>
      </c>
      <c r="E358" s="74">
        <v>62978449</v>
      </c>
      <c r="F358" s="74"/>
      <c r="G358" s="74"/>
      <c r="H358" s="74">
        <f t="shared" si="0"/>
        <v>766103170.07</v>
      </c>
    </row>
    <row r="359" spans="1:8" s="34" customFormat="1" ht="24.75" customHeight="1">
      <c r="A359" s="62" t="s">
        <v>29</v>
      </c>
      <c r="B359" s="117" t="s">
        <v>48</v>
      </c>
      <c r="C359" s="118"/>
      <c r="D359" s="74">
        <v>447695488</v>
      </c>
      <c r="E359" s="74">
        <v>9265659</v>
      </c>
      <c r="F359" s="74"/>
      <c r="G359" s="74"/>
      <c r="H359" s="74">
        <f t="shared" si="0"/>
        <v>456961147</v>
      </c>
    </row>
    <row r="360" spans="1:8" s="73" customFormat="1" ht="24.75" customHeight="1">
      <c r="A360" s="62" t="s">
        <v>30</v>
      </c>
      <c r="B360" s="100" t="s">
        <v>245</v>
      </c>
      <c r="C360" s="100"/>
      <c r="D360" s="74">
        <v>22500000</v>
      </c>
      <c r="E360" s="74">
        <v>77000000</v>
      </c>
      <c r="F360" s="74"/>
      <c r="G360" s="74"/>
      <c r="H360" s="74">
        <f>D360+E360-F360</f>
        <v>99500000</v>
      </c>
    </row>
    <row r="361" spans="1:8" s="34" customFormat="1" ht="24.75" customHeight="1">
      <c r="A361" s="62" t="s">
        <v>37</v>
      </c>
      <c r="B361" s="100" t="s">
        <v>246</v>
      </c>
      <c r="C361" s="100"/>
      <c r="D361" s="74">
        <v>57980952</v>
      </c>
      <c r="E361" s="74">
        <v>77000000</v>
      </c>
      <c r="F361" s="74"/>
      <c r="G361" s="74"/>
      <c r="H361" s="74">
        <f>D361+E361-F361</f>
        <v>134980952</v>
      </c>
    </row>
    <row r="362" spans="1:8" s="34" customFormat="1" ht="24.75" customHeight="1">
      <c r="A362" s="62" t="s">
        <v>38</v>
      </c>
      <c r="B362" s="114" t="s">
        <v>40</v>
      </c>
      <c r="C362" s="115"/>
      <c r="D362" s="74">
        <v>445048222</v>
      </c>
      <c r="E362" s="74">
        <f>E363+E364</f>
        <v>20261516</v>
      </c>
      <c r="F362" s="74"/>
      <c r="G362" s="74"/>
      <c r="H362" s="74">
        <f aca="true" t="shared" si="1" ref="H362:H367">D362+E362-F362</f>
        <v>465309738</v>
      </c>
    </row>
    <row r="363" spans="1:8" s="34" customFormat="1" ht="27" customHeight="1">
      <c r="A363" s="62" t="s">
        <v>39</v>
      </c>
      <c r="B363" s="114" t="s">
        <v>41</v>
      </c>
      <c r="C363" s="115"/>
      <c r="D363" s="74">
        <v>256569317</v>
      </c>
      <c r="E363" s="74">
        <v>3770320</v>
      </c>
      <c r="F363" s="74"/>
      <c r="G363" s="74"/>
      <c r="H363" s="74">
        <f t="shared" si="1"/>
        <v>260339637</v>
      </c>
    </row>
    <row r="364" spans="1:8" s="34" customFormat="1" ht="27" customHeight="1">
      <c r="A364" s="62" t="s">
        <v>43</v>
      </c>
      <c r="B364" s="114" t="s">
        <v>42</v>
      </c>
      <c r="C364" s="115"/>
      <c r="D364" s="74">
        <v>188478905</v>
      </c>
      <c r="E364" s="74">
        <v>16491196</v>
      </c>
      <c r="F364" s="74"/>
      <c r="G364" s="74"/>
      <c r="H364" s="74">
        <f t="shared" si="1"/>
        <v>204970101</v>
      </c>
    </row>
    <row r="365" spans="1:8" s="34" customFormat="1" ht="51" customHeight="1">
      <c r="A365" s="62" t="s">
        <v>45</v>
      </c>
      <c r="B365" s="114" t="s">
        <v>247</v>
      </c>
      <c r="C365" s="115"/>
      <c r="D365" s="74">
        <v>256150</v>
      </c>
      <c r="E365" s="74">
        <v>116732</v>
      </c>
      <c r="F365" s="74"/>
      <c r="G365" s="74"/>
      <c r="H365" s="74">
        <f t="shared" si="1"/>
        <v>372882</v>
      </c>
    </row>
    <row r="366" spans="1:8" s="34" customFormat="1" ht="39.75" customHeight="1">
      <c r="A366" s="62" t="s">
        <v>60</v>
      </c>
      <c r="B366" s="131" t="s">
        <v>67</v>
      </c>
      <c r="C366" s="131"/>
      <c r="D366" s="74">
        <v>2221180</v>
      </c>
      <c r="E366" s="74">
        <v>27000</v>
      </c>
      <c r="F366" s="74"/>
      <c r="G366" s="74"/>
      <c r="H366" s="74">
        <f t="shared" si="1"/>
        <v>2248180</v>
      </c>
    </row>
    <row r="367" spans="1:8" s="34" customFormat="1" ht="52.5" customHeight="1">
      <c r="A367" s="62" t="s">
        <v>248</v>
      </c>
      <c r="B367" s="131" t="s">
        <v>68</v>
      </c>
      <c r="C367" s="131"/>
      <c r="D367" s="74">
        <v>2221180</v>
      </c>
      <c r="E367" s="74">
        <v>27000</v>
      </c>
      <c r="F367" s="74"/>
      <c r="G367" s="74"/>
      <c r="H367" s="74">
        <f t="shared" si="1"/>
        <v>2248180</v>
      </c>
    </row>
    <row r="368" spans="1:8" s="73" customFormat="1" ht="41.25" customHeight="1">
      <c r="A368" s="62" t="s">
        <v>334</v>
      </c>
      <c r="B368" s="100" t="s">
        <v>335</v>
      </c>
      <c r="C368" s="100"/>
      <c r="D368" s="74">
        <v>22500000</v>
      </c>
      <c r="E368" s="74">
        <v>77000000</v>
      </c>
      <c r="F368" s="74"/>
      <c r="G368" s="74"/>
      <c r="H368" s="74">
        <f>D368+E368-F368</f>
        <v>99500000</v>
      </c>
    </row>
    <row r="369" spans="1:8" s="6" customFormat="1" ht="5.25" customHeight="1">
      <c r="A369" s="15"/>
      <c r="B369" s="16"/>
      <c r="C369" s="16"/>
      <c r="D369" s="17"/>
      <c r="E369" s="17"/>
      <c r="F369" s="17"/>
      <c r="G369" s="17"/>
      <c r="H369" s="17"/>
    </row>
    <row r="370" spans="1:8" s="21" customFormat="1" ht="18.75" customHeight="1">
      <c r="A370" s="19" t="s">
        <v>10</v>
      </c>
      <c r="B370" s="130" t="s">
        <v>11</v>
      </c>
      <c r="C370" s="130"/>
      <c r="D370" s="20"/>
      <c r="E370" s="20"/>
      <c r="F370" s="20"/>
      <c r="G370" s="20"/>
      <c r="H370" s="20"/>
    </row>
    <row r="371" spans="1:8" s="69" customFormat="1" ht="17.25" customHeight="1">
      <c r="A371" s="68" t="s">
        <v>17</v>
      </c>
      <c r="B371" s="112" t="s">
        <v>74</v>
      </c>
      <c r="C371" s="112"/>
      <c r="D371" s="112"/>
      <c r="E371" s="112"/>
      <c r="F371" s="112"/>
      <c r="G371" s="112"/>
      <c r="H371" s="112"/>
    </row>
    <row r="372" spans="1:8" s="69" customFormat="1" ht="18.75" customHeight="1">
      <c r="A372" s="68" t="s">
        <v>18</v>
      </c>
      <c r="B372" s="112" t="s">
        <v>75</v>
      </c>
      <c r="C372" s="112"/>
      <c r="D372" s="112"/>
      <c r="E372" s="112"/>
      <c r="F372" s="112"/>
      <c r="G372" s="112"/>
      <c r="H372" s="112"/>
    </row>
    <row r="373" spans="1:8" s="69" customFormat="1" ht="17.25" customHeight="1">
      <c r="A373" s="68" t="s">
        <v>19</v>
      </c>
      <c r="B373" s="112" t="s">
        <v>76</v>
      </c>
      <c r="C373" s="112"/>
      <c r="D373" s="112"/>
      <c r="E373" s="112"/>
      <c r="F373" s="112"/>
      <c r="G373" s="112"/>
      <c r="H373" s="112"/>
    </row>
    <row r="374" spans="1:8" s="69" customFormat="1" ht="17.25" customHeight="1">
      <c r="A374" s="68" t="s">
        <v>27</v>
      </c>
      <c r="B374" s="112" t="s">
        <v>77</v>
      </c>
      <c r="C374" s="112"/>
      <c r="D374" s="112"/>
      <c r="E374" s="112"/>
      <c r="F374" s="112"/>
      <c r="G374" s="112"/>
      <c r="H374" s="112"/>
    </row>
    <row r="375" spans="1:8" s="69" customFormat="1" ht="17.25" customHeight="1">
      <c r="A375" s="68" t="s">
        <v>28</v>
      </c>
      <c r="B375" s="112" t="s">
        <v>78</v>
      </c>
      <c r="C375" s="112"/>
      <c r="D375" s="112"/>
      <c r="E375" s="112"/>
      <c r="F375" s="112"/>
      <c r="G375" s="112"/>
      <c r="H375" s="112"/>
    </row>
    <row r="376" spans="1:8" s="69" customFormat="1" ht="26.25" customHeight="1">
      <c r="A376" s="68" t="s">
        <v>29</v>
      </c>
      <c r="B376" s="112" t="s">
        <v>79</v>
      </c>
      <c r="C376" s="112"/>
      <c r="D376" s="112"/>
      <c r="E376" s="112"/>
      <c r="F376" s="112"/>
      <c r="G376" s="112"/>
      <c r="H376" s="112"/>
    </row>
    <row r="377" spans="1:16" s="83" customFormat="1" ht="17.25" customHeight="1">
      <c r="A377" s="68" t="s">
        <v>30</v>
      </c>
      <c r="B377" s="112" t="s">
        <v>80</v>
      </c>
      <c r="C377" s="112"/>
      <c r="D377" s="112"/>
      <c r="E377" s="112"/>
      <c r="F377" s="112"/>
      <c r="G377" s="112"/>
      <c r="H377" s="112"/>
      <c r="J377" s="84"/>
      <c r="M377" s="84"/>
      <c r="P377" s="85"/>
    </row>
    <row r="378" spans="1:8" s="69" customFormat="1" ht="17.25" customHeight="1">
      <c r="A378" s="68" t="s">
        <v>37</v>
      </c>
      <c r="B378" s="112" t="s">
        <v>81</v>
      </c>
      <c r="C378" s="112"/>
      <c r="D378" s="112"/>
      <c r="E378" s="112"/>
      <c r="F378" s="112"/>
      <c r="G378" s="112"/>
      <c r="H378" s="112"/>
    </row>
    <row r="379" spans="1:8" s="69" customFormat="1" ht="17.25" customHeight="1">
      <c r="A379" s="68" t="s">
        <v>38</v>
      </c>
      <c r="B379" s="112" t="s">
        <v>82</v>
      </c>
      <c r="C379" s="112"/>
      <c r="D379" s="112"/>
      <c r="E379" s="112"/>
      <c r="F379" s="112"/>
      <c r="G379" s="112"/>
      <c r="H379" s="112"/>
    </row>
    <row r="380" spans="1:8" s="69" customFormat="1" ht="17.25" customHeight="1">
      <c r="A380" s="68" t="s">
        <v>39</v>
      </c>
      <c r="B380" s="112" t="s">
        <v>83</v>
      </c>
      <c r="C380" s="112"/>
      <c r="D380" s="112"/>
      <c r="E380" s="112"/>
      <c r="F380" s="112"/>
      <c r="G380" s="112"/>
      <c r="H380" s="112"/>
    </row>
    <row r="381" spans="1:8" s="69" customFormat="1" ht="17.25" customHeight="1">
      <c r="A381" s="68" t="s">
        <v>43</v>
      </c>
      <c r="B381" s="112" t="s">
        <v>84</v>
      </c>
      <c r="C381" s="112"/>
      <c r="D381" s="112"/>
      <c r="E381" s="112"/>
      <c r="F381" s="112"/>
      <c r="G381" s="112"/>
      <c r="H381" s="112"/>
    </row>
    <row r="382" spans="1:8" s="69" customFormat="1" ht="8.25" customHeight="1">
      <c r="A382" s="68"/>
      <c r="B382" s="72"/>
      <c r="C382" s="72"/>
      <c r="D382" s="72"/>
      <c r="E382" s="72"/>
      <c r="F382" s="72"/>
      <c r="G382" s="72"/>
      <c r="H382" s="80"/>
    </row>
    <row r="383" spans="1:8" s="8" customFormat="1" ht="17.25" customHeight="1">
      <c r="A383" s="86" t="s">
        <v>20</v>
      </c>
      <c r="B383" s="127" t="s">
        <v>85</v>
      </c>
      <c r="C383" s="127"/>
      <c r="D383" s="87"/>
      <c r="E383" s="87"/>
      <c r="F383" s="87"/>
      <c r="G383" s="87"/>
      <c r="H383" s="87"/>
    </row>
    <row r="384" spans="1:8" s="8" customFormat="1" ht="4.5" customHeight="1">
      <c r="A384" s="18"/>
      <c r="B384" s="18"/>
      <c r="C384" s="7"/>
      <c r="D384" s="7"/>
      <c r="E384" s="7"/>
      <c r="F384" s="7"/>
      <c r="G384" s="7"/>
      <c r="H384" s="78"/>
    </row>
    <row r="385" spans="1:8" s="34" customFormat="1" ht="12.75" customHeight="1">
      <c r="A385" s="18" t="s">
        <v>89</v>
      </c>
      <c r="B385" s="105" t="s">
        <v>86</v>
      </c>
      <c r="C385" s="105"/>
      <c r="D385" s="105"/>
      <c r="E385" s="105"/>
      <c r="F385" s="105"/>
      <c r="G385" s="105"/>
      <c r="H385" s="105"/>
    </row>
    <row r="386" spans="1:8" s="34" customFormat="1" ht="15" customHeight="1">
      <c r="A386" s="33"/>
      <c r="B386" s="79" t="s">
        <v>31</v>
      </c>
      <c r="C386" s="105" t="s">
        <v>249</v>
      </c>
      <c r="D386" s="105"/>
      <c r="E386" s="105"/>
      <c r="F386" s="105"/>
      <c r="G386" s="105"/>
      <c r="H386" s="105"/>
    </row>
    <row r="387" spans="1:8" s="8" customFormat="1" ht="15" customHeight="1">
      <c r="A387" s="33"/>
      <c r="B387" s="79" t="s">
        <v>32</v>
      </c>
      <c r="C387" s="105" t="s">
        <v>250</v>
      </c>
      <c r="D387" s="105"/>
      <c r="E387" s="105"/>
      <c r="F387" s="105"/>
      <c r="G387" s="105"/>
      <c r="H387" s="105"/>
    </row>
    <row r="388" spans="1:8" s="34" customFormat="1" ht="26.25" customHeight="1">
      <c r="A388" s="33"/>
      <c r="B388" s="75" t="s">
        <v>251</v>
      </c>
      <c r="C388" s="133" t="s">
        <v>253</v>
      </c>
      <c r="D388" s="133"/>
      <c r="E388" s="133"/>
      <c r="F388" s="133"/>
      <c r="G388" s="133"/>
      <c r="H388" s="133"/>
    </row>
    <row r="389" spans="1:8" s="77" customFormat="1" ht="26.25" customHeight="1">
      <c r="A389" s="76"/>
      <c r="B389" s="75" t="s">
        <v>252</v>
      </c>
      <c r="C389" s="135" t="s">
        <v>254</v>
      </c>
      <c r="D389" s="135"/>
      <c r="E389" s="135"/>
      <c r="F389" s="135"/>
      <c r="G389" s="135"/>
      <c r="H389" s="135"/>
    </row>
    <row r="390" spans="1:8" s="8" customFormat="1" ht="12.75">
      <c r="A390" s="18"/>
      <c r="B390" s="18"/>
      <c r="C390" s="7"/>
      <c r="D390" s="37"/>
      <c r="E390" s="37"/>
      <c r="F390" s="37"/>
      <c r="G390" s="37"/>
      <c r="H390" s="37"/>
    </row>
  </sheetData>
  <sheetProtection password="C25B" sheet="1"/>
  <mergeCells count="275">
    <mergeCell ref="C113:F113"/>
    <mergeCell ref="C118:H118"/>
    <mergeCell ref="C43:H43"/>
    <mergeCell ref="C220:H220"/>
    <mergeCell ref="C221:H221"/>
    <mergeCell ref="C240:H240"/>
    <mergeCell ref="C108:F108"/>
    <mergeCell ref="C109:F109"/>
    <mergeCell ref="C110:H110"/>
    <mergeCell ref="C115:F115"/>
    <mergeCell ref="C111:F111"/>
    <mergeCell ref="C112:F112"/>
    <mergeCell ref="C102:F102"/>
    <mergeCell ref="C103:F103"/>
    <mergeCell ref="C104:F104"/>
    <mergeCell ref="C105:H105"/>
    <mergeCell ref="C106:F106"/>
    <mergeCell ref="C222:H222"/>
    <mergeCell ref="C256:H256"/>
    <mergeCell ref="C287:H287"/>
    <mergeCell ref="C389:H389"/>
    <mergeCell ref="C45:H45"/>
    <mergeCell ref="B360:C360"/>
    <mergeCell ref="B361:C361"/>
    <mergeCell ref="B365:C365"/>
    <mergeCell ref="C388:H388"/>
    <mergeCell ref="C117:F117"/>
    <mergeCell ref="C126:H126"/>
    <mergeCell ref="C127:H127"/>
    <mergeCell ref="C128:H128"/>
    <mergeCell ref="C101:H101"/>
    <mergeCell ref="C134:H134"/>
    <mergeCell ref="C169:H169"/>
    <mergeCell ref="C162:H162"/>
    <mergeCell ref="C107:F107"/>
    <mergeCell ref="C114:F114"/>
    <mergeCell ref="C116:F116"/>
    <mergeCell ref="C88:H88"/>
    <mergeCell ref="C92:H92"/>
    <mergeCell ref="C97:F97"/>
    <mergeCell ref="C100:F100"/>
    <mergeCell ref="C98:H98"/>
    <mergeCell ref="C99:F99"/>
    <mergeCell ref="C94:F94"/>
    <mergeCell ref="C95:F95"/>
    <mergeCell ref="C96:F96"/>
    <mergeCell ref="C89:F89"/>
    <mergeCell ref="C61:F61"/>
    <mergeCell ref="C67:F67"/>
    <mergeCell ref="C68:F68"/>
    <mergeCell ref="C70:F70"/>
    <mergeCell ref="C71:F71"/>
    <mergeCell ref="C76:F76"/>
    <mergeCell ref="C75:F75"/>
    <mergeCell ref="C72:H72"/>
    <mergeCell ref="C84:F84"/>
    <mergeCell ref="C85:F85"/>
    <mergeCell ref="C86:H86"/>
    <mergeCell ref="C81:F81"/>
    <mergeCell ref="C82:H82"/>
    <mergeCell ref="C83:H83"/>
    <mergeCell ref="C78:F78"/>
    <mergeCell ref="C73:H73"/>
    <mergeCell ref="C74:F74"/>
    <mergeCell ref="C77:H77"/>
    <mergeCell ref="C79:F79"/>
    <mergeCell ref="C80:F80"/>
    <mergeCell ref="C230:H230"/>
    <mergeCell ref="C231:H231"/>
    <mergeCell ref="C55:H55"/>
    <mergeCell ref="C56:F56"/>
    <mergeCell ref="C57:H57"/>
    <mergeCell ref="C58:H58"/>
    <mergeCell ref="C59:F59"/>
    <mergeCell ref="C62:F62"/>
    <mergeCell ref="C60:F60"/>
    <mergeCell ref="C66:H66"/>
    <mergeCell ref="C19:H19"/>
    <mergeCell ref="C157:H157"/>
    <mergeCell ref="C232:H232"/>
    <mergeCell ref="C226:H226"/>
    <mergeCell ref="C227:H227"/>
    <mergeCell ref="C69:F69"/>
    <mergeCell ref="C63:F63"/>
    <mergeCell ref="C64:F64"/>
    <mergeCell ref="C228:H228"/>
    <mergeCell ref="C229:H229"/>
    <mergeCell ref="C277:H277"/>
    <mergeCell ref="C276:H276"/>
    <mergeCell ref="C278:H278"/>
    <mergeCell ref="C279:H279"/>
    <mergeCell ref="C310:H310"/>
    <mergeCell ref="C300:H300"/>
    <mergeCell ref="C299:H299"/>
    <mergeCell ref="C345:H345"/>
    <mergeCell ref="C238:H238"/>
    <mergeCell ref="C262:H262"/>
    <mergeCell ref="C272:H272"/>
    <mergeCell ref="C273:H273"/>
    <mergeCell ref="C274:H274"/>
    <mergeCell ref="C291:H291"/>
    <mergeCell ref="C281:H281"/>
    <mergeCell ref="C266:H266"/>
    <mergeCell ref="C243:H243"/>
    <mergeCell ref="C29:H29"/>
    <mergeCell ref="C51:H51"/>
    <mergeCell ref="C23:H23"/>
    <mergeCell ref="C346:H346"/>
    <mergeCell ref="C305:H305"/>
    <mergeCell ref="C306:H306"/>
    <mergeCell ref="C336:H336"/>
    <mergeCell ref="C339:H339"/>
    <mergeCell ref="C337:H337"/>
    <mergeCell ref="C338:H338"/>
    <mergeCell ref="C335:H335"/>
    <mergeCell ref="C312:H312"/>
    <mergeCell ref="C319:H319"/>
    <mergeCell ref="C21:H21"/>
    <mergeCell ref="C159:H159"/>
    <mergeCell ref="C119:H119"/>
    <mergeCell ref="C120:H120"/>
    <mergeCell ref="C121:H121"/>
    <mergeCell ref="C122:H122"/>
    <mergeCell ref="C142:H142"/>
    <mergeCell ref="C39:H39"/>
    <mergeCell ref="C132:H132"/>
    <mergeCell ref="C182:H182"/>
    <mergeCell ref="C343:H343"/>
    <mergeCell ref="C344:H344"/>
    <mergeCell ref="C347:H347"/>
    <mergeCell ref="C341:H341"/>
    <mergeCell ref="C309:H309"/>
    <mergeCell ref="C317:H317"/>
    <mergeCell ref="C334:H334"/>
    <mergeCell ref="C153:H153"/>
    <mergeCell ref="C161:H161"/>
    <mergeCell ref="C163:H163"/>
    <mergeCell ref="C173:H173"/>
    <mergeCell ref="C313:H313"/>
    <mergeCell ref="C44:H44"/>
    <mergeCell ref="C308:H308"/>
    <mergeCell ref="C311:H311"/>
    <mergeCell ref="C244:H244"/>
    <mergeCell ref="C275:H275"/>
    <mergeCell ref="C207:H207"/>
    <mergeCell ref="B367:C367"/>
    <mergeCell ref="C351:H351"/>
    <mergeCell ref="B359:C359"/>
    <mergeCell ref="C24:H24"/>
    <mergeCell ref="C27:H27"/>
    <mergeCell ref="C28:H28"/>
    <mergeCell ref="C209:H209"/>
    <mergeCell ref="C25:H25"/>
    <mergeCell ref="C26:H26"/>
    <mergeCell ref="A352:H352"/>
    <mergeCell ref="B370:C370"/>
    <mergeCell ref="B371:H371"/>
    <mergeCell ref="C387:H387"/>
    <mergeCell ref="C233:H233"/>
    <mergeCell ref="C172:H172"/>
    <mergeCell ref="B380:H380"/>
    <mergeCell ref="B377:H377"/>
    <mergeCell ref="B376:H376"/>
    <mergeCell ref="B366:C366"/>
    <mergeCell ref="C386:H386"/>
    <mergeCell ref="B363:C363"/>
    <mergeCell ref="B378:H378"/>
    <mergeCell ref="B374:H374"/>
    <mergeCell ref="B357:C357"/>
    <mergeCell ref="B383:C383"/>
    <mergeCell ref="B358:C358"/>
    <mergeCell ref="B362:C362"/>
    <mergeCell ref="B375:H375"/>
    <mergeCell ref="B379:H379"/>
    <mergeCell ref="A1:H1"/>
    <mergeCell ref="A2:H2"/>
    <mergeCell ref="A3:H3"/>
    <mergeCell ref="A5:H5"/>
    <mergeCell ref="A9:H9"/>
    <mergeCell ref="A4:H4"/>
    <mergeCell ref="A6:H6"/>
    <mergeCell ref="A7:H7"/>
    <mergeCell ref="A8:H8"/>
    <mergeCell ref="A10:H10"/>
    <mergeCell ref="B356:C356"/>
    <mergeCell ref="B354:C354"/>
    <mergeCell ref="B355:C355"/>
    <mergeCell ref="B372:H372"/>
    <mergeCell ref="B373:H373"/>
    <mergeCell ref="C175:H175"/>
    <mergeCell ref="C171:H171"/>
    <mergeCell ref="C146:H146"/>
    <mergeCell ref="C165:H165"/>
    <mergeCell ref="B11:C11"/>
    <mergeCell ref="B385:H385"/>
    <mergeCell ref="B381:H381"/>
    <mergeCell ref="B353:C353"/>
    <mergeCell ref="C49:H49"/>
    <mergeCell ref="C53:H53"/>
    <mergeCell ref="C218:H218"/>
    <mergeCell ref="B364:C364"/>
    <mergeCell ref="C219:H219"/>
    <mergeCell ref="C166:H166"/>
    <mergeCell ref="C167:H167"/>
    <mergeCell ref="C170:H170"/>
    <mergeCell ref="C186:H186"/>
    <mergeCell ref="C195:H195"/>
    <mergeCell ref="C197:H197"/>
    <mergeCell ref="C174:H174"/>
    <mergeCell ref="C196:H196"/>
    <mergeCell ref="C202:H202"/>
    <mergeCell ref="C198:H198"/>
    <mergeCell ref="C249:H249"/>
    <mergeCell ref="C252:H252"/>
    <mergeCell ref="C194:H194"/>
    <mergeCell ref="C199:H199"/>
    <mergeCell ref="C206:H206"/>
    <mergeCell ref="C216:H216"/>
    <mergeCell ref="C210:H210"/>
    <mergeCell ref="C237:H237"/>
    <mergeCell ref="C264:H264"/>
    <mergeCell ref="C265:H265"/>
    <mergeCell ref="C253:H253"/>
    <mergeCell ref="C254:H254"/>
    <mergeCell ref="C250:H250"/>
    <mergeCell ref="C255:H255"/>
    <mergeCell ref="C260:H260"/>
    <mergeCell ref="C315:H315"/>
    <mergeCell ref="C303:H303"/>
    <mergeCell ref="C282:H282"/>
    <mergeCell ref="C283:H283"/>
    <mergeCell ref="C329:H329"/>
    <mergeCell ref="C296:H296"/>
    <mergeCell ref="C307:H307"/>
    <mergeCell ref="C321:H321"/>
    <mergeCell ref="C342:H342"/>
    <mergeCell ref="C324:H324"/>
    <mergeCell ref="C301:H301"/>
    <mergeCell ref="C316:H316"/>
    <mergeCell ref="C298:H298"/>
    <mergeCell ref="C318:H318"/>
    <mergeCell ref="C322:H322"/>
    <mergeCell ref="C323:H323"/>
    <mergeCell ref="C340:H340"/>
    <mergeCell ref="C326:H326"/>
    <mergeCell ref="C330:H330"/>
    <mergeCell ref="C192:H192"/>
    <mergeCell ref="C190:H190"/>
    <mergeCell ref="C168:H168"/>
    <mergeCell ref="C176:H176"/>
    <mergeCell ref="C327:H327"/>
    <mergeCell ref="C325:H325"/>
    <mergeCell ref="C328:H328"/>
    <mergeCell ref="C268:H268"/>
    <mergeCell ref="C251:H251"/>
    <mergeCell ref="C245:H245"/>
    <mergeCell ref="C235:H235"/>
    <mergeCell ref="C30:H30"/>
    <mergeCell ref="C90:F90"/>
    <mergeCell ref="C91:F91"/>
    <mergeCell ref="C93:F93"/>
    <mergeCell ref="C203:H203"/>
    <mergeCell ref="C144:H144"/>
    <mergeCell ref="C143:H143"/>
    <mergeCell ref="C178:H178"/>
    <mergeCell ref="B368:C368"/>
    <mergeCell ref="C204:H204"/>
    <mergeCell ref="C34:H34"/>
    <mergeCell ref="C191:H191"/>
    <mergeCell ref="C193:H193"/>
    <mergeCell ref="C138:H138"/>
    <mergeCell ref="C214:H214"/>
    <mergeCell ref="C145:H145"/>
    <mergeCell ref="C164:H164"/>
    <mergeCell ref="C217:H217"/>
  </mergeCells>
  <printOptions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Krzysztof Ryszewski</cp:lastModifiedBy>
  <cp:lastPrinted>2020-04-28T07:23:32Z</cp:lastPrinted>
  <dcterms:created xsi:type="dcterms:W3CDTF">2008-01-28T10:43:05Z</dcterms:created>
  <dcterms:modified xsi:type="dcterms:W3CDTF">2020-04-29T08:23:53Z</dcterms:modified>
  <cp:category/>
  <cp:version/>
  <cp:contentType/>
  <cp:contentStatus/>
</cp:coreProperties>
</file>