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11640" tabRatio="680" activeTab="1"/>
  </bookViews>
  <sheets>
    <sheet name="Uzasadnienie" sheetId="1" r:id="rId1"/>
    <sheet name="Tabela do uzasadnienia" sheetId="2" r:id="rId2"/>
    <sheet name="tab." sheetId="3" state="hidden" r:id="rId3"/>
  </sheets>
  <definedNames>
    <definedName name="Ostatni_rok_analizy">'Uzasadnienie'!$L$1</definedName>
  </definedNames>
  <calcPr fullCalcOnLoad="1" fullPrecision="0"/>
</workbook>
</file>

<file path=xl/sharedStrings.xml><?xml version="1.0" encoding="utf-8"?>
<sst xmlns="http://schemas.openxmlformats.org/spreadsheetml/2006/main" count="596" uniqueCount="395">
  <si>
    <t>3. Konsultacje wymagane przepisami prawa (łącznie z przepisami wewnętrznymi):</t>
  </si>
  <si>
    <t>Dane dotyczące emitowanych obligacji przychodowych</t>
  </si>
  <si>
    <t>odsetki i dyskonto podlegające wyłączeniu z limitu spłaty zobowiązań, o którym mowa w art. 243 ustawy, w terminie nie dłuższym niż 90 dni po zakończeniu programu, projektu lub zadania i otrzymaniu refundacji z tych środków (bez odsetek i dyskonta od zobowiązań na wkład krajowy)</t>
  </si>
  <si>
    <t xml:space="preserve">Zgodnie z obowiązującym stanem prawnym nie ma konieczności skierowania projektu uchwały do konsultacji. </t>
  </si>
  <si>
    <t>bieżące</t>
  </si>
  <si>
    <t>majątkowe</t>
  </si>
  <si>
    <t>Finansowanie programów, projektów lub zadań realizowanych z udziałem środków, o których mowa w art. 5 ust. 1 pkt 2 i 3 ustawy</t>
  </si>
  <si>
    <t>Wydatki bieżące na programy, projekty lub zadania finansowane z udziałem środków, o których mowa w art. 5 ust. 1 pkt 2 i 3 ustawy</t>
  </si>
  <si>
    <t>Wydatki majątkowe na programy, projekty lub zadania finansowane z udziałem środków, o których mowa w art. 5 ust. 1 pkt 2 i 3 ustawy</t>
  </si>
  <si>
    <t>Wydatki bieżące na pokrycie ujemnego wyniku finansowego samodzielnego publicznego zakładu opieki zdrowotnej</t>
  </si>
  <si>
    <t>Wydatki zmniejszające dług, w tym:</t>
  </si>
  <si>
    <t>wypłaty z tytułu wymagalnych poręczeń i gwarancji</t>
  </si>
  <si>
    <t>Wyszczególnienie</t>
  </si>
  <si>
    <t>x</t>
  </si>
  <si>
    <t>Zmiana</t>
  </si>
  <si>
    <t>Plan po zmianach</t>
  </si>
  <si>
    <t>2.</t>
  </si>
  <si>
    <t>3.</t>
  </si>
  <si>
    <t>Zmiany dochodów, wydatków, przychodów i rozchodów oraz wynik budżetowy i finansowy w latach 2011-2026</t>
  </si>
  <si>
    <t>Horyzont czasowy</t>
  </si>
  <si>
    <t>DOCHODY</t>
  </si>
  <si>
    <t>WYDATKI</t>
  </si>
  <si>
    <t>WYNIK BUDŻETOWY</t>
  </si>
  <si>
    <t>Plan 
przed zmianą</t>
  </si>
  <si>
    <t>zmiana (+/-)</t>
  </si>
  <si>
    <t>Plan 
po zmianie</t>
  </si>
  <si>
    <t>4.</t>
  </si>
  <si>
    <t>5.</t>
  </si>
  <si>
    <t>6.</t>
  </si>
  <si>
    <t>7.</t>
  </si>
  <si>
    <t>8.</t>
  </si>
  <si>
    <t>9.</t>
  </si>
  <si>
    <t>10.</t>
  </si>
  <si>
    <t>PRZYCHODY</t>
  </si>
  <si>
    <t>ROZCHODY</t>
  </si>
  <si>
    <t>WYNIK FINANSOWY</t>
  </si>
  <si>
    <t>11.</t>
  </si>
  <si>
    <t>12.</t>
  </si>
  <si>
    <t>13.</t>
  </si>
  <si>
    <t>Ocena skutków regulacji:</t>
  </si>
  <si>
    <t>Skutkiem uchwały jest zmiana wieloletniej prognozy finansowej Województwa Kujawsko-Pomorskiego na lata 2011-2026, zgodnie z załącznikami do niniejszej uchwały.</t>
  </si>
  <si>
    <t>1.</t>
  </si>
  <si>
    <t>UZASADNIENIE</t>
  </si>
  <si>
    <t>1. Przedmiot regulacji:</t>
  </si>
  <si>
    <t>2. Omówienie podstawy prawnej:</t>
  </si>
  <si>
    <t>4. Uzasadnienie merytoryczne:</t>
  </si>
  <si>
    <t>Lp.</t>
  </si>
  <si>
    <t>1.1</t>
  </si>
  <si>
    <t>1.1.1</t>
  </si>
  <si>
    <t>1.1.2</t>
  </si>
  <si>
    <t>1.1.3</t>
  </si>
  <si>
    <t>1.1.4</t>
  </si>
  <si>
    <t>1.1.5</t>
  </si>
  <si>
    <t>1.2</t>
  </si>
  <si>
    <t>1.2.1</t>
  </si>
  <si>
    <t>1.2.2</t>
  </si>
  <si>
    <t>2.1</t>
  </si>
  <si>
    <t>2.1.1</t>
  </si>
  <si>
    <t>2.1.2</t>
  </si>
  <si>
    <t>2.1.3</t>
  </si>
  <si>
    <t>2.1.3.1</t>
  </si>
  <si>
    <t>2.2</t>
  </si>
  <si>
    <t>4.1</t>
  </si>
  <si>
    <t>4.1.1</t>
  </si>
  <si>
    <t>4.2</t>
  </si>
  <si>
    <t>4.2.1</t>
  </si>
  <si>
    <t>4.3</t>
  </si>
  <si>
    <t>4.3.1</t>
  </si>
  <si>
    <t>4.4</t>
  </si>
  <si>
    <t>4.4.1</t>
  </si>
  <si>
    <t>5.1</t>
  </si>
  <si>
    <t>5.1.1</t>
  </si>
  <si>
    <t>5.1.1.1</t>
  </si>
  <si>
    <t>5.2</t>
  </si>
  <si>
    <t>8.1</t>
  </si>
  <si>
    <t>8.2</t>
  </si>
  <si>
    <t>9.1</t>
  </si>
  <si>
    <t>9.2</t>
  </si>
  <si>
    <t>9.3</t>
  </si>
  <si>
    <t>9.4</t>
  </si>
  <si>
    <t>10.1</t>
  </si>
  <si>
    <t>11.1</t>
  </si>
  <si>
    <t>11.2</t>
  </si>
  <si>
    <t>12.1</t>
  </si>
  <si>
    <t>12.2</t>
  </si>
  <si>
    <t>12.3</t>
  </si>
  <si>
    <t>Dochody ogółem</t>
  </si>
  <si>
    <t>dochody z tytułu udziału we wpływach z podatku dochodowego od osób fizycznych</t>
  </si>
  <si>
    <t>dochody z tytułu udziału we wpływach z podatku dochodowego od osób prawnych</t>
  </si>
  <si>
    <t>z podatku od nieruchomości</t>
  </si>
  <si>
    <t>z subwencji ogólnej</t>
  </si>
  <si>
    <t>z tytułu dotacji i środków przeznaczonych na cele bieżące</t>
  </si>
  <si>
    <t>Dochody majątkowe, w tym:</t>
  </si>
  <si>
    <t>ze sprzedaży majątku</t>
  </si>
  <si>
    <t>z tytułu dotacji oraz środków przeznaczonych na inwestycje</t>
  </si>
  <si>
    <t>Wydatki ogółem</t>
  </si>
  <si>
    <t>Wydatki bieżące, w tym:</t>
  </si>
  <si>
    <t>z tytułu poręczeń i gwarancji, w tym:</t>
  </si>
  <si>
    <t>wydatki na obsługę długu, w tym:</t>
  </si>
  <si>
    <t>Wynik budżetu</t>
  </si>
  <si>
    <t>Przychody budżetu</t>
  </si>
  <si>
    <t>Nadwyżka budżetowa z lat ubiegłych, w tym:</t>
  </si>
  <si>
    <t>na pokrycie deficytu budżetu</t>
  </si>
  <si>
    <t>Kredyty, pożyczki, emisja papierów wartościowych, w tym:</t>
  </si>
  <si>
    <t>Inne przychody niezwiązane z zaciągnięciem długu, w tym:</t>
  </si>
  <si>
    <t>Rozchody budżetu</t>
  </si>
  <si>
    <t>Spłaty rat kapitałowych kredytów i pożyczek oraz wykup papierów wartościowych, w tym:</t>
  </si>
  <si>
    <t>Inne rozchody niezwiązane ze spłatą długu</t>
  </si>
  <si>
    <t>Relacja zrównoważenia wydatków bieżących, o której mowa w art. 242 ustawy</t>
  </si>
  <si>
    <t>Różnica między dochodami bieżącymi a wydatkami bieżącymi</t>
  </si>
  <si>
    <t>Wskaźnik spłaty zobowiązań</t>
  </si>
  <si>
    <t>5.1.1.2</t>
  </si>
  <si>
    <t>5.1.1.3</t>
  </si>
  <si>
    <t>2.2.1</t>
  </si>
  <si>
    <t>Dochody bieżące, z tego:</t>
  </si>
  <si>
    <t>pozostałe dochody bieżące, w tym:</t>
  </si>
  <si>
    <t>1.1.5.1</t>
  </si>
  <si>
    <t>na wynagrodzenia i składki od nich naliczane</t>
  </si>
  <si>
    <t>2.1.2.1</t>
  </si>
  <si>
    <t>gwarancje i poręczenia podlegające wyłączeniu z limitu spłaty zobowiązań, o którym mowa w art. 243 ustawy</t>
  </si>
  <si>
    <t>2.1.3.2</t>
  </si>
  <si>
    <t>odsetki i dyskonto podlegające wyłączeniu z limitu spłaty zobowiązań, o którym mowa w art. 243 ustawy, z tytułu zobowiązań zaciągniętych na wkład krajowy</t>
  </si>
  <si>
    <t>Wydatki majątkowe, w tym:</t>
  </si>
  <si>
    <t>Inwestycje i zakupy inwestycyjne, o których mowa w art. 236 ust. 4 pkt 1 ustawy, w tym:</t>
  </si>
  <si>
    <t>2.2.1.1</t>
  </si>
  <si>
    <t>wydatki o charakterze dotacyjnym na inwestycje i zakupy inwestycyjne</t>
  </si>
  <si>
    <t>3.1</t>
  </si>
  <si>
    <t>Kwota prognozowanej nadwyżki budżetu przeznaczana na spłatę kredytów, pożyczek i wykup papierów wartościowych</t>
  </si>
  <si>
    <t>Wolne środki, o których mowa w art. 217 ust. 2 pkt 6 ustawy, w tym:</t>
  </si>
  <si>
    <t>Spłaty udzielonych pożyczek w latach ubiegłych, w tym:</t>
  </si>
  <si>
    <t>4.5</t>
  </si>
  <si>
    <t>4.5.1</t>
  </si>
  <si>
    <t>5.1.1.3.1</t>
  </si>
  <si>
    <t>środkami nowego zobowiązania</t>
  </si>
  <si>
    <t>5.1.1.3.2</t>
  </si>
  <si>
    <t>wolnymi środkami, o których mowa w art. 217 ust. 2 pkt 6 ustawy</t>
  </si>
  <si>
    <t>5.1.1.3.3</t>
  </si>
  <si>
    <t>innymi środkami</t>
  </si>
  <si>
    <t>6</t>
  </si>
  <si>
    <t>Kwota długu, w tym:</t>
  </si>
  <si>
    <t>6.1</t>
  </si>
  <si>
    <t>kwota długu, którego planowana spłata dokona się z wydatków</t>
  </si>
  <si>
    <t>7.1</t>
  </si>
  <si>
    <t>7.2</t>
  </si>
  <si>
    <t>Różnica między dochodami bieżącymi, skorygowanymi o środki a wydatkami bieżącymi, pomniejszonymi o wydatki</t>
  </si>
  <si>
    <t>8.1_vROD_2020</t>
  </si>
  <si>
    <t>8.1_vROD_2026</t>
  </si>
  <si>
    <t>8.3</t>
  </si>
  <si>
    <t>8.3.1</t>
  </si>
  <si>
    <t>8.4</t>
  </si>
  <si>
    <t>8.4.1</t>
  </si>
  <si>
    <t>Dochody bieżące na programy, projekty lub zadania finansowane z udziałem środków, o których mowa w art. 5 ust. 1 pkt 2 i 3 ustawy</t>
  </si>
  <si>
    <t>9.1.1</t>
  </si>
  <si>
    <t>Dotacje i środki o charakterze bieżącym na realizację programu, projektu lub zadania finansowanego z udziałem środków, o których mowa w art. 5 ust. 1 pkt 2 ustawy, w tym:</t>
  </si>
  <si>
    <t>9.1.1.1</t>
  </si>
  <si>
    <t>środki określone w art. 5 ust. 1 pkt 2 ustawy</t>
  </si>
  <si>
    <t>Dochody majątkowe na programy, projekty lub zadania finansowane z udziałem środków, o których mowa w art. 5 ust. 1 pkt 2 i 3 ustawy</t>
  </si>
  <si>
    <t>9.2.1</t>
  </si>
  <si>
    <t>Dochody majątkowe na programy, projekty lub zadania finansowane z udziałem środków, o których mowa w art. 5 ust. 1 pkt 2 ustawy, w tym:</t>
  </si>
  <si>
    <t>9.2.1.1</t>
  </si>
  <si>
    <t>9.3.1</t>
  </si>
  <si>
    <t>Wydatki bieżące na programy, projekty lub zadania finansowane z udziałem środków, o których mowa w art. 5 ust. 1 pkt 2 ustawy, w tym:</t>
  </si>
  <si>
    <t>9.3.1.1</t>
  </si>
  <si>
    <t>finansowane środkami określonymi w art. 5 ust. 1 pkt 2 ustawy</t>
  </si>
  <si>
    <t>9.4.1</t>
  </si>
  <si>
    <t>Wydatki majątkowe na programy, projekty lub zadania finansowane z udziałem środków, o których mowa w art. 5 ust. 1 pkt 2 ustawy, w tym:</t>
  </si>
  <si>
    <t>9.4.1.1</t>
  </si>
  <si>
    <t>Informacje uzupełniające o wybranych kategoriach finansowych</t>
  </si>
  <si>
    <t>Wydatki objęte limitem, o którym mowa w art. 226 ust. 3 pkt 4 ustawy, z tego:</t>
  </si>
  <si>
    <t>10.1.1</t>
  </si>
  <si>
    <t>10.1.2</t>
  </si>
  <si>
    <t>10.2</t>
  </si>
  <si>
    <t>10.3</t>
  </si>
  <si>
    <t>Wydatki na spłatę zobowiązań przejmowanych w związku z likwidacją lub przekształceniem samodzielnego publicznego zakładu opieki zdrowotnej</t>
  </si>
  <si>
    <t>10.4</t>
  </si>
  <si>
    <t>Kwota zobowiązań związku współtworzonego przez jednostkę samorządu terytorialnego przypadających do spłaty w danym roku budżetowym, podlegająca doliczeniu zgodnie z art. 244 ustawy</t>
  </si>
  <si>
    <t>10.5</t>
  </si>
  <si>
    <t>Kwota zobowiązań wynikających z przejęcia przez jednostkę samorządu terytorialnego zobowiązań po likwidowanych i przekształcanych samorządowych osobach prawnych</t>
  </si>
  <si>
    <t>10.6</t>
  </si>
  <si>
    <t>Spłaty, o których mowa w pkt. 5.1., wynikające wyłącznie z tytułu zobowiązań już zaciągniętych</t>
  </si>
  <si>
    <t>10.7</t>
  </si>
  <si>
    <t>10.7.1</t>
  </si>
  <si>
    <t>spłata zobowiązań wymagalnych z lat poprzednich, innych niż w pkt 10.7.3.</t>
  </si>
  <si>
    <t>10.7.2</t>
  </si>
  <si>
    <t>spłata zobowiązań zaliczanych do tytułu dłużnego – kredyt i pożyczka, w tym:</t>
  </si>
  <si>
    <t>10.7.2.1</t>
  </si>
  <si>
    <t>zobowiązań zaciągniętych po dniu 1 stycznia 2019 r. ,w tym:</t>
  </si>
  <si>
    <t>10.7.2.1.1</t>
  </si>
  <si>
    <t>dokonywana w formie wydatku bieżącego</t>
  </si>
  <si>
    <t>10.7.3</t>
  </si>
  <si>
    <t>10.8</t>
  </si>
  <si>
    <t>10.9</t>
  </si>
  <si>
    <t>Wcześniejsza spłata zobowiązań, wyłączona z limitu spłaty zobowiązań, dokonywana w formie wydatków budżetowych</t>
  </si>
  <si>
    <t>Środki z przedsięwzięcia gromadzone na rachunku bankowym, w tym:</t>
  </si>
  <si>
    <t>11.1.1</t>
  </si>
  <si>
    <t>środki na zaspokojenie roszczeń obligatariuszy</t>
  </si>
  <si>
    <t>Wydatki bieżące z tytułu świadczenia emitenta należnego obligatariuszom, nieuwzględniane w limicie spłaty zobowiązań</t>
  </si>
  <si>
    <t>Stopnie niezachowania relacji określonych w art. 242-244 w przypadku określonym w ... ustawy</t>
  </si>
  <si>
    <t>Stopień niezachowania relacji zrównoważenia wydatków bieżących, o której mowa w poz. 7.2.</t>
  </si>
  <si>
    <t>Stopień niezachowania wskaźnika spłaty zobowiązań, o którym mowa w poz. 8.4.</t>
  </si>
  <si>
    <t>Stopień niezachowania wskaźnika spłaty zobowiązań, o którym mowa w poz. 8.4.1.</t>
  </si>
  <si>
    <t>Plan na 2020 rok
(przed zmianą)</t>
  </si>
  <si>
    <t>Szczegółowy zakres zmian budżetu województwa na 2020 r., które wpływają na załącznik nr 1 do wieloletniej prognozy finansowej przedstawia poniższa tabela:</t>
  </si>
  <si>
    <t>Uchwała dotyczy zmiany wieloletniej prognozy finansowej Województwa Kujawsko-Pomorskiego na lata 2020-2038.</t>
  </si>
  <si>
    <t>Obowiązująca wieloletnia prognoza finansowa Województwa Kujawsko-Pomorskiego obejmuje lata 2020-2038.</t>
  </si>
  <si>
    <t>TAK</t>
  </si>
  <si>
    <t xml:space="preserve">      Relacja określona po prawej stronie nierówności we wzorze, o którym
      mowa w art. 243 ust. 1 ustawy, ustalony dla danego roku (wskaźnik 
      jednoroczny)</t>
  </si>
  <si>
    <t>Dokonuje się zmiany w wieloletniej prognozie finansowej Województwa Kujawsko-Pomorskiego na lata 2020-2038. Zmiany wynikają:</t>
  </si>
  <si>
    <t xml:space="preserve"> - ze zmiany budżetu województwa na 2020 r.;</t>
  </si>
  <si>
    <t xml:space="preserve"> - ze zmiany w planowanych przedsięwzięciach;</t>
  </si>
  <si>
    <t xml:space="preserve"> - z aktualizacji wielkości dochodów i wydatków w poszczególnych latach.</t>
  </si>
  <si>
    <t>Ponadto dokonuje się zmian w załączniku nr 2 do wieloletniej prognozy finansowej "Wykaz przedsięwzięć wieloletnich" wynikających:</t>
  </si>
  <si>
    <t xml:space="preserve"> - ze zmiany ogólnego kosztu zadań,</t>
  </si>
  <si>
    <t xml:space="preserve"> - z urealnienia poniesionych wydatków,</t>
  </si>
  <si>
    <t xml:space="preserve"> - z wprowadzenia nowych zadań,</t>
  </si>
  <si>
    <t xml:space="preserve"> - z przeniesienia planowanych wydatków między latami realizacji zadań.</t>
  </si>
  <si>
    <t>Zmiany dotyczą niżej wymienionych przedsięwzięć:</t>
  </si>
  <si>
    <t>Wyszczególnienie (nazwa zadania i cel)</t>
  </si>
  <si>
    <t>Łączne nakłady finansowe</t>
  </si>
  <si>
    <t>Przed zmianą</t>
  </si>
  <si>
    <t>Zwiększenia</t>
  </si>
  <si>
    <t>Zmniejszenia</t>
  </si>
  <si>
    <t>Po zmianie</t>
  </si>
  <si>
    <t xml:space="preserve">Wydatki na programy, projekty lub zadania związane z programami realizowanymi z udziałem środków, o których mowa w art. 5 ust. 1 pkt 2 i 3 ustawy z dnia 27 sierpnia 2009 r. o finansach publicznych </t>
  </si>
  <si>
    <t>Wydatki bieżące</t>
  </si>
  <si>
    <t>(dokonuje się urealnienia poniesionych do końca 2019 r. wydatków, przeniesienia niewykorzystanej kwoty z roku 2019 do roku 2020 przy zachowaniu niezmienionej ogólnej wartości projektu)</t>
  </si>
  <si>
    <t>RPO 2020 - Dz. 2.1 - Infostrada Kujaw i Pomorza 2.0 - Wzrost efektywności działań administracji samorządowej oraz jakości usług publicznych</t>
  </si>
  <si>
    <t>RPO 2020 - Dz. 4.5 - Poprawa różnorodności biologicznej poprzez zarybienie j. Gopło oraz rozbudowa obiektu o część ekspozycji przyrodniczo-historycznej - Ochrona i promocja zasobów przyrodniczych oraz podniesienie świadomości edukacji ekologiczno-przyrodniczej</t>
  </si>
  <si>
    <t>RPO 2020 - RPO WKP 2014-2020 (współfinansowanie krajowe dla beneficjentów środków EFRR) - Ułatwienie absorpcji środków (Urząd Marszałkowski w Toruniu)</t>
  </si>
  <si>
    <t>RPO 2020 - RPO WKP 2014-2020 (współfinansowanie krajowe dla beneficjentów środków EFS) - Ułatwienie absorpcji środków (Urząd Marszałkowski w Toruniu)</t>
  </si>
  <si>
    <t>(dokonuje się urealnienia poniesionych do końca 2019 r. wydatków oraz przenosi się niewykorzystaną kwotę z roku 2019 do roku 2020)</t>
  </si>
  <si>
    <t>IZ - POWER Dz. 2.5 - Kooperacja-efektywna i skuteczna - Wzmocnienie potencjału instytucji działających na rzecz wyłączenia społecznego</t>
  </si>
  <si>
    <t>Wydatki majątkowe</t>
  </si>
  <si>
    <t>1.2.10</t>
  </si>
  <si>
    <t>1.2.11</t>
  </si>
  <si>
    <t>(dokonuje się aktualizacji puli środków na współfinansowanie z EFS w poszczególnych latach)</t>
  </si>
  <si>
    <t xml:space="preserve">Wydatki na programy, projekty lub zadania pozostałe </t>
  </si>
  <si>
    <t>IW - Opracowanie dokumentacji projektowej dla rozbudowy skrzyżowania drogi wojewódzkiej Nr 241 Tuchola-Sępólno Krajeńskie-Rogoźno (ul. Kościuszki) z ul. Odrodzenia i ul. bł. ks. Jerzego Popiełuszki w m. Sępólno Krajeńskie  - Zwiększenie bezpieczeństwa ruchu drogowego</t>
  </si>
  <si>
    <t>IW - Przebudowa i remont konserwatorski budynku Pałacu Dąmbskich w Toruniu - Poprawa infrastruktury kulturalnej</t>
  </si>
  <si>
    <t>Pozostałe zmiany</t>
  </si>
  <si>
    <t>Dokonuje się zmian w zakresie planowanych dochodów i wydatków w poszczególnych latach. Zmiany wynikają przede wszystkim ze zmian w planowanych przedsięwzięciach.</t>
  </si>
  <si>
    <t>Zmiany dochodów, wydatków, przychodów i rozchodów oraz wynik budżetowy i finansowy w latach 2020-2038</t>
  </si>
  <si>
    <t>Skutkiem uchwały jest zmiana wieloletniej prognozy finansowej Województwa Kujawsko-Pomorskiego na lata 2020-2038, zgodnie z załącznikami do niniejszej uchwały.</t>
  </si>
  <si>
    <t>IW - Rozbudowa kampusu UTP w Bydgoszczy w Fordonie (partycypacja do 30 % wysokości dotacji ministerialnej) - Poprawa infrastruktury naukowej</t>
  </si>
  <si>
    <t>RPO 2020 - Dz. 3.5.2 - Poprawa bezpieczeństwa i komfortu życia mieszkańców oraz wsparcie niskoemisyjnego transportu drogowego poprzez wybudowanie dróg dla rowerów (lider: powiat toruński) - Ograniczenie emisji spalin poprzez rozbudowę sieci dróg rowerowych</t>
  </si>
  <si>
    <t>IW - KPCEN we Włocławku - Rozbudowa budynku - Poprawa infrastruktury oświatowej</t>
  </si>
  <si>
    <t>Wojewódzki program przeciwdziałania przemocy w rodzinie dla województwa kujawsko-pomorskiego do roku 2020 - Inspirowanie i promowanie nowych rozwiązań w zakresie przeciwdziałania przemocy w rodzinie</t>
  </si>
  <si>
    <t>(dokonuje się urealnienia poniesionych do końca 2019 r. wydatków oraz zmniejszenia ogólnej wartości zadania)</t>
  </si>
  <si>
    <t>Program "Przeciwdziałanie wykluczeniu cyfrowemu osób najuboższych oraz niepełnosprawnych" - Utrzymanie trwałości projektu "Przeciwdziałanie wykluczeniu cyfrowemu na terenie województwa kujawsko-pomorskiego"</t>
  </si>
  <si>
    <t>IZ - POWER, Dz. 6.1 Pomoc Techniczna - Zapewnienie efektywnego wsparcia realizacji Programu (Wojewódzki Urząd Pracy w Toruniu)</t>
  </si>
  <si>
    <t>RPO 2020 - Dz. 6.5 - Utworzenie Centrum Czynnej Ochrony Przyrody Wdeckiego Parku Krajobrazowego - Rozwój potencjału endogenicznego regionu</t>
  </si>
  <si>
    <t>(wydłuża się okres realizacji projektu do 2022 roku)</t>
  </si>
  <si>
    <t>IW - Opracowanie dokumentacji projektowej dla sieci dróg wojewódzkich - Zwiększenie bezpieczeństwa ruchu drogowego</t>
  </si>
  <si>
    <t>IW - Przygotowanie dokumentacji na zadania drogowe planowane do realizacji w ramach Funduszu Dróg Samorządowych - Poprawa parametrów technicznych dróg wojewódzkich</t>
  </si>
  <si>
    <t>IW - Opracowanie dokumentacji projektowej dla przebudowy drogi wojewódzkiej Nr 301 Janowice-Tadzin-Bądkowo-Krotoszyn-Osięciny na odc. od km 2+290 do km 18+295,5 km oraz od km 18+892,5 do km 19+226, dł. 16,339 km - Zwiększenie bezpieczeństwa ruchu drogowego</t>
  </si>
  <si>
    <t>IW - Przebudowa dróg powiatowych w powiecie świeckim na odcinku od skrzyżowania z drogą wojewódzką Nr 240 do miejscowości Laskowice (dł. 25,725 km) od ul. Miodowej do ul. Wojska Polskiego w Świeciu (dł. około 270 m) oraz od drogi wojewódzkiej Nr 214 do miejscowości Osie (19,232 km) -wsparcie finansowe - Zwiększenie bezpieczeństwa ruchu drogowego</t>
  </si>
  <si>
    <t>(dokonuje się urealnienia poniesionych do końca 2019 r. wydatków oraz zmniejszenia ogólnego kosztu zadania)</t>
  </si>
  <si>
    <t>IW - Przywrócenie równowagi ekologicznej na terenach gmin województwa kujawsko-pomorskiego w związku z budową autostrady A1 w latach 2011-2015 - wsparcie finansowe - Zrekompensowanie strat przyrodniczych i środowiskowych powstałych w wyniku budowy autostrady A1</t>
  </si>
  <si>
    <t>IW - Opracowanie Studium Techniczno-Ekonomiczno-Środowiskowego inwestycji pn. "Budowa obwodnicy Tucholi" - Przygotowanie inwestycji do realizacji poprzez uzyskanie decyzji środowiskowych uwarunkowań</t>
  </si>
  <si>
    <t>RPO 2020 - Dz. 8.6.1 - Zdrowiej w pracy i po pracy - Wydłużenie aktywności zawodowej pracowników WUP oraz promocja aktywnego stylu życia</t>
  </si>
  <si>
    <t>(dokonuje się przeniesienia części planowanych wydatków bieżących do wydatków inwestycyjnych w celu zabezpieczenia środków na budowę wiaty rowerowej. Wydatki inwestycyjne na zadanie ulegają zwiększeniu przy zachowaniu niezmienionej łącznej wartości projektu)</t>
  </si>
  <si>
    <t>IW - Rozbudowa KPCEN we Włocławku - dokumentacja - Poprawa infrastruktury oświatowej</t>
  </si>
  <si>
    <t>IW - Dokumentacje projektowe - Poprawa stanu technicznego nieruchomości będących w zasobie województwa</t>
  </si>
  <si>
    <t>IW - Termomodernizacja zabytkowego budynku stajni-wozowni w Lubostroniu na potrzeby użytku publicznego - Poprawa infrastruktury kulturalnej</t>
  </si>
  <si>
    <t>(dokonuje się urealnienia poniesionych do końca 2019 r. wydatków, przeniesienia niewykorzystanej kwoty z roku 2019 do roku 2020 przy zachowaniu niezmienionej ogólnej wartości zadania)</t>
  </si>
  <si>
    <t>IW - Zakup sprzętu i wyposażenia dla Filharmonii Pomorskiej im. Ignacego Jana Paderewskiego w Bydgoszczy - Poprawa infrastruktury kulturalnej</t>
  </si>
  <si>
    <t>RPO 2020 - Dz. 5.1 - Przebudowa drogi wojewódzkiej Nr 249 wraz z uruchomieniem przeprawy promowej przez Wisłę na wysokości Solca Kujawskiego i Czarnowa - Zwiększenie bezpieczeństwa ruchu drogowego</t>
  </si>
  <si>
    <t>Międzynarodowy konkurs Pianistyczny im. Fryderyka Chopina dla Dzieci i Młodzieży w Szafarni - Zwiększenie atrakcyjności kulturalnej regionu kujawsko-pomorskiego</t>
  </si>
  <si>
    <t>IW - Dokapitalizowanie spółki Kujawsko-Pomorskie Centrum Kompetencji Cyfrowych Sp. z o.o. - Podwyższenie jakości świadczonych usług informatycznych</t>
  </si>
  <si>
    <t>RPO 2020 - Dz. 4.6.2 - "Droga do Nowoczesności" - prace remontowo-konserwatorskie zabytkowej klatki schodowej budynku przy ul. Długiej 39 w Bydgoszczy - Poprawa infrastruktury kulturalnej</t>
  </si>
  <si>
    <t>RPO 2020 - Dz. 4.6.2 - "Droga do Nowoczesności" - remont dachu i adaptacja pomieszczeń magazynowych w zabytkowym budynku przy ul. Stary Rynek 22 w Bydgoszczy - Poprawa infrastruktury kulturalnej</t>
  </si>
  <si>
    <t>łączna kwota przypadających na dany rok kwot ustawowych wyłączeni z limitu spłaty zobowiązań, w tym:</t>
  </si>
  <si>
    <t>kwota przypadających na dany rok kwot wyłączeni określonych w art. 243 ust. 3 ustawy</t>
  </si>
  <si>
    <t>kwota przypadających na dany rok kwot wyłączeni określonych w art. 243 ust. 3a ustawy</t>
  </si>
  <si>
    <t>kwota wyłączeni z tytułu wcześniejszej spłaty zobowiązań, określonych w art. 243 ust. 3b ustawy, z tego:</t>
  </si>
  <si>
    <t>Relacja określona po lewej stronie nierówności we wzorze, o którym mowa w art. 243 ust. 1 ustawy (po uwzględnieniu zobowiązań związku współtworzonego przez jednostkę samorządu terytorialnego oraz po uwzględnieniu ustawowych wyłączeni przypadających na dany rok)</t>
  </si>
  <si>
    <t>Dopuszczalny limit spłaty zobowiązań określony po prawej stronie nierówności we wzorze, o którym mowa w art. 243 ustawy, po uwzględnieniu ustawowych wyłączeni, obliczony w oparciu o plan 3 kwartału roku poprzedzającego pierwszy rok prognozy (wskaźnik ustalony w oparciu o średnią arytmetyczną z poprzednich lat)</t>
  </si>
  <si>
    <t>Dopuszczalny limit spłaty zobowiązań określony po prawej stronie nierówności we wzorze, o którym mowa w art. 243 ustawy, po uwzględnieniu ustawowych wyłączeni, obliczony w oparciu o wykonanie roku poprzedzającego pierwszy rok prognozy (wskaźnik ustalony w oparciu o średnią arytmetyczną z poprzednich lat)</t>
  </si>
  <si>
    <t>Informacja o spełnieniu wskaźnika spłaty zobowiązań określonego w art. 243 ustawy, po uwzględnieniu zobowiązań związku współtworzonego przez jednostkę samorządu terytorialnego oraz po uwzględnieniu ustawowych wyłączeni, obliczonego w oparciu o plan 3 kwartałów roku poprzedzającego rok budżetowy</t>
  </si>
  <si>
    <t>Informacja o spełnieniu wskaźnika spłaty zobowiązań określonego w art. 243 ustawy, po uwzględnieniu zobowiązań związku współtworzonego przez jednostkę samorządu terytorialnego oraz po uwzględnieniu ustawowych wyłączeni, obliczonego w oparciu o wykonanie roku poprzedzającego rok budżetowy</t>
  </si>
  <si>
    <t>Kwota wzrostu(+)/spadku(-) kwoty długu wynikająca z operacji nie kasowych (m.in. umorzenia, różnice kursowe)</t>
  </si>
  <si>
    <t>RPO 2020 - Dz. 8.6.1 - Zdrowiej w pracy i po pracy - Wydłużenie aktywności zawodowej pracowników WKUP oraz promocja aktywnego stylu życia</t>
  </si>
  <si>
    <t>RPO 2020 - Dz. 5.1 - Przebudowa wraz z rozbudową drogi wojewódzkiej Nr 563 Rypin-Żuromin-Mława od km 2+475 do km 16+656. Etap II - Przebudowa drogi wojewódzkiej Nr 563 na odcinku Stępowo-granica województwa od km 10+100 do km 16+656- Zwiększenie bezpieczeństwa ruchu drogowego</t>
  </si>
  <si>
    <t>(wprowadza się nowy projekt przewidziany do realizacji w latach 2020-2023)</t>
  </si>
  <si>
    <t>RPO 2020 - Dz. 8.6.2 - Profilaktyka WZW B i C dla mieszkańców województwa kujawsko-pomorskiego - Zwiększenie udziału aktywnych zawodowo mieszkańców WK-P w programach profilaktycznych, rehabilitacji i ochrony zdrowia</t>
  </si>
  <si>
    <t>RPO 2020 - Dz. 5.1 - Przebudowa wraz z rozbudową drogi wojewódzkiej Nr 254 Brzoza-Wylatowo (odcinek Barcin-Wylatowo) - Zwiększenie bezpieczeństwa ruchu drogowego</t>
  </si>
  <si>
    <t>RPO 2020 - Dz. 4.4 - Kujawsko-Pomorskie - rozwój poprzez kulturę 2020 - Wzmocnienie pozycji gospodarczej regionu poprzez organizację imprez kulturalnych</t>
  </si>
  <si>
    <t>RPO 2020 - Dz. 3.4 - Przebudowa wraz z rozbudową drogi wojewódzkiej nr 265 Brześć Kujawski-Gostynin od km 0+003 do km 19+117 w zakresie dotyczącym budowy ciągów pieszo-rowerowych - Wzrost bezpieczeństwa ruchu drogowego oraz ograniczenie emisji gazów cieplarnianych</t>
  </si>
  <si>
    <t>IZ - POIŚ, Dz. 8.1 - Młyn Kultury - Przebudowa, rozbudowa i zmiana sposobu użytkowania budynku magazynowego przy ul. Kościuszki 77 w Toruniu na budynek o funkcji użyteczności publicznej - Poprawa dostępu do infrastruktury kultury</t>
  </si>
  <si>
    <t>RPO 2020 - Dz. 5.1 - Przebudowa z rozbudową drogi wojewódzkiej Nr 270 Brześć Kujawski-Izbica Kujawska-Koło od km 0+000 do km 29+023. Etap I od km 1+100 do 7+762 - Zwiększenie bezpieczeństwa ruchu drogowego</t>
  </si>
  <si>
    <t>RPO 2020 - Dz. 5.1 - Przebudowa wraz z rozbudową drogi wojewódzkiej Nr 254 Brzoza-Łabiszyn-Barcin-Mogilno-Wylatowo (odcinek Łabiszyn-Barcin) - Zwiększenie bezpieczeństwa ruchu drogowego</t>
  </si>
  <si>
    <t>(wprowadza się nowy projekt przewidziany do realizacji w latach 2017-2023)</t>
  </si>
  <si>
    <t>Wieloletni program współpracy samorządu województwa kujawsko-pomorskiego z organizacjami pozarządowymi na lata 2016-2020 - Wsparcie działań realizowanych przez organizacje pożytku publicznego</t>
  </si>
  <si>
    <t>(dokonuje się zmniejszenia ogólnej wartości programu w związku z urealnieniem poniesionych do końca 2019 r. wydatków oraz zmniejszeniem planowanych na 2020 r. wydatków na zadanie pn."GRANTY - Zadania w zakresie upowszechniania kultury fizycznej i sportu")</t>
  </si>
  <si>
    <t>RPO 2020 - Dz. 3.5.2 - Ograniczenie emisji spalin poprzez rozbudowę sieci dróg rowerowych znajdujących się w koncepcji rozwoju systemu transportu Bydgosko-Toruńskiego Obszaru Funkcjonalnego dla: Części nr 3 - Toruń-Mała Nieszawka-Wielka Nieszawka-Cierpice w ciągu drogi wojewódzkiej nr 273 - Ograniczenie emisji spalin poprzez rozbudowę sieci dróg rowerowych</t>
  </si>
  <si>
    <t>RPO 2020 - Dz. 3.4 - Ograniczenie emisji spalin poprzez rozbudowę sieci dróg rowerowych znajdujących się w koncepcji rozwoju systemu transportu Bydgosko-Toruńskiego Obszaru Funkcjonalnego dla: Części nr 3 - Toruń-Mała Nieszawka-Wielka Nieszawka-Cierpice w ciągu drogi wojewódzkiej nr 273 - Ograniczenie emisji spalin poprzez rozbudowę sieci dróg rowerowych</t>
  </si>
  <si>
    <t>(odstępuje się od realizacji projektu w ramach działania 3.5.2 w związku ze złożeniem wniosku o dofinansowanie w ramach działania 3.4)</t>
  </si>
  <si>
    <t>(odstępuje się od realizacji projektu i przenosi się środki do nowoutworzonych projektów przewidzianych do realizacji w ramach Działania 5.1 RPO:
 - pn. "Przebudowa wraz z rozbudową drogi wojewódzkiej Nr 254 Brzoza-Łabiszyn-Barcin-Mogilno-Wylatowo (odcinek Brzoza-Barcin). 
   Odcinek II od km 13+280 do km 22+400",
 - pn. "Przebudowa z rozbudową drogi wojewódzkiej Nr 270 Brześć Kujawski-Izbica Kujawska-Koło od km 0+000 do km 29+023. Etap I 
   od km 1+100 do 7+762",
 - pn. "Przebudowa wraz z rozbudową drogi wojewódzkiej Nr 563 Rypin-Żuromin-Mława od km 2+475 do km 16+656. Etap I - Przebudowa drogi 
   wojewódzkiej Nr 563 na odcinku Rypin-Stępowo od km 2+475 do km 10+100")</t>
  </si>
  <si>
    <t>RPO 2020 - Dz. 3.5.2 - Ograniczenie emisji spalin poprzez rozbudowę sieci dróg rowerowych znajdujących się w koncepcji rozwoju systemu transportu Bydgosko-Toruńskiego Obszaru Funkcjonalnego dla: Części nr 2 - Złotoria-Nowa Wieś-Lubicz Górny w ciągu drogi wojewódzkiej nr 657 - Ograniczenie emisji spalin poprzez rozbudowę sieci dróg rowerowych</t>
  </si>
  <si>
    <t>RPO 2020 - Dz. 3.4 - Ograniczenie emisji spalin poprzez rozbudowę sieci dróg rowerowych znajdujących się w koncepcji rozwoju systemu transportu Bydgosko-Toruńskiego Obszaru Funkcjonalnego dla: Części nr 2 - Złotoria-Nowa Wieś-Lubicz Górny w ciągu drogi wojewódzkiej nr 657 - Ograniczenie emisji spalin poprzez rozbudowę sieci dróg rowerowych</t>
  </si>
  <si>
    <t>RPO 2020 - Dz. 3.5.2 - Ograniczenie emisji spalin poprzez rozbudowę sieci dróg rowerowych znajdujących się w koncepcji rozwoju systemu transportu Bydgosko-Toruńskiego Obszaru Funkcjonalnego dla: Części nr 1 - Nawra-Kończewice-Chełmża-Zalesie-Kiełbasin-Mlewo-Mlewiec-Srebrniki-Sierakowo w ciągu dróg wojewódzkich nr: 551,649, 554 - Ograniczenie emisji spalin poprzez rozbudowę sieci dróg rowerowych</t>
  </si>
  <si>
    <t>(dokonuje się aktualizacji puli środków na współfinansowanie z EFRR)</t>
  </si>
  <si>
    <t>RPO 2020 - Dz. 5.1- Przebudowa i rozbudowa drogi wojewódzkiej Nr 255 Pakość-Strzelno od km 0+005 do km 21+910. Etap II - Przebudowa drogi wojewódzkiej Nr 255 na odc. od km  2+220 do km 21+910, dł. 19,690 km" - Zwiększenie bezpieczeństwa ruchu drogowego</t>
  </si>
  <si>
    <t>IW - Przebudowa i rozbudowa drogi wojewódzkiej Nr 255 Pakość-Strzelno od km 0+005 do km 21+910. Etap II - Przebudowa drogi wojewódzkiej Nr 255 na odc. od km 2+220 do km 21+910, dł. 19,690 km  - Zwiększenie bezpieczeństwa ruchu drogowego</t>
  </si>
  <si>
    <t>RPO 2020 - Dz. 10.2.1 - Uśmiechnięte Przedszkolaki - edukacja przedszkolna i terapia dla dzieci z niepełnosprawnościami - Zwiększenie liczby miejsc kształcenia przedszkolnego specjalnego</t>
  </si>
  <si>
    <t>RPO 2020 - Dz. 5.1 - Rozbudowa drogi wojewódzkiej Nr 251 Kaliska-Inowrocław na odcinku od km 19+649 (od granicy województwa kujawsko-pomorskiego) do km 34+200 oraz od km 34+590,30 do km 35+290 wraz z przebudową mostu na rzece Gąsawka w miejscowości Żnin - Zwiększenie bezpieczeństwa ruchu drogowego</t>
  </si>
  <si>
    <r>
      <t xml:space="preserve">W powyższej uchwale wprowadzone są zmiany ujęte w projekcie uchwały Sejmiku Województwa Kujawsko-Pomorskiego </t>
    </r>
    <r>
      <rPr>
        <i/>
        <sz val="12"/>
        <color indexed="8"/>
        <rFont val="Times New Roman"/>
        <family val="1"/>
      </rPr>
      <t xml:space="preserve">w sprawie zmiany budżetu województwa na rok 2020. </t>
    </r>
  </si>
  <si>
    <t xml:space="preserve"> - z odstąpienia od realizacji zadań,</t>
  </si>
  <si>
    <t>RPO 2020 - Dz. 5.1 - Przebudowa wraz z rozbudową drogi wojewódzkiej Nr 254 Brzoza-Łabiszyn-Barcin-Mogilno-Wylatowo (odcinek Brzoza-Barcin). Odcinek II od km 13+280 do km 22+400 - Zwiększenie bezpieczeństwa ruchu drogowego</t>
  </si>
  <si>
    <t>IZ - POWER Dz. 2.14 - Lokalny Ośrodek Wiedzy i Edukacji w K-P SOS Nr 1 w Bydgoszczy - Aktywizacja osób dorosłych i społeczności lokalnych na rzecz rozwoju umiejętności stanowiących podstawę dla uczenia się przez całe życie</t>
  </si>
  <si>
    <t>1.1.6</t>
  </si>
  <si>
    <t>1.1.7</t>
  </si>
  <si>
    <t>1.1.8</t>
  </si>
  <si>
    <t>1.1.9</t>
  </si>
  <si>
    <t>1.1.10</t>
  </si>
  <si>
    <t>1.1.11</t>
  </si>
  <si>
    <t>1.1.12</t>
  </si>
  <si>
    <t>1.1.13</t>
  </si>
  <si>
    <t>1.1.14</t>
  </si>
  <si>
    <t>1.1.15</t>
  </si>
  <si>
    <t>1.1.16</t>
  </si>
  <si>
    <t>1.1.17</t>
  </si>
  <si>
    <t>1.1.18</t>
  </si>
  <si>
    <t>1.2.3</t>
  </si>
  <si>
    <t>1.2.4</t>
  </si>
  <si>
    <t>1.2.5</t>
  </si>
  <si>
    <t>1.2.6</t>
  </si>
  <si>
    <t>1.2.7</t>
  </si>
  <si>
    <t>1.2.8</t>
  </si>
  <si>
    <t>1.2.9</t>
  </si>
  <si>
    <t>1.2.12</t>
  </si>
  <si>
    <t>1.2.13</t>
  </si>
  <si>
    <t>1.2.14</t>
  </si>
  <si>
    <t>1.2.15</t>
  </si>
  <si>
    <t>1.2.16</t>
  </si>
  <si>
    <t>1.2.17</t>
  </si>
  <si>
    <t>1.2.18</t>
  </si>
  <si>
    <t>1.2.19</t>
  </si>
  <si>
    <t>1.2.20</t>
  </si>
  <si>
    <t>1.2.21</t>
  </si>
  <si>
    <t>1.2.22</t>
  </si>
  <si>
    <t>1.2.23</t>
  </si>
  <si>
    <t>1.2.24</t>
  </si>
  <si>
    <t>2.1.4</t>
  </si>
  <si>
    <t>2.2.2</t>
  </si>
  <si>
    <t>2.2.3</t>
  </si>
  <si>
    <t>2.2.4</t>
  </si>
  <si>
    <t>2.2.5</t>
  </si>
  <si>
    <t>2.2.6</t>
  </si>
  <si>
    <t>2.2.7</t>
  </si>
  <si>
    <t>2.2.8</t>
  </si>
  <si>
    <t>2.2.9</t>
  </si>
  <si>
    <t>2.2.10</t>
  </si>
  <si>
    <t>2.2.11</t>
  </si>
  <si>
    <t>2.2.12</t>
  </si>
  <si>
    <t>2.2.13</t>
  </si>
  <si>
    <t>2.2.14</t>
  </si>
  <si>
    <t>2.2.15</t>
  </si>
  <si>
    <t>2.2.16</t>
  </si>
  <si>
    <t>2.2.17</t>
  </si>
  <si>
    <t>(dokonuje się zwiększenia planowanych na poszczególne lata wydatków oraz ogólnej wartości projektu. W związku z epidemią COVID-19, za zgodą IP2 podjęto decyzję o realizacji w ramach projektu nowego zadania - 5: Wsparcie wybranych podmiotów z obszaru pomocy społecznej, pieczy zastępczej i ochrony zdrowia w celu zwalczania skutków COVID-19)</t>
  </si>
  <si>
    <t>RPO 2020 - Dz. 3.4 - Ograniczenie emisji spalin poprzez budowę ścieżki rowerowo-pieszej przy drodze wojewódzkiej nr 269 od Powiatowego Centrum Kształcenia Zawodowego w Chodczu od istniejącego odcinka w granicach administracyjnych Miasta Chodecz - Ograniczenie emisji spalin poprzez rozbudowę sieci dróg rowerowych</t>
  </si>
  <si>
    <t>(dokonuje się zwiększenia planowanych na 2020 r. wydatków oraz ogólnej wartości projektu w związku z wystąpieniem robót dodatkowych nie uwzględnionych w projekcie)</t>
  </si>
  <si>
    <t>(odstępuje się od realizacji zadania i przenosi się planowane na 2020 r. wydatki do nowoutworzonego jednorocznego zadania inwestycyjnego pn. "Modernizacja dróg wojewódzkich, grupa I -Kujawsko-pomorskiego planu spójności komunikacji drogowej i kolejowej 2014-2020")</t>
  </si>
  <si>
    <t>(dokonuje się przeniesienia części planowanych wydatków z roku 2023 do roku 2020 z przeznaczeniem na pokrycie kosztów opracowania architektury technologiczno-procesowej dla Platformy Miejskiej. Ogólna wartość projektu nie ulega zmianie)</t>
  </si>
  <si>
    <t>(dokonuje się przeniesienia części planowanych wydatków z roku 2021 i 2022 do roku 2020 w związku z refundacją kosztów zajęć fizjoterapeutycznych i konsultacji dietetycznych w 2020 r. oraz przeniesienia części planowanych wydatków bieżących do wydatków inwestycyjnych w  celu zabezpieczenia środków na budowę wiaty rowerowej. Wydatki bieżące na zadanie ulegają zmniejszeniu przy zachowaniu niezmienionej łącznej wartości projektu)</t>
  </si>
  <si>
    <t>(dokonuje się urealnienia poniesionych do końca 2019 r. wydatków, przeniesienia niewykorzystanej kwoty z roku 2019 do roku 2020. Zmniejsza się ogólną wartość projektu w związku ze zmniejszeniem wkładu wszystkich partnerów projektu na skutek zwiększenia dofinansowania ze strony Zintegrowanych Inwestycji Terytorialnych)</t>
  </si>
  <si>
    <t>(dokonuje się zmniejszenia planowanych na 2020 r. wydatków i przeniesienia ich na dopłaty do Spółki z przeznaczeniem na pokrycie ujemnego wyniku finansowego na działalności operacyjnej za 2019 r. Ogólna wartość zadania ulega zmniejszeniu)</t>
  </si>
  <si>
    <t>(wprowadza się zadanie przewidziane do realizacji w latach 2014-2020 w związku z brakiem możliwości wykorzystania w 2019 r. środków na zapłatę wynagrodzenia za sprawowanie nadzoru autorskiego nad realizacją prac budowlanych w Pałacu Dąmbskich przy ul. Żeglarskiej 8 w Toruniu, w wyniku opóźnienia zakończenia robót)</t>
  </si>
  <si>
    <t>IW - Opracowanie dokumentacji projektowej dla rozbudowy drogi wojewódzkiej Nr 244 Kamieniec - Strzelce Dolne m. Żołędowo ul. Jastrzębia od km 30+068 do km 33+342, dł. 3,274 km - Zwiększenie bezpieczeństwa ruchu drogowego</t>
  </si>
  <si>
    <t>(wprowadza się zadanie przewidziane do realizacji w latach 2018-2020 w związku z przeniesieniem środków od gminy Bądkowo oraz środków własnych województwa niewydatkowanych w 2019 r. na skutek przedłużającej się procedury uzyskania decyzji o środowiskowych uwarunkowaniach oraz braku projektu wykonawczego)</t>
  </si>
  <si>
    <t>(wprowadza się zadanie przewidziane do realizacji w latach 2018-2020 w związku z brakiem możliwości zapłaty wynagrodzenia w 2019 r. za wykonanie prac projektowych, opracowanie projektu wykonawczego wraz z uzyskaniem wymaganych przepisami prawa uzgodnień, pozwoleń i decyzji, w wyniku opóźnień spowodowanych trwającymi uzgodnieniami z Urzędem Miasta Włocławek dotyczącymi formy prawnej udostępnienia Województwu działki na potrzeby wymaganego przepisami parkingu)</t>
  </si>
  <si>
    <t>(wprowadza się nowy projekt przewidziany do realizacji w latach 2020-2023. W ramach projektu przeprowadzone zostaną badania diagnostyczne u 39.833 osób na obecność antygenu powierzchniowego HbsAg oraz krwi na obecność przeciwciał anty-HCV a także podane zostaną 3 dawki uodparniające czynnie na HBV. Przewidziano również grupowe spotkania edukacyjne)</t>
  </si>
  <si>
    <t>(dokonuje się przeniesienia planowanych wydatków z roku 2020 do roku 2021. W związku z brakiem możliwości uzyskania pozwolenia na rozbudowę w wyniku trwających uzgodnień z Urzędem Miasta Włocławek dotyczących formy prawnej udostępnienia Województwu działki w celu zaprojektowania wymaganego przepisami prawa parkingu wydłużona została faza projektowania inwestycji. Ogólna wartość zadania nie ulega zmianie)</t>
  </si>
  <si>
    <t>(wprowadza się zadanie przewidziane do realizacji w latach 2018-2020 w związku z przeniesieniem środków od gminy Osielsko niewydatkowanych w 2019 r. w wyniku przedłużającej się procedury związanej z uzyskaniem decyzji środowiskowych i podpisaniem aneksu nr 3 do umowy, zgodnie  z którym dotacja podzielona została na dwie transze. Termin przekazania II transzy określony został do dnia 31 października 2020 r.)</t>
  </si>
  <si>
    <t>(wprowadza się zadanie przewidziane do realizacji w latach 2016-2020 w związku z niewykorzystaniem środków w 2019 r. w wyniku przedłużającej się procedury uzyskania decyzji środowiskowej dla inwestycji "Przebudowa drogi wojewódzkiej Nr 557 Rypin-Lipno na odcinku od km 0+430 do km 30+563")</t>
  </si>
  <si>
    <t>(wprowadza się zadanie przewidziane do realizacji w latach 2013-2020 w związku z niewykorzystaniem w 2019 r. środków na zapłatę wynagrodzenia za opracowanie dokumentacji w wyniku rozpatrywania przez GDOŚ w Warszawie odwołania mieszkańców Tucholi od decyzji RDOŚ w Bydgoszczy)</t>
  </si>
  <si>
    <t>Zgodnie z art. 18 pkt 20 ustawy z dnia 5 czerwca 1998 r. o samorządzie województwa  (Dz. U. z 2019 r. poz. 512 z późn. zm.) do kompetencji sejmiku województwa należy podejmowanie uchwał w innych sprawach zastrzeżonych ustawami. Natomiast art. 231 ustawy z dnia 27 sierpnia 2009 r. o finansach publicznych (Dz.U. z 2019 r. poz. 869 z późn. zm.) uprawnia organ stanowiący do zmiany kwot wydatków na zaplanowane w wieloletniej prognozie finansowej przedsięwzięcia.</t>
  </si>
  <si>
    <t>Art. 226, 227, 228 i 229 ustawy z dnia 27 sierpnia 2009 r. o finansach publicznych (Dz.U. z 2019 r. poz. 869 z późn. zm.)  określają szczegółowość wieloletniej prognozy finansowej jednostki samorządu terytorialnego, tj. minimalny zakres informacji i danych jakie powinny się w niej znaleźć.</t>
  </si>
  <si>
    <t>(wprowadza się projekt przewidziany do realizacji w latach 2016-2022. Wniosek o dofinansowanie projektu złożony został w trybie konkursowym ogłoszonym dla Działania 3.4)</t>
  </si>
  <si>
    <t>(wydłuża się okres realizacji projektu do roku 2022 oraz zwiększa się ogólną wartość projektu. Powyższe zmiany wynikają z aktualizacji budżetu projektu)</t>
  </si>
  <si>
    <t>(wprowadza się nowy projekt przewidziany do realizacji w latach 2020-2021. Celem projektu jest organizacja imprez kulturalnych wykazujących znaczny wpływ na gospodarkę regionalną, mających jednocześnie wkład w osiągnięcie celów Strategii UE dla Regionu Morza Bałtyckiego w obszarze priorytetowym Kultura)</t>
  </si>
  <si>
    <t>(wprowadza się nowy projekt przewidziany do realizacji w latach 2019-2021. W ramach projektu powstanie ścieżka umożliwiająca bezpośrednie dotarcie uczniom do PCKZ oraz mieszkańcom osiedla do urzędów, szkoły podstawowej, przedszkola, żłobka, kościoła, sklepów, miasta bezpieczną i względnie najkrótszą trasą. Wniosek o dofinansowanie projektu został złożony w trybie konkursowym dla Działania 3.4)</t>
  </si>
  <si>
    <t>(wprowadza się wydatki na wkład własny do projektu realizowanego przez Wojewódzką i Miejską Bibliotekę Publiczną im. dr Witolda Bełzy w Bydgoszczy, które finansowane są w 50 % ze środków własnych województwa (środki zaplanowane w 2019 r.) i w 50 % ze środków od Miasta Bydgoszczy (przyznana pomoc finansowa w 2020 r.)</t>
  </si>
  <si>
    <t>(odstępuje się od realizacji projektu w powyższym zakresie. Wprowadzony zostaje zaktualizowany zakres projektu pn. "Przebudowa wraz z rozbudową drogi wojewódzkiej Nr 254 Brzoza-Łabiszyn-Barcin-Mogilno-Wylatowo (odcinek Brzoza-Barcin). Odcinek II od km 13+280 do km 22+400")</t>
  </si>
  <si>
    <t>(wydłuża się okres realizacji projektu do roku 2022, określa się planowane wydatki na 2022 r. oraz zwiększa się ogólną wartość projektu w celu dostosowania do wartości poprzetargowych robót budowlanych)</t>
  </si>
  <si>
    <t>(odstępuje się od realizacji zadania. W związku z zagrożeniem epidemiologicznym wywołanym wirusem SARS-CoV-2 zrezygnowano z organizacji w 2020 r. Międzynarodowego Konkursu Pianistycznego im. Fryderyka Chopina dla Dzieci i Młodzieży w Szafarni)</t>
  </si>
  <si>
    <t>(dokonuje się urealnienia poniesionych do końca 2019 r. wydatków oraz przenosi się niewykorzystaną kwotę z roku 2019 oraz część planowanych wydatków z roku 2020 do roku 2022. Ogólna wartość zadania ulega zwiększeniu w związku ze zwiększeniem dofinansowania na zadanie przez Ministerstwo Nauki i Szkolnictwa Wyższego (aneks nr 2 do  umowy o udzielenie dotacji celowej na dofinansowanie kosztów realizacji inwestycji pn. "Budowa budynku dydaktycznego dla potrzeb Uniwersytetu Technologiczno-Przyrodniczego im. Jana i Jędrzeja Śniadeckich w Bydgoszczy przy Al. prof. Sylwestra Kaliskiego 7") w wyniku czego wzrasta również wkład własny województwa)</t>
  </si>
  <si>
    <t>(wprowadza się zadanie przewidziane do realizacji w latach 2016-2020, które przeniesione zostało z grupy zadań realizowanych w ramach RPO WK-P Działania 5.1)</t>
  </si>
  <si>
    <t>(wprowadza się zadanie przewidziane do realizacji w latach 2011-2020 w celu dostosowania do zapisów aneksu nr 12 do umowy dotacji zawartej pomiędzy WFOŚiGW w Toruniu a Województwem Kujawsko-Pomorskim na wspólne finansowanie zadania. Planowane na 2020 r. wydatki przeznaczone są dla gminy Kowal na realizację przedsięwzięcia pn. "Budowa instalacji fotowoltaicznych na budynkach użyteczności publicznej (SUW Nakonowo, SUW Grabkowo, SUW Dębniaki, oczyszczalnia Gołaszewo, Zespół Szkół w Grabkowie")</t>
  </si>
  <si>
    <t>Zestawienie zmian w planowanych dochodach i wydatkach w latach 2020-2038 przedstawia załączona tabela.</t>
  </si>
  <si>
    <t>(dokonuje się urealnienia poniesionych do końca 2019 r. wydatków, przeniesienia niewykorzystanej kwoty z roku 2019 do roku 2020. Ogólna wartość zadania ulega zmniejszeniu w związku z rozliczeniem podatku VAT)</t>
  </si>
  <si>
    <t>(wprowadza się nowy projekt przewidziany do realizacji w latach 2022-2023. Projekt zakłada finansowanie działalności nowoutworzonych miejsc wychowania przedszkolnego specjalnego oraz dostosowanie istniejących miejsc wychowania przedszkolnego do potrzeb dzieci z niepełnosprawnościami, organizację dodatkowych zajęć edukacyjnych oraz terapii specjalistycznych i rehabilitacyjnych z dziećmi w ramach nowopowstałych grup przedszkola specjalnego oraz Wczesnego Wspomagania Rozwoju Dziecka w Kujawsko-Pomorskim Specjalnym Ośrodku Szkolno-Wychowawczym Nr 1 dla Dzieci i Młodzieży Słabo Widzącej i Niewidomej w Bydgoszczy, w budynku przedszkola prowadzącym edukację dzieci z niepełnosprawnościami)</t>
  </si>
  <si>
    <t>(wprowadza się nowy projekt przewidziany do realizacji w latach 2020-2021 w związku z przyznaniem dofinansowania w ramach  projektu "Aktywizacja osób dorosłych w ramach ośrodków LOWE" realizowanego z POWER 2014-2020. Celem projektu jest aktywizacja 200 osób dorosłych i społeczności lokalnej na rzecz rozwoju umiejętności stanowiących podstawę dla uczenia się przez całe życie przydatnych do poruszania się na rynku pracy dla rozwoju osobistego i rozwoju wspólnot)</t>
  </si>
  <si>
    <t>(wydłuża się okres realizacji zadania do roku 2021, przenosi się część planowanych wydatków z roku 2020 do roku 2021 w celu dostosowania planu wydatków do harmonogramu realizacji robót. Ogólna wartość zadania nie ulega zmianie)</t>
  </si>
</sst>
</file>

<file path=xl/styles.xml><?xml version="1.0" encoding="utf-8"?>
<styleSheet xmlns="http://schemas.openxmlformats.org/spreadsheetml/2006/main">
  <numFmts count="2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_);_([$€]* \(#,##0.00\);_([$€]* &quot;-&quot;??_);_(@_)"/>
    <numFmt numFmtId="165" formatCode="#,##0_ ;[Red]\-#,##0\ "/>
    <numFmt numFmtId="166" formatCode="0.0%"/>
    <numFmt numFmtId="167" formatCode="0##"/>
    <numFmt numFmtId="168" formatCode="[$-415]d\ mmmm\ yyyy"/>
    <numFmt numFmtId="169" formatCode="#,##0.00\ &quot;zł&quot;"/>
    <numFmt numFmtId="170" formatCode="&quot;Tak&quot;;&quot;Tak&quot;;&quot;Nie&quot;"/>
    <numFmt numFmtId="171" formatCode="&quot;Prawda&quot;;&quot;Prawda&quot;;&quot;Fałsz&quot;"/>
    <numFmt numFmtId="172" formatCode="&quot;Włączone&quot;;&quot;Włączone&quot;;&quot;Wyłączone&quot;"/>
    <numFmt numFmtId="173" formatCode="[$€-2]\ #,##0.00_);[Red]\([$€-2]\ #,##0.00\)"/>
    <numFmt numFmtId="174" formatCode="#,##0.00_ ;[Red]\-#,##0.00\ "/>
    <numFmt numFmtId="175" formatCode="0.00%;[Red]\-0.00%"/>
    <numFmt numFmtId="176" formatCode="0.0000%"/>
    <numFmt numFmtId="177" formatCode="#,##0.0"/>
    <numFmt numFmtId="178" formatCode="#,##0.000"/>
    <numFmt numFmtId="179" formatCode="#,##0.0000"/>
    <numFmt numFmtId="180" formatCode="0.000%"/>
  </numFmts>
  <fonts count="94">
    <font>
      <sz val="11"/>
      <color theme="1"/>
      <name val="Czcionka tekstu podstawowego"/>
      <family val="2"/>
    </font>
    <font>
      <sz val="11"/>
      <color indexed="8"/>
      <name val="Czcionka tekstu podstawowego"/>
      <family val="2"/>
    </font>
    <font>
      <sz val="10"/>
      <name val="Arial CE"/>
      <family val="0"/>
    </font>
    <font>
      <sz val="10"/>
      <name val="Arial"/>
      <family val="2"/>
    </font>
    <font>
      <sz val="10"/>
      <name val="Arial PL"/>
      <family val="0"/>
    </font>
    <font>
      <sz val="11"/>
      <color indexed="8"/>
      <name val="Calibri"/>
      <family val="2"/>
    </font>
    <font>
      <sz val="10"/>
      <color indexed="8"/>
      <name val="Times New Roman"/>
      <family val="1"/>
    </font>
    <font>
      <b/>
      <sz val="12"/>
      <color indexed="8"/>
      <name val="Times New Roman"/>
      <family val="1"/>
    </font>
    <font>
      <b/>
      <sz val="11"/>
      <color indexed="8"/>
      <name val="Times New Roman"/>
      <family val="1"/>
    </font>
    <font>
      <sz val="11"/>
      <color indexed="8"/>
      <name val="Times New Roman"/>
      <family val="1"/>
    </font>
    <font>
      <sz val="12"/>
      <color indexed="8"/>
      <name val="Times New Roman"/>
      <family val="1"/>
    </font>
    <font>
      <sz val="12"/>
      <color indexed="8"/>
      <name val="Czcionka tekstu podstawowego"/>
      <family val="2"/>
    </font>
    <font>
      <b/>
      <sz val="12"/>
      <color indexed="8"/>
      <name val="Czcionka tekstu podstawowego"/>
      <family val="2"/>
    </font>
    <font>
      <sz val="10"/>
      <color indexed="8"/>
      <name val="Czcionka tekstu podstawowego"/>
      <family val="2"/>
    </font>
    <font>
      <sz val="12"/>
      <name val="Times New Roman"/>
      <family val="1"/>
    </font>
    <font>
      <b/>
      <sz val="11"/>
      <color indexed="8"/>
      <name val="Czcionka tekstu podstawowego"/>
      <family val="2"/>
    </font>
    <font>
      <i/>
      <sz val="11"/>
      <color indexed="8"/>
      <name val="Times New Roman"/>
      <family val="1"/>
    </font>
    <font>
      <b/>
      <sz val="10"/>
      <color indexed="8"/>
      <name val="Times New Roman"/>
      <family val="1"/>
    </font>
    <font>
      <i/>
      <sz val="8"/>
      <color indexed="8"/>
      <name val="Times New Roman"/>
      <family val="1"/>
    </font>
    <font>
      <b/>
      <sz val="14"/>
      <color indexed="8"/>
      <name val="Times New Roman"/>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i/>
      <sz val="12"/>
      <color indexed="8"/>
      <name val="Times New Roman"/>
      <family val="1"/>
    </font>
    <font>
      <b/>
      <sz val="10"/>
      <color indexed="8"/>
      <name val="Czcionka tekstu podstawowego"/>
      <family val="2"/>
    </font>
    <font>
      <b/>
      <i/>
      <sz val="12"/>
      <color indexed="8"/>
      <name val="Times New Roman"/>
      <family val="1"/>
    </font>
    <font>
      <b/>
      <i/>
      <sz val="10"/>
      <color indexed="8"/>
      <name val="Czcionka tekstu podstawowego"/>
      <family val="2"/>
    </font>
    <font>
      <i/>
      <sz val="10"/>
      <color indexed="8"/>
      <name val="Czcionka tekstu podstawowego"/>
      <family val="2"/>
    </font>
    <font>
      <i/>
      <sz val="12"/>
      <name val="Times New Roman CE"/>
      <family val="0"/>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9.25"/>
      <color indexed="12"/>
      <name val="Czcionka tekstu podstawowego"/>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9.25"/>
      <color indexed="20"/>
      <name val="Czcionka tekstu podstawowego"/>
      <family val="2"/>
    </font>
    <font>
      <b/>
      <sz val="11"/>
      <color indexed="8"/>
      <name val="Calibri"/>
      <family val="2"/>
    </font>
    <font>
      <i/>
      <sz val="11"/>
      <color indexed="23"/>
      <name val="Calibri"/>
      <family val="2"/>
    </font>
    <font>
      <sz val="11"/>
      <color indexed="10"/>
      <name val="Calibri"/>
      <family val="2"/>
    </font>
    <font>
      <sz val="11"/>
      <color indexed="20"/>
      <name val="Calibri"/>
      <family val="2"/>
    </font>
    <font>
      <sz val="11"/>
      <color theme="1"/>
      <name val="Calibri"/>
      <family val="2"/>
    </font>
    <font>
      <sz val="11"/>
      <color theme="0"/>
      <name val="Czcionka tekstu podstawowego"/>
      <family val="2"/>
    </font>
    <font>
      <sz val="11"/>
      <color theme="0"/>
      <name val="Calibri"/>
      <family val="2"/>
    </font>
    <font>
      <sz val="11"/>
      <color rgb="FF3F3F76"/>
      <name val="Czcionka tekstu podstawowego"/>
      <family val="2"/>
    </font>
    <font>
      <sz val="11"/>
      <color rgb="FF3F3F76"/>
      <name val="Calibri"/>
      <family val="2"/>
    </font>
    <font>
      <b/>
      <sz val="11"/>
      <color rgb="FF3F3F3F"/>
      <name val="Czcionka tekstu podstawowego"/>
      <family val="2"/>
    </font>
    <font>
      <b/>
      <sz val="11"/>
      <color rgb="FF3F3F3F"/>
      <name val="Calibri"/>
      <family val="2"/>
    </font>
    <font>
      <sz val="11"/>
      <color rgb="FF006100"/>
      <name val="Calibri"/>
      <family val="2"/>
    </font>
    <font>
      <sz val="11"/>
      <color rgb="FF006100"/>
      <name val="Czcionka tekstu podstawowego"/>
      <family val="2"/>
    </font>
    <font>
      <u val="single"/>
      <sz val="9.25"/>
      <color theme="10"/>
      <name val="Czcionka tekstu podstawowego"/>
      <family val="2"/>
    </font>
    <font>
      <sz val="11"/>
      <color rgb="FFFA7D00"/>
      <name val="Czcionka tekstu podstawowego"/>
      <family val="2"/>
    </font>
    <font>
      <sz val="11"/>
      <color rgb="FFFA7D00"/>
      <name val="Calibri"/>
      <family val="2"/>
    </font>
    <font>
      <b/>
      <sz val="11"/>
      <color theme="0"/>
      <name val="Czcionka tekstu podstawowego"/>
      <family val="2"/>
    </font>
    <font>
      <b/>
      <sz val="11"/>
      <color theme="0"/>
      <name val="Calibri"/>
      <family val="2"/>
    </font>
    <font>
      <b/>
      <sz val="15"/>
      <color theme="3"/>
      <name val="Czcionka tekstu podstawowego"/>
      <family val="2"/>
    </font>
    <font>
      <b/>
      <sz val="15"/>
      <color theme="3"/>
      <name val="Calibri"/>
      <family val="2"/>
    </font>
    <font>
      <b/>
      <sz val="13"/>
      <color theme="3"/>
      <name val="Czcionka tekstu podstawowego"/>
      <family val="2"/>
    </font>
    <font>
      <b/>
      <sz val="13"/>
      <color theme="3"/>
      <name val="Calibri"/>
      <family val="2"/>
    </font>
    <font>
      <b/>
      <sz val="11"/>
      <color theme="3"/>
      <name val="Czcionka tekstu podstawowego"/>
      <family val="2"/>
    </font>
    <font>
      <b/>
      <sz val="11"/>
      <color theme="3"/>
      <name val="Calibri"/>
      <family val="2"/>
    </font>
    <font>
      <sz val="11"/>
      <color rgb="FF9C6500"/>
      <name val="Calibri"/>
      <family val="2"/>
    </font>
    <font>
      <sz val="11"/>
      <color rgb="FF9C6500"/>
      <name val="Czcionka tekstu podstawowego"/>
      <family val="2"/>
    </font>
    <font>
      <b/>
      <sz val="11"/>
      <color rgb="FFFA7D00"/>
      <name val="Czcionka tekstu podstawowego"/>
      <family val="2"/>
    </font>
    <font>
      <b/>
      <sz val="11"/>
      <color rgb="FFFA7D00"/>
      <name val="Calibri"/>
      <family val="2"/>
    </font>
    <font>
      <u val="single"/>
      <sz val="9.25"/>
      <color theme="11"/>
      <name val="Czcionka tekstu podstawowego"/>
      <family val="2"/>
    </font>
    <font>
      <b/>
      <sz val="11"/>
      <color theme="1"/>
      <name val="Czcionka tekstu podstawowego"/>
      <family val="2"/>
    </font>
    <font>
      <b/>
      <sz val="11"/>
      <color theme="1"/>
      <name val="Calibri"/>
      <family val="2"/>
    </font>
    <font>
      <i/>
      <sz val="11"/>
      <color rgb="FF7F7F7F"/>
      <name val="Czcionka tekstu podstawowego"/>
      <family val="2"/>
    </font>
    <font>
      <i/>
      <sz val="11"/>
      <color rgb="FF7F7F7F"/>
      <name val="Calibri"/>
      <family val="2"/>
    </font>
    <font>
      <sz val="11"/>
      <color rgb="FFFF0000"/>
      <name val="Czcionka tekstu podstawowego"/>
      <family val="2"/>
    </font>
    <font>
      <sz val="11"/>
      <color rgb="FFFF0000"/>
      <name val="Calibri"/>
      <family val="2"/>
    </font>
    <font>
      <b/>
      <sz val="18"/>
      <color theme="3"/>
      <name val="Cambria"/>
      <family val="2"/>
    </font>
    <font>
      <sz val="11"/>
      <color rgb="FF9C0006"/>
      <name val="Calibri"/>
      <family val="2"/>
    </font>
    <font>
      <sz val="11"/>
      <color rgb="FF9C0006"/>
      <name val="Czcionka tekstu podstawowego"/>
      <family val="2"/>
    </font>
    <font>
      <sz val="12"/>
      <color theme="1"/>
      <name val="Times New Roman"/>
      <family val="1"/>
    </font>
    <font>
      <b/>
      <sz val="12"/>
      <color theme="1"/>
      <name val="Times New Roman"/>
      <family val="1"/>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color indexed="63"/>
      </top>
      <bottom style="thin"/>
    </border>
    <border>
      <left style="medium"/>
      <right>
        <color indexed="63"/>
      </right>
      <top style="medium"/>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medium"/>
      <top style="thin"/>
      <bottom style="thin"/>
    </border>
    <border>
      <left style="medium"/>
      <right>
        <color indexed="63"/>
      </right>
      <top style="thin"/>
      <bottom style="thin"/>
    </border>
    <border>
      <left style="thin"/>
      <right style="thin"/>
      <top style="thin"/>
      <bottom style="thin"/>
    </border>
    <border>
      <left style="thin"/>
      <right style="medium"/>
      <top style="thin"/>
      <bottom style="thin"/>
    </border>
    <border>
      <left style="medium"/>
      <right style="thin"/>
      <top style="thin"/>
      <bottom style="thin"/>
    </border>
    <border>
      <left style="medium"/>
      <right style="medium"/>
      <top style="thin"/>
      <bottom style="medium"/>
    </border>
    <border>
      <left style="medium"/>
      <right>
        <color indexed="63"/>
      </right>
      <top style="thin"/>
      <bottom style="medium"/>
    </border>
    <border>
      <left style="medium"/>
      <right>
        <color indexed="63"/>
      </right>
      <top>
        <color indexed="63"/>
      </top>
      <bottom style="thin"/>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thin"/>
      <top style="thin"/>
      <bottom style="thin"/>
    </border>
    <border>
      <left style="medium"/>
      <right style="medium"/>
      <top style="thin"/>
      <bottom>
        <color indexed="63"/>
      </bottom>
    </border>
    <border>
      <left>
        <color indexed="63"/>
      </left>
      <right style="thin"/>
      <top style="thin"/>
      <bottom style="medium"/>
    </border>
    <border>
      <left>
        <color indexed="63"/>
      </left>
      <right>
        <color indexed="63"/>
      </right>
      <top>
        <color indexed="63"/>
      </top>
      <bottom style="thin"/>
    </border>
    <border>
      <left style="thin"/>
      <right style="thin"/>
      <top>
        <color indexed="63"/>
      </top>
      <bottom style="thin"/>
    </border>
    <border>
      <left>
        <color indexed="63"/>
      </left>
      <right style="thin"/>
      <top style="medium"/>
      <bottom style="thin"/>
    </border>
    <border>
      <left style="medium"/>
      <right style="medium"/>
      <top style="medium"/>
      <bottom style="thin"/>
    </border>
  </borders>
  <cellStyleXfs count="1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58" fillId="2"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58" fillId="4"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58" fillId="6"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58" fillId="8"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58" fillId="10"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58" fillId="12"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58" fillId="14"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58" fillId="16"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58" fillId="18"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58" fillId="20"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58"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58" fillId="22" borderId="0" applyNumberFormat="0" applyBorder="0" applyAlignment="0" applyProtection="0"/>
    <xf numFmtId="0" fontId="59" fillId="24" borderId="0" applyNumberFormat="0" applyBorder="0" applyAlignment="0" applyProtection="0"/>
    <xf numFmtId="0" fontId="20" fillId="25" borderId="0" applyNumberFormat="0" applyBorder="0" applyAlignment="0" applyProtection="0"/>
    <xf numFmtId="0" fontId="60" fillId="24" borderId="0" applyNumberFormat="0" applyBorder="0" applyAlignment="0" applyProtection="0"/>
    <xf numFmtId="0" fontId="59" fillId="26" borderId="0" applyNumberFormat="0" applyBorder="0" applyAlignment="0" applyProtection="0"/>
    <xf numFmtId="0" fontId="20" fillId="17" borderId="0" applyNumberFormat="0" applyBorder="0" applyAlignment="0" applyProtection="0"/>
    <xf numFmtId="0" fontId="60" fillId="26" borderId="0" applyNumberFormat="0" applyBorder="0" applyAlignment="0" applyProtection="0"/>
    <xf numFmtId="0" fontId="59" fillId="27" borderId="0" applyNumberFormat="0" applyBorder="0" applyAlignment="0" applyProtection="0"/>
    <xf numFmtId="0" fontId="20" fillId="19" borderId="0" applyNumberFormat="0" applyBorder="0" applyAlignment="0" applyProtection="0"/>
    <xf numFmtId="0" fontId="60" fillId="27" borderId="0" applyNumberFormat="0" applyBorder="0" applyAlignment="0" applyProtection="0"/>
    <xf numFmtId="0" fontId="59" fillId="28" borderId="0" applyNumberFormat="0" applyBorder="0" applyAlignment="0" applyProtection="0"/>
    <xf numFmtId="0" fontId="20" fillId="29" borderId="0" applyNumberFormat="0" applyBorder="0" applyAlignment="0" applyProtection="0"/>
    <xf numFmtId="0" fontId="60" fillId="28" borderId="0" applyNumberFormat="0" applyBorder="0" applyAlignment="0" applyProtection="0"/>
    <xf numFmtId="0" fontId="59" fillId="30" borderId="0" applyNumberFormat="0" applyBorder="0" applyAlignment="0" applyProtection="0"/>
    <xf numFmtId="0" fontId="20" fillId="31" borderId="0" applyNumberFormat="0" applyBorder="0" applyAlignment="0" applyProtection="0"/>
    <xf numFmtId="0" fontId="60" fillId="30" borderId="0" applyNumberFormat="0" applyBorder="0" applyAlignment="0" applyProtection="0"/>
    <xf numFmtId="0" fontId="59" fillId="32" borderId="0" applyNumberFormat="0" applyBorder="0" applyAlignment="0" applyProtection="0"/>
    <xf numFmtId="0" fontId="20" fillId="33" borderId="0" applyNumberFormat="0" applyBorder="0" applyAlignment="0" applyProtection="0"/>
    <xf numFmtId="0" fontId="60" fillId="32" borderId="0" applyNumberFormat="0" applyBorder="0" applyAlignment="0" applyProtection="0"/>
    <xf numFmtId="0" fontId="59" fillId="34" borderId="0" applyNumberFormat="0" applyBorder="0" applyAlignment="0" applyProtection="0"/>
    <xf numFmtId="0" fontId="20" fillId="35" borderId="0" applyNumberFormat="0" applyBorder="0" applyAlignment="0" applyProtection="0"/>
    <xf numFmtId="0" fontId="60" fillId="34" borderId="0" applyNumberFormat="0" applyBorder="0" applyAlignment="0" applyProtection="0"/>
    <xf numFmtId="0" fontId="59" fillId="36" borderId="0" applyNumberFormat="0" applyBorder="0" applyAlignment="0" applyProtection="0"/>
    <xf numFmtId="0" fontId="20" fillId="37" borderId="0" applyNumberFormat="0" applyBorder="0" applyAlignment="0" applyProtection="0"/>
    <xf numFmtId="0" fontId="60" fillId="36" borderId="0" applyNumberFormat="0" applyBorder="0" applyAlignment="0" applyProtection="0"/>
    <xf numFmtId="0" fontId="59" fillId="38" borderId="0" applyNumberFormat="0" applyBorder="0" applyAlignment="0" applyProtection="0"/>
    <xf numFmtId="0" fontId="20" fillId="39" borderId="0" applyNumberFormat="0" applyBorder="0" applyAlignment="0" applyProtection="0"/>
    <xf numFmtId="0" fontId="60" fillId="38" borderId="0" applyNumberFormat="0" applyBorder="0" applyAlignment="0" applyProtection="0"/>
    <xf numFmtId="0" fontId="59" fillId="40" borderId="0" applyNumberFormat="0" applyBorder="0" applyAlignment="0" applyProtection="0"/>
    <xf numFmtId="0" fontId="20" fillId="29" borderId="0" applyNumberFormat="0" applyBorder="0" applyAlignment="0" applyProtection="0"/>
    <xf numFmtId="0" fontId="60" fillId="40" borderId="0" applyNumberFormat="0" applyBorder="0" applyAlignment="0" applyProtection="0"/>
    <xf numFmtId="0" fontId="59" fillId="41" borderId="0" applyNumberFormat="0" applyBorder="0" applyAlignment="0" applyProtection="0"/>
    <xf numFmtId="0" fontId="20" fillId="31" borderId="0" applyNumberFormat="0" applyBorder="0" applyAlignment="0" applyProtection="0"/>
    <xf numFmtId="0" fontId="60" fillId="41" borderId="0" applyNumberFormat="0" applyBorder="0" applyAlignment="0" applyProtection="0"/>
    <xf numFmtId="0" fontId="59" fillId="42" borderId="0" applyNumberFormat="0" applyBorder="0" applyAlignment="0" applyProtection="0"/>
    <xf numFmtId="0" fontId="20" fillId="43" borderId="0" applyNumberFormat="0" applyBorder="0" applyAlignment="0" applyProtection="0"/>
    <xf numFmtId="0" fontId="60" fillId="42" borderId="0" applyNumberFormat="0" applyBorder="0" applyAlignment="0" applyProtection="0"/>
    <xf numFmtId="0" fontId="61" fillId="44" borderId="1" applyNumberFormat="0" applyAlignment="0" applyProtection="0"/>
    <xf numFmtId="0" fontId="21" fillId="13" borderId="2" applyNumberFormat="0" applyAlignment="0" applyProtection="0"/>
    <xf numFmtId="0" fontId="62" fillId="44" borderId="1" applyNumberFormat="0" applyAlignment="0" applyProtection="0"/>
    <xf numFmtId="0" fontId="63" fillId="45" borderId="3" applyNumberFormat="0" applyAlignment="0" applyProtection="0"/>
    <xf numFmtId="0" fontId="22" fillId="46" borderId="4" applyNumberFormat="0" applyAlignment="0" applyProtection="0"/>
    <xf numFmtId="0" fontId="64" fillId="45" borderId="3" applyNumberFormat="0" applyAlignment="0" applyProtection="0"/>
    <xf numFmtId="0" fontId="23" fillId="7" borderId="0" applyNumberFormat="0" applyBorder="0" applyAlignment="0" applyProtection="0"/>
    <xf numFmtId="0" fontId="65" fillId="47" borderId="0" applyNumberFormat="0" applyBorder="0" applyAlignment="0" applyProtection="0"/>
    <xf numFmtId="0" fontId="66" fillId="47"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67" fillId="0" borderId="0" applyNumberFormat="0" applyFill="0" applyBorder="0" applyAlignment="0" applyProtection="0"/>
    <xf numFmtId="0" fontId="68" fillId="0" borderId="5" applyNumberFormat="0" applyFill="0" applyAlignment="0" applyProtection="0"/>
    <xf numFmtId="0" fontId="24" fillId="0" borderId="6" applyNumberFormat="0" applyFill="0" applyAlignment="0" applyProtection="0"/>
    <xf numFmtId="0" fontId="69" fillId="0" borderId="5" applyNumberFormat="0" applyFill="0" applyAlignment="0" applyProtection="0"/>
    <xf numFmtId="0" fontId="70" fillId="48" borderId="7" applyNumberFormat="0" applyAlignment="0" applyProtection="0"/>
    <xf numFmtId="0" fontId="25" fillId="49" borderId="8" applyNumberFormat="0" applyAlignment="0" applyProtection="0"/>
    <xf numFmtId="0" fontId="71" fillId="48" borderId="7" applyNumberFormat="0" applyAlignment="0" applyProtection="0"/>
    <xf numFmtId="0" fontId="72" fillId="0" borderId="9" applyNumberFormat="0" applyFill="0" applyAlignment="0" applyProtection="0"/>
    <xf numFmtId="0" fontId="26" fillId="0" borderId="10" applyNumberFormat="0" applyFill="0" applyAlignment="0" applyProtection="0"/>
    <xf numFmtId="0" fontId="73" fillId="0" borderId="9" applyNumberFormat="0" applyFill="0" applyAlignment="0" applyProtection="0"/>
    <xf numFmtId="0" fontId="74" fillId="0" borderId="11" applyNumberFormat="0" applyFill="0" applyAlignment="0" applyProtection="0"/>
    <xf numFmtId="0" fontId="27" fillId="0" borderId="12" applyNumberFormat="0" applyFill="0" applyAlignment="0" applyProtection="0"/>
    <xf numFmtId="0" fontId="75" fillId="0" borderId="11" applyNumberFormat="0" applyFill="0" applyAlignment="0" applyProtection="0"/>
    <xf numFmtId="0" fontId="76" fillId="0" borderId="13" applyNumberFormat="0" applyFill="0" applyAlignment="0" applyProtection="0"/>
    <xf numFmtId="0" fontId="28" fillId="0" borderId="14" applyNumberFormat="0" applyFill="0" applyAlignment="0" applyProtection="0"/>
    <xf numFmtId="0" fontId="77" fillId="0" borderId="13" applyNumberFormat="0" applyFill="0" applyAlignment="0" applyProtection="0"/>
    <xf numFmtId="0" fontId="76" fillId="0" borderId="0" applyNumberFormat="0" applyFill="0" applyBorder="0" applyAlignment="0" applyProtection="0"/>
    <xf numFmtId="0" fontId="28" fillId="0" borderId="0" applyNumberFormat="0" applyFill="0" applyBorder="0" applyAlignment="0" applyProtection="0"/>
    <xf numFmtId="0" fontId="77" fillId="0" borderId="0" applyNumberFormat="0" applyFill="0" applyBorder="0" applyAlignment="0" applyProtection="0"/>
    <xf numFmtId="0" fontId="29" fillId="50" borderId="0" applyNumberFormat="0" applyBorder="0" applyAlignment="0" applyProtection="0"/>
    <xf numFmtId="0" fontId="78" fillId="51" borderId="0" applyNumberFormat="0" applyBorder="0" applyAlignment="0" applyProtection="0"/>
    <xf numFmtId="0" fontId="79" fillId="5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3" fillId="0" borderId="0">
      <alignment/>
      <protection/>
    </xf>
    <xf numFmtId="0" fontId="5" fillId="0" borderId="0">
      <alignment/>
      <protection/>
    </xf>
    <xf numFmtId="0" fontId="58"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58" fillId="0" borderId="0">
      <alignment/>
      <protection/>
    </xf>
    <xf numFmtId="0" fontId="2" fillId="0" borderId="0">
      <alignment/>
      <protection/>
    </xf>
    <xf numFmtId="0" fontId="80" fillId="45" borderId="1" applyNumberFormat="0" applyAlignment="0" applyProtection="0"/>
    <xf numFmtId="0" fontId="30" fillId="46" borderId="2" applyNumberFormat="0" applyAlignment="0" applyProtection="0"/>
    <xf numFmtId="0" fontId="81" fillId="45" borderId="1" applyNumberFormat="0" applyAlignment="0" applyProtection="0"/>
    <xf numFmtId="0" fontId="82"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alignment/>
      <protection/>
    </xf>
    <xf numFmtId="0" fontId="83" fillId="0" borderId="15" applyNumberFormat="0" applyFill="0" applyAlignment="0" applyProtection="0"/>
    <xf numFmtId="0" fontId="15" fillId="0" borderId="16" applyNumberFormat="0" applyFill="0" applyAlignment="0" applyProtection="0"/>
    <xf numFmtId="0" fontId="84" fillId="0" borderId="15" applyNumberFormat="0" applyFill="0" applyAlignment="0" applyProtection="0"/>
    <xf numFmtId="0" fontId="85" fillId="0" borderId="0" applyNumberFormat="0" applyFill="0" applyBorder="0" applyAlignment="0" applyProtection="0"/>
    <xf numFmtId="0" fontId="31"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32"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33" fillId="0" borderId="0" applyNumberFormat="0" applyFill="0" applyBorder="0" applyAlignment="0" applyProtection="0"/>
    <xf numFmtId="0" fontId="1" fillId="52" borderId="17" applyNumberFormat="0" applyFont="0" applyAlignment="0" applyProtection="0"/>
    <xf numFmtId="0" fontId="2" fillId="53" borderId="18" applyNumberFormat="0" applyFont="0" applyAlignment="0" applyProtection="0"/>
    <xf numFmtId="0" fontId="5" fillId="52" borderId="17" applyNumberFormat="0" applyFont="0" applyAlignment="0" applyProtection="0"/>
    <xf numFmtId="44" fontId="1" fillId="0" borderId="0" applyFont="0" applyFill="0" applyBorder="0" applyAlignment="0" applyProtection="0"/>
    <xf numFmtId="42" fontId="1" fillId="0" borderId="0" applyFont="0" applyFill="0" applyBorder="0" applyAlignment="0" applyProtection="0"/>
    <xf numFmtId="0" fontId="34" fillId="5" borderId="0" applyNumberFormat="0" applyBorder="0" applyAlignment="0" applyProtection="0"/>
    <xf numFmtId="0" fontId="90" fillId="54" borderId="0" applyNumberFormat="0" applyBorder="0" applyAlignment="0" applyProtection="0"/>
    <xf numFmtId="0" fontId="91" fillId="54" borderId="0" applyNumberFormat="0" applyBorder="0" applyAlignment="0" applyProtection="0"/>
  </cellStyleXfs>
  <cellXfs count="193">
    <xf numFmtId="0" fontId="0" fillId="0" borderId="0" xfId="0" applyAlignment="1">
      <alignment/>
    </xf>
    <xf numFmtId="0" fontId="7" fillId="0" borderId="0" xfId="0" applyFont="1" applyFill="1" applyAlignment="1" applyProtection="1">
      <alignment horizontal="center" wrapText="1"/>
      <protection/>
    </xf>
    <xf numFmtId="0" fontId="9" fillId="0" borderId="0" xfId="0" applyFont="1" applyFill="1" applyAlignment="1">
      <alignment/>
    </xf>
    <xf numFmtId="0" fontId="9" fillId="0" borderId="0" xfId="0" applyFont="1" applyFill="1" applyAlignment="1">
      <alignment horizontal="center"/>
    </xf>
    <xf numFmtId="0" fontId="9"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vertical="center"/>
    </xf>
    <xf numFmtId="2" fontId="6" fillId="0" borderId="19" xfId="0" applyNumberFormat="1" applyFont="1" applyFill="1" applyBorder="1" applyAlignment="1">
      <alignment horizontal="center" vertical="center" wrapText="1"/>
    </xf>
    <xf numFmtId="2" fontId="6" fillId="0" borderId="20" xfId="0" applyNumberFormat="1" applyFont="1" applyFill="1" applyBorder="1" applyAlignment="1">
      <alignment horizontal="center" vertical="center" wrapText="1"/>
    </xf>
    <xf numFmtId="2" fontId="6" fillId="0" borderId="21" xfId="0" applyNumberFormat="1" applyFont="1" applyFill="1" applyBorder="1" applyAlignment="1">
      <alignment horizontal="center" vertical="center" wrapText="1"/>
    </xf>
    <xf numFmtId="2" fontId="6" fillId="0" borderId="0" xfId="0" applyNumberFormat="1" applyFont="1" applyFill="1" applyBorder="1" applyAlignment="1">
      <alignment horizontal="center" vertical="center" wrapText="1"/>
    </xf>
    <xf numFmtId="0" fontId="6" fillId="0" borderId="0" xfId="0" applyFont="1" applyFill="1" applyAlignment="1">
      <alignment/>
    </xf>
    <xf numFmtId="0" fontId="18" fillId="0" borderId="22" xfId="0" applyFont="1" applyFill="1" applyBorder="1" applyAlignment="1">
      <alignment horizontal="center"/>
    </xf>
    <xf numFmtId="0" fontId="18" fillId="0" borderId="23" xfId="0" applyFont="1" applyFill="1" applyBorder="1" applyAlignment="1">
      <alignment horizontal="center"/>
    </xf>
    <xf numFmtId="0" fontId="18" fillId="0" borderId="24" xfId="0" applyFont="1" applyFill="1" applyBorder="1" applyAlignment="1">
      <alignment horizontal="center"/>
    </xf>
    <xf numFmtId="0" fontId="18" fillId="0" borderId="25" xfId="0" applyFont="1" applyFill="1" applyBorder="1" applyAlignment="1">
      <alignment horizontal="center"/>
    </xf>
    <xf numFmtId="0" fontId="18" fillId="0" borderId="0" xfId="0" applyFont="1" applyFill="1" applyBorder="1" applyAlignment="1">
      <alignment horizontal="center"/>
    </xf>
    <xf numFmtId="0" fontId="18" fillId="0" borderId="0" xfId="0" applyFont="1" applyFill="1" applyAlignment="1">
      <alignment/>
    </xf>
    <xf numFmtId="0" fontId="9" fillId="0" borderId="26" xfId="0" applyFont="1" applyFill="1" applyBorder="1" applyAlignment="1">
      <alignment horizontal="center" vertical="center"/>
    </xf>
    <xf numFmtId="3" fontId="9" fillId="0" borderId="27" xfId="0" applyNumberFormat="1" applyFont="1" applyFill="1" applyBorder="1" applyAlignment="1">
      <alignment vertical="center"/>
    </xf>
    <xf numFmtId="3" fontId="9" fillId="0" borderId="28" xfId="0" applyNumberFormat="1" applyFont="1" applyFill="1" applyBorder="1" applyAlignment="1">
      <alignment vertical="center"/>
    </xf>
    <xf numFmtId="3" fontId="9" fillId="0" borderId="29" xfId="0" applyNumberFormat="1" applyFont="1" applyFill="1" applyBorder="1" applyAlignment="1">
      <alignment vertical="center"/>
    </xf>
    <xf numFmtId="3" fontId="9" fillId="0" borderId="0" xfId="0" applyNumberFormat="1" applyFont="1" applyFill="1" applyBorder="1" applyAlignment="1">
      <alignment vertical="center"/>
    </xf>
    <xf numFmtId="3" fontId="9" fillId="0" borderId="30" xfId="0" applyNumberFormat="1" applyFont="1" applyFill="1" applyBorder="1" applyAlignment="1">
      <alignment vertical="center"/>
    </xf>
    <xf numFmtId="0" fontId="9" fillId="0" borderId="0" xfId="0" applyFont="1" applyFill="1" applyAlignment="1">
      <alignment vertical="center"/>
    </xf>
    <xf numFmtId="0" fontId="9" fillId="0" borderId="31" xfId="0" applyFont="1" applyFill="1" applyBorder="1" applyAlignment="1">
      <alignment horizontal="center" vertical="center"/>
    </xf>
    <xf numFmtId="3" fontId="9" fillId="0" borderId="32" xfId="0" applyNumberFormat="1" applyFont="1" applyFill="1" applyBorder="1" applyAlignment="1">
      <alignment vertical="center"/>
    </xf>
    <xf numFmtId="3" fontId="9" fillId="0" borderId="33" xfId="0" applyNumberFormat="1" applyFont="1" applyFill="1" applyBorder="1" applyAlignment="1">
      <alignment vertical="center"/>
    </xf>
    <xf numFmtId="3" fontId="9" fillId="0" borderId="34" xfId="0" applyNumberFormat="1" applyFont="1" applyFill="1" applyBorder="1" applyAlignment="1">
      <alignment vertical="center"/>
    </xf>
    <xf numFmtId="3" fontId="9" fillId="0" borderId="35" xfId="0" applyNumberFormat="1" applyFont="1" applyFill="1" applyBorder="1" applyAlignment="1">
      <alignment vertical="center"/>
    </xf>
    <xf numFmtId="0" fontId="9" fillId="0" borderId="36" xfId="0" applyFont="1" applyFill="1" applyBorder="1" applyAlignment="1">
      <alignment horizontal="center" vertical="center"/>
    </xf>
    <xf numFmtId="3" fontId="9" fillId="0" borderId="37" xfId="0" applyNumberFormat="1" applyFont="1" applyFill="1" applyBorder="1" applyAlignment="1">
      <alignment vertical="center"/>
    </xf>
    <xf numFmtId="3" fontId="9" fillId="0" borderId="20" xfId="0" applyNumberFormat="1" applyFont="1" applyFill="1" applyBorder="1" applyAlignment="1">
      <alignment vertical="center"/>
    </xf>
    <xf numFmtId="3" fontId="9" fillId="0" borderId="21" xfId="0" applyNumberFormat="1" applyFont="1" applyFill="1" applyBorder="1" applyAlignment="1">
      <alignment vertical="center"/>
    </xf>
    <xf numFmtId="3" fontId="9" fillId="0" borderId="19" xfId="0" applyNumberFormat="1" applyFont="1" applyFill="1" applyBorder="1" applyAlignment="1">
      <alignment vertical="center"/>
    </xf>
    <xf numFmtId="0" fontId="9" fillId="0" borderId="38" xfId="0" applyFont="1" applyFill="1" applyBorder="1" applyAlignment="1">
      <alignment horizontal="center" vertical="center"/>
    </xf>
    <xf numFmtId="3" fontId="9" fillId="0" borderId="39" xfId="0" applyNumberFormat="1" applyFont="1" applyFill="1" applyBorder="1" applyAlignment="1">
      <alignment vertical="center"/>
    </xf>
    <xf numFmtId="0" fontId="9" fillId="0" borderId="32" xfId="0" applyFont="1" applyFill="1" applyBorder="1" applyAlignment="1">
      <alignment horizontal="center" vertical="center"/>
    </xf>
    <xf numFmtId="3" fontId="9" fillId="0" borderId="40" xfId="0" applyNumberFormat="1" applyFont="1" applyFill="1" applyBorder="1" applyAlignment="1">
      <alignment vertical="center"/>
    </xf>
    <xf numFmtId="0" fontId="9" fillId="0" borderId="37" xfId="0" applyFont="1" applyFill="1" applyBorder="1" applyAlignment="1">
      <alignment horizontal="center" vertical="center"/>
    </xf>
    <xf numFmtId="3" fontId="9" fillId="0" borderId="41" xfId="0" applyNumberFormat="1" applyFont="1" applyFill="1" applyBorder="1" applyAlignment="1">
      <alignment vertical="center"/>
    </xf>
    <xf numFmtId="0" fontId="13" fillId="0" borderId="0" xfId="0" applyFont="1" applyFill="1" applyAlignment="1" applyProtection="1">
      <alignment vertical="center" wrapText="1"/>
      <protection/>
    </xf>
    <xf numFmtId="0" fontId="8" fillId="0" borderId="0" xfId="0" applyFont="1" applyFill="1" applyAlignment="1" applyProtection="1">
      <alignment vertical="center" wrapText="1"/>
      <protection/>
    </xf>
    <xf numFmtId="0" fontId="16" fillId="0" borderId="33" xfId="0" applyFont="1" applyFill="1" applyBorder="1" applyAlignment="1" applyProtection="1">
      <alignment horizontal="center" vertical="center" wrapText="1"/>
      <protection/>
    </xf>
    <xf numFmtId="0" fontId="16" fillId="0"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12" fillId="0" borderId="0" xfId="0" applyFont="1" applyFill="1" applyAlignment="1" applyProtection="1">
      <alignment vertical="center" wrapText="1"/>
      <protection/>
    </xf>
    <xf numFmtId="0" fontId="11" fillId="0" borderId="0" xfId="0" applyFont="1" applyFill="1" applyAlignment="1" applyProtection="1">
      <alignment vertical="center" wrapText="1"/>
      <protection/>
    </xf>
    <xf numFmtId="0" fontId="11" fillId="0" borderId="0" xfId="0" applyFont="1" applyFill="1" applyAlignment="1" applyProtection="1">
      <alignment wrapText="1"/>
      <protection/>
    </xf>
    <xf numFmtId="0" fontId="10" fillId="0" borderId="0" xfId="0" applyFont="1" applyFill="1" applyAlignment="1" applyProtection="1">
      <alignment horizontal="left" vertical="center" wrapText="1"/>
      <protection/>
    </xf>
    <xf numFmtId="0" fontId="13" fillId="0" borderId="0" xfId="0" applyFont="1" applyFill="1" applyAlignment="1" applyProtection="1">
      <alignment horizontal="center" vertical="center" wrapText="1"/>
      <protection/>
    </xf>
    <xf numFmtId="0" fontId="13" fillId="0" borderId="0" xfId="0" applyFont="1" applyFill="1" applyAlignment="1" applyProtection="1">
      <alignment wrapText="1"/>
      <protection/>
    </xf>
    <xf numFmtId="0" fontId="11" fillId="0" borderId="0" xfId="0" applyFont="1" applyFill="1" applyAlignment="1" applyProtection="1">
      <alignment wrapText="1"/>
      <protection/>
    </xf>
    <xf numFmtId="0" fontId="7" fillId="0" borderId="0" xfId="0" applyFont="1" applyFill="1" applyAlignment="1" applyProtection="1">
      <alignment wrapText="1"/>
      <protection/>
    </xf>
    <xf numFmtId="0" fontId="16" fillId="0" borderId="0" xfId="0" applyFont="1" applyFill="1" applyAlignment="1" applyProtection="1">
      <alignment wrapText="1"/>
      <protection/>
    </xf>
    <xf numFmtId="0" fontId="12" fillId="0" borderId="0" xfId="0" applyFont="1" applyFill="1" applyAlignment="1" applyProtection="1">
      <alignment wrapText="1"/>
      <protection/>
    </xf>
    <xf numFmtId="0" fontId="7" fillId="0" borderId="0" xfId="0" applyFont="1" applyFill="1" applyAlignment="1" applyProtection="1">
      <alignment vertical="center" wrapText="1"/>
      <protection/>
    </xf>
    <xf numFmtId="0" fontId="35" fillId="0" borderId="0" xfId="0" applyFont="1" applyFill="1" applyAlignment="1" applyProtection="1">
      <alignment wrapText="1"/>
      <protection/>
    </xf>
    <xf numFmtId="0" fontId="35" fillId="0" borderId="0" xfId="0" applyFont="1" applyFill="1" applyAlignment="1" applyProtection="1">
      <alignment vertical="center" wrapText="1"/>
      <protection/>
    </xf>
    <xf numFmtId="0" fontId="92" fillId="0" borderId="33" xfId="0" applyFont="1" applyFill="1" applyBorder="1" applyAlignment="1" applyProtection="1">
      <alignment horizontal="left" vertical="center" wrapText="1" indent="4"/>
      <protection/>
    </xf>
    <xf numFmtId="0" fontId="92" fillId="0" borderId="33" xfId="0" applyFont="1" applyFill="1" applyBorder="1" applyAlignment="1" applyProtection="1">
      <alignment horizontal="left" vertical="center" wrapText="1" indent="6"/>
      <protection/>
    </xf>
    <xf numFmtId="0" fontId="92" fillId="0" borderId="33" xfId="0" applyFont="1" applyFill="1" applyBorder="1" applyAlignment="1" applyProtection="1">
      <alignment horizontal="left" vertical="center" wrapText="1" indent="2"/>
      <protection/>
    </xf>
    <xf numFmtId="0" fontId="93" fillId="0" borderId="33" xfId="0" applyFont="1" applyFill="1" applyBorder="1" applyAlignment="1" applyProtection="1">
      <alignment horizontal="left" vertical="center" wrapText="1" indent="2"/>
      <protection/>
    </xf>
    <xf numFmtId="0" fontId="93" fillId="0" borderId="33" xfId="0" applyFont="1" applyFill="1" applyBorder="1" applyAlignment="1" applyProtection="1">
      <alignment vertical="center" wrapText="1"/>
      <protection/>
    </xf>
    <xf numFmtId="0" fontId="92" fillId="0" borderId="33" xfId="0" applyFont="1" applyFill="1" applyBorder="1" applyAlignment="1" applyProtection="1">
      <alignment horizontal="left" vertical="center" wrapText="1" indent="8"/>
      <protection/>
    </xf>
    <xf numFmtId="0" fontId="92" fillId="0" borderId="33" xfId="0" applyFont="1" applyFill="1" applyBorder="1" applyAlignment="1" applyProtection="1" quotePrefix="1">
      <alignment horizontal="left" vertical="center" wrapText="1" indent="2"/>
      <protection/>
    </xf>
    <xf numFmtId="0" fontId="93" fillId="0" borderId="33" xfId="0" applyFont="1" applyFill="1" applyBorder="1" applyAlignment="1" applyProtection="1">
      <alignment horizontal="left" vertical="center" wrapText="1"/>
      <protection/>
    </xf>
    <xf numFmtId="0" fontId="92" fillId="0" borderId="33" xfId="0" applyFont="1" applyFill="1" applyBorder="1" applyAlignment="1" applyProtection="1">
      <alignment horizontal="left" vertical="center" wrapText="1"/>
      <protection/>
    </xf>
    <xf numFmtId="0" fontId="93" fillId="0" borderId="33" xfId="0" applyFont="1" applyFill="1" applyBorder="1" applyAlignment="1" applyProtection="1" quotePrefix="1">
      <alignment horizontal="left" vertical="center" wrapText="1"/>
      <protection/>
    </xf>
    <xf numFmtId="0" fontId="19" fillId="0" borderId="0" xfId="0" applyFont="1" applyFill="1" applyAlignment="1" applyProtection="1">
      <alignment horizontal="center" vertical="center" wrapText="1"/>
      <protection/>
    </xf>
    <xf numFmtId="0" fontId="14" fillId="0" borderId="0" xfId="0" applyFont="1" applyFill="1" applyAlignment="1" applyProtection="1">
      <alignment wrapText="1"/>
      <protection/>
    </xf>
    <xf numFmtId="0" fontId="9" fillId="0" borderId="0" xfId="0" applyFont="1" applyFill="1" applyAlignment="1" applyProtection="1">
      <alignment/>
      <protection/>
    </xf>
    <xf numFmtId="0" fontId="6" fillId="0" borderId="0" xfId="0" applyFont="1" applyFill="1" applyAlignment="1" applyProtection="1">
      <alignment/>
      <protection/>
    </xf>
    <xf numFmtId="0" fontId="92" fillId="0" borderId="0" xfId="0" applyFont="1" applyFill="1" applyBorder="1" applyAlignment="1" applyProtection="1">
      <alignment horizontal="left" vertical="center" wrapText="1"/>
      <protection/>
    </xf>
    <xf numFmtId="0" fontId="92" fillId="0" borderId="0" xfId="0" applyFont="1" applyFill="1" applyBorder="1" applyAlignment="1" applyProtection="1">
      <alignment horizontal="left" vertical="center" wrapText="1" indent="2"/>
      <protection/>
    </xf>
    <xf numFmtId="0" fontId="0" fillId="0" borderId="0" xfId="0" applyFill="1" applyAlignment="1" applyProtection="1">
      <alignment wrapText="1"/>
      <protection/>
    </xf>
    <xf numFmtId="0" fontId="9" fillId="0" borderId="0" xfId="0" applyFont="1" applyFill="1" applyAlignment="1" applyProtection="1">
      <alignment horizontal="center"/>
      <protection/>
    </xf>
    <xf numFmtId="0" fontId="9" fillId="0" borderId="0" xfId="0" applyFont="1" applyFill="1" applyBorder="1" applyAlignment="1" applyProtection="1">
      <alignment/>
      <protection/>
    </xf>
    <xf numFmtId="0" fontId="8" fillId="0" borderId="0" xfId="0" applyFont="1" applyFill="1" applyBorder="1" applyAlignment="1" applyProtection="1">
      <alignment horizontal="center" vertical="center"/>
      <protection/>
    </xf>
    <xf numFmtId="0" fontId="8" fillId="0" borderId="0" xfId="0" applyFont="1" applyFill="1" applyAlignment="1" applyProtection="1">
      <alignment vertical="center"/>
      <protection/>
    </xf>
    <xf numFmtId="2" fontId="6" fillId="0" borderId="42" xfId="0" applyNumberFormat="1" applyFont="1" applyFill="1" applyBorder="1" applyAlignment="1" applyProtection="1">
      <alignment horizontal="center" vertical="center" wrapText="1"/>
      <protection/>
    </xf>
    <xf numFmtId="2" fontId="6" fillId="0" borderId="43" xfId="0" applyNumberFormat="1" applyFont="1" applyFill="1" applyBorder="1" applyAlignment="1" applyProtection="1">
      <alignment horizontal="center" vertical="center" wrapText="1"/>
      <protection/>
    </xf>
    <xf numFmtId="2" fontId="6" fillId="0" borderId="44" xfId="0" applyNumberFormat="1" applyFont="1" applyFill="1" applyBorder="1" applyAlignment="1" applyProtection="1">
      <alignment horizontal="center" vertical="center" wrapText="1"/>
      <protection/>
    </xf>
    <xf numFmtId="2" fontId="6" fillId="0" borderId="45" xfId="0" applyNumberFormat="1" applyFont="1" applyFill="1" applyBorder="1" applyAlignment="1" applyProtection="1">
      <alignment horizontal="center" vertical="center" wrapText="1"/>
      <protection/>
    </xf>
    <xf numFmtId="2" fontId="6" fillId="0" borderId="0" xfId="0" applyNumberFormat="1" applyFont="1" applyFill="1" applyBorder="1" applyAlignment="1" applyProtection="1">
      <alignment horizontal="center" vertical="center" wrapText="1"/>
      <protection/>
    </xf>
    <xf numFmtId="2" fontId="6" fillId="0" borderId="19" xfId="0" applyNumberFormat="1" applyFont="1" applyFill="1" applyBorder="1" applyAlignment="1" applyProtection="1">
      <alignment horizontal="center" vertical="center" wrapText="1"/>
      <protection/>
    </xf>
    <xf numFmtId="2" fontId="6" fillId="0" borderId="20" xfId="0" applyNumberFormat="1" applyFont="1" applyFill="1" applyBorder="1" applyAlignment="1" applyProtection="1">
      <alignment horizontal="center" vertical="center" wrapText="1"/>
      <protection/>
    </xf>
    <xf numFmtId="2" fontId="6" fillId="0" borderId="21" xfId="0" applyNumberFormat="1" applyFont="1" applyFill="1" applyBorder="1" applyAlignment="1" applyProtection="1">
      <alignment horizontal="center" vertical="center" wrapText="1"/>
      <protection/>
    </xf>
    <xf numFmtId="0" fontId="6" fillId="0" borderId="0" xfId="0" applyFont="1" applyFill="1" applyAlignment="1" applyProtection="1">
      <alignment/>
      <protection/>
    </xf>
    <xf numFmtId="0" fontId="18" fillId="0" borderId="46" xfId="0" applyFont="1" applyFill="1" applyBorder="1" applyAlignment="1" applyProtection="1">
      <alignment horizontal="center"/>
      <protection/>
    </xf>
    <xf numFmtId="0" fontId="18" fillId="0" borderId="47" xfId="0" applyFont="1" applyFill="1" applyBorder="1" applyAlignment="1" applyProtection="1">
      <alignment horizontal="center"/>
      <protection/>
    </xf>
    <xf numFmtId="0" fontId="18" fillId="0" borderId="48" xfId="0" applyFont="1" applyFill="1" applyBorder="1" applyAlignment="1" applyProtection="1">
      <alignment horizontal="center"/>
      <protection/>
    </xf>
    <xf numFmtId="0" fontId="18" fillId="0" borderId="49" xfId="0" applyFont="1" applyFill="1" applyBorder="1" applyAlignment="1" applyProtection="1">
      <alignment horizontal="center"/>
      <protection/>
    </xf>
    <xf numFmtId="0" fontId="18" fillId="0" borderId="50" xfId="0" applyFont="1" applyFill="1" applyBorder="1" applyAlignment="1" applyProtection="1">
      <alignment horizontal="center"/>
      <protection/>
    </xf>
    <xf numFmtId="0" fontId="18" fillId="0" borderId="0" xfId="0" applyFont="1" applyFill="1" applyBorder="1" applyAlignment="1" applyProtection="1">
      <alignment horizontal="center"/>
      <protection/>
    </xf>
    <xf numFmtId="0" fontId="18" fillId="0" borderId="0" xfId="0" applyFont="1" applyFill="1" applyAlignment="1" applyProtection="1">
      <alignment/>
      <protection/>
    </xf>
    <xf numFmtId="0" fontId="9" fillId="0" borderId="31" xfId="0" applyFont="1" applyFill="1" applyBorder="1" applyAlignment="1" applyProtection="1">
      <alignment horizontal="center" vertical="center"/>
      <protection/>
    </xf>
    <xf numFmtId="4" fontId="9" fillId="0" borderId="30" xfId="0" applyNumberFormat="1" applyFont="1" applyFill="1" applyBorder="1" applyAlignment="1" applyProtection="1">
      <alignment vertical="center"/>
      <protection/>
    </xf>
    <xf numFmtId="4" fontId="9" fillId="0" borderId="51" xfId="0" applyNumberFormat="1" applyFont="1" applyFill="1" applyBorder="1" applyAlignment="1" applyProtection="1">
      <alignment vertical="center"/>
      <protection/>
    </xf>
    <xf numFmtId="4" fontId="9" fillId="0" borderId="34" xfId="0" applyNumberFormat="1" applyFont="1" applyFill="1" applyBorder="1" applyAlignment="1" applyProtection="1">
      <alignment vertical="center"/>
      <protection/>
    </xf>
    <xf numFmtId="4" fontId="9" fillId="0" borderId="0" xfId="0" applyNumberFormat="1" applyFont="1" applyFill="1" applyBorder="1" applyAlignment="1" applyProtection="1">
      <alignment vertical="center"/>
      <protection/>
    </xf>
    <xf numFmtId="4" fontId="9" fillId="0" borderId="35" xfId="0" applyNumberFormat="1" applyFont="1" applyFill="1" applyBorder="1" applyAlignment="1" applyProtection="1">
      <alignment vertical="center"/>
      <protection/>
    </xf>
    <xf numFmtId="4" fontId="9" fillId="0" borderId="33" xfId="0" applyNumberFormat="1" applyFont="1" applyFill="1" applyBorder="1" applyAlignment="1" applyProtection="1">
      <alignment vertical="center"/>
      <protection/>
    </xf>
    <xf numFmtId="0" fontId="9" fillId="0" borderId="0" xfId="0" applyFont="1" applyFill="1" applyAlignment="1" applyProtection="1">
      <alignment vertical="center"/>
      <protection/>
    </xf>
    <xf numFmtId="0" fontId="9" fillId="0" borderId="52" xfId="0" applyFont="1" applyFill="1" applyBorder="1" applyAlignment="1" applyProtection="1">
      <alignment horizontal="center" vertical="center"/>
      <protection/>
    </xf>
    <xf numFmtId="4" fontId="9" fillId="0" borderId="42" xfId="0" applyNumberFormat="1" applyFont="1" applyFill="1" applyBorder="1" applyAlignment="1" applyProtection="1">
      <alignment vertical="center"/>
      <protection/>
    </xf>
    <xf numFmtId="4" fontId="9" fillId="0" borderId="44" xfId="0" applyNumberFormat="1" applyFont="1" applyFill="1" applyBorder="1" applyAlignment="1" applyProtection="1">
      <alignment vertical="center"/>
      <protection/>
    </xf>
    <xf numFmtId="0" fontId="9" fillId="0" borderId="36" xfId="0" applyFont="1" applyFill="1" applyBorder="1" applyAlignment="1" applyProtection="1">
      <alignment horizontal="center" vertical="center"/>
      <protection/>
    </xf>
    <xf numFmtId="4" fontId="9" fillId="0" borderId="19" xfId="0" applyNumberFormat="1" applyFont="1" applyFill="1" applyBorder="1" applyAlignment="1" applyProtection="1">
      <alignment vertical="center"/>
      <protection/>
    </xf>
    <xf numFmtId="4" fontId="9" fillId="0" borderId="53" xfId="0" applyNumberFormat="1" applyFont="1" applyFill="1" applyBorder="1" applyAlignment="1" applyProtection="1">
      <alignment vertical="center"/>
      <protection/>
    </xf>
    <xf numFmtId="4" fontId="9" fillId="0" borderId="21" xfId="0" applyNumberFormat="1" applyFont="1" applyFill="1" applyBorder="1" applyAlignment="1" applyProtection="1">
      <alignment vertical="center"/>
      <protection/>
    </xf>
    <xf numFmtId="4" fontId="9" fillId="0" borderId="20" xfId="0" applyNumberFormat="1" applyFont="1" applyFill="1" applyBorder="1" applyAlignment="1" applyProtection="1">
      <alignment vertical="center"/>
      <protection/>
    </xf>
    <xf numFmtId="4" fontId="9" fillId="0" borderId="0" xfId="0" applyNumberFormat="1" applyFont="1" applyFill="1" applyAlignment="1" applyProtection="1">
      <alignment/>
      <protection/>
    </xf>
    <xf numFmtId="4" fontId="9" fillId="0" borderId="0" xfId="0" applyNumberFormat="1" applyFont="1" applyFill="1" applyBorder="1" applyAlignment="1" applyProtection="1">
      <alignment/>
      <protection/>
    </xf>
    <xf numFmtId="0" fontId="18" fillId="0" borderId="22" xfId="0" applyFont="1" applyFill="1" applyBorder="1" applyAlignment="1" applyProtection="1">
      <alignment horizontal="center"/>
      <protection/>
    </xf>
    <xf numFmtId="4" fontId="9" fillId="0" borderId="28" xfId="0" applyNumberFormat="1" applyFont="1" applyFill="1" applyBorder="1" applyAlignment="1" applyProtection="1">
      <alignment vertical="center"/>
      <protection/>
    </xf>
    <xf numFmtId="4" fontId="9" fillId="0" borderId="29" xfId="0" applyNumberFormat="1" applyFont="1" applyFill="1" applyBorder="1" applyAlignment="1" applyProtection="1">
      <alignment vertical="center"/>
      <protection/>
    </xf>
    <xf numFmtId="0" fontId="7" fillId="0" borderId="0" xfId="0" applyFont="1" applyFill="1" applyAlignment="1" applyProtection="1">
      <alignment horizontal="justify" wrapText="1"/>
      <protection/>
    </xf>
    <xf numFmtId="0" fontId="10" fillId="0" borderId="0" xfId="0" applyFont="1" applyFill="1" applyAlignment="1" applyProtection="1">
      <alignment horizontal="justify" wrapText="1"/>
      <protection/>
    </xf>
    <xf numFmtId="174" fontId="7" fillId="0" borderId="33" xfId="132" applyNumberFormat="1" applyFont="1" applyFill="1" applyBorder="1" applyAlignment="1" applyProtection="1">
      <alignment vertical="center" shrinkToFit="1"/>
      <protection/>
    </xf>
    <xf numFmtId="4" fontId="7" fillId="0" borderId="33" xfId="132" applyNumberFormat="1" applyFont="1" applyFill="1" applyBorder="1" applyAlignment="1" applyProtection="1">
      <alignment vertical="center" shrinkToFit="1"/>
      <protection/>
    </xf>
    <xf numFmtId="174" fontId="10" fillId="0" borderId="33" xfId="132" applyNumberFormat="1" applyFont="1" applyFill="1" applyBorder="1" applyAlignment="1" applyProtection="1">
      <alignment vertical="center" shrinkToFit="1"/>
      <protection/>
    </xf>
    <xf numFmtId="4" fontId="10" fillId="0" borderId="33" xfId="132" applyNumberFormat="1" applyFont="1" applyFill="1" applyBorder="1" applyAlignment="1" applyProtection="1">
      <alignment vertical="center" shrinkToFit="1"/>
      <protection/>
    </xf>
    <xf numFmtId="4" fontId="7" fillId="0" borderId="33" xfId="0" applyNumberFormat="1" applyFont="1" applyFill="1" applyBorder="1" applyAlignment="1" applyProtection="1">
      <alignment horizontal="right" vertical="center" wrapText="1"/>
      <protection/>
    </xf>
    <xf numFmtId="174" fontId="7" fillId="0" borderId="33" xfId="132" applyNumberFormat="1" applyFont="1" applyFill="1" applyBorder="1" applyAlignment="1" applyProtection="1">
      <alignment horizontal="center" vertical="center" shrinkToFit="1"/>
      <protection/>
    </xf>
    <xf numFmtId="4" fontId="7" fillId="0" borderId="33" xfId="132" applyNumberFormat="1" applyFont="1" applyFill="1" applyBorder="1" applyAlignment="1" applyProtection="1">
      <alignment horizontal="center" vertical="center" shrinkToFit="1"/>
      <protection/>
    </xf>
    <xf numFmtId="10" fontId="10" fillId="0" borderId="33" xfId="132" applyNumberFormat="1" applyFont="1" applyFill="1" applyBorder="1" applyAlignment="1" applyProtection="1">
      <alignment vertical="center" shrinkToFit="1"/>
      <protection/>
    </xf>
    <xf numFmtId="174" fontId="10" fillId="0" borderId="33" xfId="132" applyNumberFormat="1" applyFont="1" applyFill="1" applyBorder="1" applyAlignment="1" applyProtection="1">
      <alignment horizontal="center" vertical="center" shrinkToFit="1"/>
      <protection/>
    </xf>
    <xf numFmtId="10" fontId="10" fillId="0" borderId="33" xfId="132" applyNumberFormat="1" applyFont="1" applyFill="1" applyBorder="1" applyAlignment="1" applyProtection="1">
      <alignment horizontal="center" vertical="center" shrinkToFit="1"/>
      <protection/>
    </xf>
    <xf numFmtId="10" fontId="10" fillId="0" borderId="0" xfId="132" applyNumberFormat="1" applyFont="1" applyFill="1" applyBorder="1" applyAlignment="1" applyProtection="1">
      <alignment horizontal="center" vertical="center" shrinkToFit="1"/>
      <protection/>
    </xf>
    <xf numFmtId="0" fontId="10" fillId="0" borderId="0" xfId="0" applyFont="1" applyFill="1" applyAlignment="1" applyProtection="1">
      <alignment/>
      <protection/>
    </xf>
    <xf numFmtId="0" fontId="10" fillId="0" borderId="0" xfId="0" applyFont="1" applyFill="1" applyAlignment="1" applyProtection="1">
      <alignment horizontal="left"/>
      <protection/>
    </xf>
    <xf numFmtId="3" fontId="7" fillId="0" borderId="0" xfId="0" applyNumberFormat="1" applyFont="1" applyFill="1" applyAlignment="1" applyProtection="1">
      <alignment/>
      <protection/>
    </xf>
    <xf numFmtId="0" fontId="37" fillId="0" borderId="0" xfId="0" applyFont="1" applyFill="1" applyAlignment="1" applyProtection="1">
      <alignment horizontal="justify" wrapText="1"/>
      <protection/>
    </xf>
    <xf numFmtId="3" fontId="35" fillId="0" borderId="0" xfId="0" applyNumberFormat="1" applyFont="1" applyFill="1" applyAlignment="1" applyProtection="1">
      <alignment/>
      <protection/>
    </xf>
    <xf numFmtId="3" fontId="37" fillId="0" borderId="0" xfId="0" applyNumberFormat="1" applyFont="1" applyFill="1" applyAlignment="1" applyProtection="1">
      <alignment/>
      <protection/>
    </xf>
    <xf numFmtId="0" fontId="10" fillId="0" borderId="0" xfId="0" applyFont="1" applyFill="1" applyBorder="1" applyAlignment="1" applyProtection="1">
      <alignment horizontal="justify" wrapText="1"/>
      <protection/>
    </xf>
    <xf numFmtId="3" fontId="35" fillId="0" borderId="0" xfId="0" applyNumberFormat="1" applyFont="1" applyFill="1" applyBorder="1" applyAlignment="1" applyProtection="1">
      <alignment/>
      <protection/>
    </xf>
    <xf numFmtId="0" fontId="7" fillId="0" borderId="0" xfId="0" applyFont="1" applyFill="1" applyAlignment="1" applyProtection="1">
      <alignment vertical="center"/>
      <protection/>
    </xf>
    <xf numFmtId="0" fontId="13" fillId="0" borderId="0" xfId="0" applyFont="1" applyFill="1" applyAlignment="1" applyProtection="1">
      <alignment horizontal="right" vertical="center" wrapText="1"/>
      <protection/>
    </xf>
    <xf numFmtId="0" fontId="10" fillId="0" borderId="0" xfId="0" applyFont="1" applyFill="1" applyAlignment="1" applyProtection="1">
      <alignment horizontal="center" vertical="top"/>
      <protection/>
    </xf>
    <xf numFmtId="0" fontId="35" fillId="0" borderId="0" xfId="0" applyFont="1" applyFill="1" applyBorder="1" applyAlignment="1" applyProtection="1">
      <alignment horizontal="center" vertical="top"/>
      <protection/>
    </xf>
    <xf numFmtId="0" fontId="13" fillId="0" borderId="0" xfId="0" applyFont="1" applyFill="1" applyBorder="1" applyAlignment="1" applyProtection="1">
      <alignment vertical="center" wrapText="1"/>
      <protection/>
    </xf>
    <xf numFmtId="0" fontId="35" fillId="0" borderId="0" xfId="0" applyFont="1" applyFill="1" applyAlignment="1" applyProtection="1">
      <alignment horizontal="center" vertical="top"/>
      <protection/>
    </xf>
    <xf numFmtId="0" fontId="10" fillId="0" borderId="0" xfId="0" applyFont="1" applyFill="1" applyBorder="1" applyAlignment="1" applyProtection="1">
      <alignment horizontal="center" vertical="top"/>
      <protection/>
    </xf>
    <xf numFmtId="0" fontId="10" fillId="0" borderId="0" xfId="0" applyFont="1" applyFill="1" applyAlignment="1" applyProtection="1">
      <alignment horizontal="left" wrapText="1"/>
      <protection/>
    </xf>
    <xf numFmtId="0" fontId="35" fillId="0" borderId="0" xfId="0" applyFont="1" applyFill="1" applyBorder="1" applyAlignment="1" applyProtection="1">
      <alignment wrapText="1"/>
      <protection/>
    </xf>
    <xf numFmtId="0" fontId="39" fillId="0" borderId="0" xfId="0" applyFont="1" applyFill="1" applyBorder="1" applyAlignment="1" applyProtection="1">
      <alignment vertical="center" wrapText="1"/>
      <protection/>
    </xf>
    <xf numFmtId="0" fontId="10" fillId="0" borderId="0" xfId="0" applyFont="1" applyFill="1" applyAlignment="1" applyProtection="1">
      <alignment horizontal="center"/>
      <protection/>
    </xf>
    <xf numFmtId="0" fontId="7" fillId="0" borderId="0" xfId="0" applyFont="1" applyFill="1" applyAlignment="1" applyProtection="1">
      <alignment horizontal="center" vertical="center" wrapText="1"/>
      <protection/>
    </xf>
    <xf numFmtId="0" fontId="10" fillId="0" borderId="0" xfId="0" applyFont="1" applyFill="1" applyAlignment="1" applyProtection="1">
      <alignment horizontal="center" wrapText="1"/>
      <protection/>
    </xf>
    <xf numFmtId="0" fontId="7" fillId="0" borderId="0" xfId="0" applyFont="1" applyFill="1" applyAlignment="1" applyProtection="1">
      <alignment horizontal="center" vertical="top" wrapText="1"/>
      <protection/>
    </xf>
    <xf numFmtId="0" fontId="7" fillId="0" borderId="0" xfId="0" applyFont="1" applyFill="1" applyBorder="1" applyAlignment="1" applyProtection="1">
      <alignment wrapText="1"/>
      <protection/>
    </xf>
    <xf numFmtId="0" fontId="36" fillId="0" borderId="0" xfId="0" applyFont="1" applyFill="1" applyAlignment="1" applyProtection="1">
      <alignment vertical="center" wrapText="1"/>
      <protection/>
    </xf>
    <xf numFmtId="0" fontId="10" fillId="0" borderId="0" xfId="0" applyFont="1" applyFill="1" applyAlignment="1" applyProtection="1">
      <alignment horizontal="center" vertical="top" wrapText="1"/>
      <protection/>
    </xf>
    <xf numFmtId="0" fontId="37" fillId="0" borderId="0" xfId="0" applyFont="1" applyFill="1" applyAlignment="1" applyProtection="1">
      <alignment horizontal="center" vertical="top"/>
      <protection/>
    </xf>
    <xf numFmtId="0" fontId="38" fillId="0" borderId="0" xfId="0" applyFont="1" applyFill="1" applyAlignment="1" applyProtection="1">
      <alignment vertical="center" wrapText="1"/>
      <protection/>
    </xf>
    <xf numFmtId="0" fontId="37" fillId="0" borderId="0" xfId="0" applyFont="1" applyFill="1" applyBorder="1" applyAlignment="1" applyProtection="1">
      <alignment wrapText="1"/>
      <protection/>
    </xf>
    <xf numFmtId="0" fontId="7" fillId="0" borderId="0" xfId="0" applyFont="1" applyFill="1" applyAlignment="1" applyProtection="1">
      <alignment horizontal="center" vertical="top"/>
      <protection/>
    </xf>
    <xf numFmtId="0" fontId="7" fillId="0" borderId="0" xfId="0" applyFont="1" applyFill="1" applyAlignment="1" applyProtection="1">
      <alignment horizontal="center" vertical="center"/>
      <protection/>
    </xf>
    <xf numFmtId="0" fontId="40" fillId="0" borderId="0" xfId="136" applyFont="1" applyFill="1" applyBorder="1" applyAlignment="1" applyProtection="1">
      <alignment horizontal="left" wrapText="1"/>
      <protection/>
    </xf>
    <xf numFmtId="0" fontId="7" fillId="0" borderId="0" xfId="0" applyFont="1" applyFill="1" applyAlignment="1" applyProtection="1">
      <alignment horizontal="center" vertical="center" wrapText="1"/>
      <protection/>
    </xf>
    <xf numFmtId="0" fontId="10" fillId="0" borderId="0" xfId="0" applyFont="1" applyFill="1" applyBorder="1" applyAlignment="1" applyProtection="1">
      <alignment horizontal="justify" wrapText="1"/>
      <protection/>
    </xf>
    <xf numFmtId="0" fontId="10" fillId="0" borderId="0" xfId="0" applyFont="1" applyFill="1" applyAlignment="1" applyProtection="1">
      <alignment horizontal="justify" wrapText="1"/>
      <protection/>
    </xf>
    <xf numFmtId="0" fontId="7" fillId="0" borderId="54" xfId="0" applyFont="1" applyFill="1" applyBorder="1" applyAlignment="1" applyProtection="1">
      <alignment horizontal="center"/>
      <protection/>
    </xf>
    <xf numFmtId="0" fontId="7" fillId="0" borderId="33" xfId="0" applyFont="1" applyFill="1" applyBorder="1" applyAlignment="1" applyProtection="1">
      <alignment horizontal="center" vertical="center" wrapText="1"/>
      <protection/>
    </xf>
    <xf numFmtId="0" fontId="10" fillId="0" borderId="0" xfId="0" applyFont="1" applyFill="1" applyAlignment="1" applyProtection="1">
      <alignment horizontal="left" wrapText="1"/>
      <protection/>
    </xf>
    <xf numFmtId="0" fontId="10" fillId="0" borderId="0" xfId="0" applyFont="1" applyFill="1" applyAlignment="1" applyProtection="1">
      <alignment horizontal="left"/>
      <protection/>
    </xf>
    <xf numFmtId="0" fontId="7" fillId="0" borderId="43" xfId="0" applyFont="1" applyFill="1" applyBorder="1" applyAlignment="1" applyProtection="1">
      <alignment horizontal="center" vertical="center" wrapText="1"/>
      <protection/>
    </xf>
    <xf numFmtId="0" fontId="7" fillId="0" borderId="55" xfId="0" applyFont="1" applyFill="1" applyBorder="1" applyAlignment="1" applyProtection="1">
      <alignment horizontal="center" vertical="center" wrapText="1"/>
      <protection/>
    </xf>
    <xf numFmtId="0" fontId="7" fillId="0" borderId="0" xfId="0" applyFont="1" applyFill="1" applyAlignment="1" applyProtection="1">
      <alignment horizontal="justify" wrapText="1"/>
      <protection/>
    </xf>
    <xf numFmtId="0" fontId="14" fillId="0" borderId="0" xfId="0" applyFont="1" applyFill="1" applyAlignment="1" applyProtection="1">
      <alignment horizontal="left" wrapText="1"/>
      <protection/>
    </xf>
    <xf numFmtId="0" fontId="19" fillId="0" borderId="0" xfId="0" applyFont="1" applyFill="1" applyAlignment="1" applyProtection="1">
      <alignment horizontal="center" vertical="center" wrapText="1"/>
      <protection/>
    </xf>
    <xf numFmtId="0" fontId="92" fillId="0" borderId="43" xfId="0" applyFont="1" applyFill="1" applyBorder="1" applyAlignment="1" applyProtection="1">
      <alignment horizontal="left" vertical="center" wrapText="1"/>
      <protection/>
    </xf>
    <xf numFmtId="0" fontId="92" fillId="0" borderId="55" xfId="0" applyFont="1" applyFill="1" applyBorder="1" applyAlignment="1" applyProtection="1">
      <alignment horizontal="left" vertical="center" wrapText="1"/>
      <protection/>
    </xf>
    <xf numFmtId="0" fontId="8" fillId="0" borderId="56" xfId="0" applyFont="1" applyFill="1" applyBorder="1" applyAlignment="1" applyProtection="1">
      <alignment horizontal="center" vertical="center"/>
      <protection/>
    </xf>
    <xf numFmtId="0" fontId="8" fillId="0" borderId="28" xfId="0" applyFont="1" applyFill="1" applyBorder="1" applyAlignment="1" applyProtection="1">
      <alignment horizontal="center" vertical="center"/>
      <protection/>
    </xf>
    <xf numFmtId="0" fontId="8" fillId="0" borderId="29" xfId="0" applyFont="1" applyFill="1" applyBorder="1" applyAlignment="1" applyProtection="1">
      <alignment horizontal="center" vertical="center"/>
      <protection/>
    </xf>
    <xf numFmtId="0" fontId="8" fillId="0" borderId="30" xfId="0" applyFont="1" applyFill="1" applyBorder="1" applyAlignment="1" applyProtection="1">
      <alignment horizontal="center" vertical="center"/>
      <protection/>
    </xf>
    <xf numFmtId="0" fontId="7" fillId="0" borderId="0" xfId="0" applyFont="1" applyFill="1" applyAlignment="1" applyProtection="1">
      <alignment horizontal="left" wrapText="1"/>
      <protection/>
    </xf>
    <xf numFmtId="0" fontId="0" fillId="0" borderId="0" xfId="0" applyFill="1" applyAlignment="1" applyProtection="1">
      <alignment horizontal="left"/>
      <protection/>
    </xf>
    <xf numFmtId="0" fontId="8" fillId="0" borderId="0" xfId="0" applyFont="1" applyFill="1" applyAlignment="1" applyProtection="1">
      <alignment horizontal="center"/>
      <protection/>
    </xf>
    <xf numFmtId="0" fontId="17" fillId="0" borderId="27" xfId="0" applyFont="1" applyFill="1" applyBorder="1" applyAlignment="1" applyProtection="1">
      <alignment horizontal="center" vertical="center" wrapText="1"/>
      <protection/>
    </xf>
    <xf numFmtId="0" fontId="17" fillId="0" borderId="37" xfId="0" applyFont="1" applyFill="1" applyBorder="1" applyAlignment="1" applyProtection="1">
      <alignment horizontal="center" vertical="center" wrapText="1"/>
      <protection/>
    </xf>
    <xf numFmtId="0" fontId="17" fillId="0" borderId="57" xfId="0" applyFont="1" applyFill="1" applyBorder="1" applyAlignment="1" applyProtection="1">
      <alignment horizontal="center" vertical="center" wrapText="1"/>
      <protection/>
    </xf>
    <xf numFmtId="0" fontId="17" fillId="0" borderId="52" xfId="0" applyFont="1" applyFill="1" applyBorder="1" applyAlignment="1" applyProtection="1">
      <alignment horizontal="center" vertical="center" wrapText="1"/>
      <protection/>
    </xf>
    <xf numFmtId="0" fontId="17" fillId="0" borderId="57" xfId="0" applyFont="1" applyFill="1" applyBorder="1" applyAlignment="1">
      <alignment horizontal="center" vertical="center" wrapText="1"/>
    </xf>
    <xf numFmtId="0" fontId="17" fillId="0" borderId="36" xfId="0" applyFont="1" applyFill="1" applyBorder="1" applyAlignment="1">
      <alignment horizontal="center" vertical="center" wrapText="1"/>
    </xf>
    <xf numFmtId="0" fontId="8" fillId="0" borderId="30"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9" xfId="0" applyFont="1" applyFill="1" applyBorder="1" applyAlignment="1">
      <alignment horizontal="center" vertical="center"/>
    </xf>
    <xf numFmtId="0" fontId="0" fillId="0" borderId="0" xfId="0" applyFill="1" applyAlignment="1">
      <alignment horizontal="left"/>
    </xf>
    <xf numFmtId="0" fontId="8" fillId="0" borderId="0" xfId="0" applyFont="1" applyFill="1" applyAlignment="1">
      <alignment horizontal="center"/>
    </xf>
  </cellXfs>
  <cellStyles count="155">
    <cellStyle name="Normal" xfId="0"/>
    <cellStyle name="20% — akcent 1" xfId="15"/>
    <cellStyle name="20% - akcent 1 2" xfId="16"/>
    <cellStyle name="20% - akcent 1 3" xfId="17"/>
    <cellStyle name="20% — akcent 2" xfId="18"/>
    <cellStyle name="20% - akcent 2 2" xfId="19"/>
    <cellStyle name="20% - akcent 2 3" xfId="20"/>
    <cellStyle name="20% — akcent 3" xfId="21"/>
    <cellStyle name="20% - akcent 3 2" xfId="22"/>
    <cellStyle name="20% - akcent 3 3" xfId="23"/>
    <cellStyle name="20% — akcent 4" xfId="24"/>
    <cellStyle name="20% - akcent 4 2" xfId="25"/>
    <cellStyle name="20% - akcent 4 3" xfId="26"/>
    <cellStyle name="20% — akcent 5" xfId="27"/>
    <cellStyle name="20% - akcent 5 2" xfId="28"/>
    <cellStyle name="20% - akcent 5 3" xfId="29"/>
    <cellStyle name="20% — akcent 6" xfId="30"/>
    <cellStyle name="20% - akcent 6 2" xfId="31"/>
    <cellStyle name="20% - akcent 6 3" xfId="32"/>
    <cellStyle name="40% — akcent 1" xfId="33"/>
    <cellStyle name="40% - akcent 1 2" xfId="34"/>
    <cellStyle name="40% - akcent 1 3" xfId="35"/>
    <cellStyle name="40% — akcent 2" xfId="36"/>
    <cellStyle name="40% - akcent 2 2" xfId="37"/>
    <cellStyle name="40% - akcent 2 3" xfId="38"/>
    <cellStyle name="40% — akcent 3" xfId="39"/>
    <cellStyle name="40% - akcent 3 2" xfId="40"/>
    <cellStyle name="40% - akcent 3 3" xfId="41"/>
    <cellStyle name="40% — akcent 4" xfId="42"/>
    <cellStyle name="40% - akcent 4 2" xfId="43"/>
    <cellStyle name="40% - akcent 4 3" xfId="44"/>
    <cellStyle name="40% — akcent 5" xfId="45"/>
    <cellStyle name="40% - akcent 5 2" xfId="46"/>
    <cellStyle name="40% - akcent 5 3" xfId="47"/>
    <cellStyle name="40% — akcent 6" xfId="48"/>
    <cellStyle name="40% - akcent 6 2" xfId="49"/>
    <cellStyle name="40% - akcent 6 3" xfId="50"/>
    <cellStyle name="60% — akcent 1" xfId="51"/>
    <cellStyle name="60% - akcent 1 2" xfId="52"/>
    <cellStyle name="60% - akcent 1 3" xfId="53"/>
    <cellStyle name="60% — akcent 2" xfId="54"/>
    <cellStyle name="60% - akcent 2 2" xfId="55"/>
    <cellStyle name="60% - akcent 2 3" xfId="56"/>
    <cellStyle name="60% — akcent 3" xfId="57"/>
    <cellStyle name="60% - akcent 3 2" xfId="58"/>
    <cellStyle name="60% - akcent 3 3" xfId="59"/>
    <cellStyle name="60% — akcent 4" xfId="60"/>
    <cellStyle name="60% - akcent 4 2" xfId="61"/>
    <cellStyle name="60% - akcent 4 3" xfId="62"/>
    <cellStyle name="60% — akcent 5" xfId="63"/>
    <cellStyle name="60% - akcent 5 2" xfId="64"/>
    <cellStyle name="60% - akcent 5 3" xfId="65"/>
    <cellStyle name="60% — akcent 6" xfId="66"/>
    <cellStyle name="60% - akcent 6 2" xfId="67"/>
    <cellStyle name="60% - akcent 6 3" xfId="68"/>
    <cellStyle name="Akcent 1" xfId="69"/>
    <cellStyle name="Akcent 1 2" xfId="70"/>
    <cellStyle name="Akcent 1 3" xfId="71"/>
    <cellStyle name="Akcent 2" xfId="72"/>
    <cellStyle name="Akcent 2 2" xfId="73"/>
    <cellStyle name="Akcent 2 3" xfId="74"/>
    <cellStyle name="Akcent 3" xfId="75"/>
    <cellStyle name="Akcent 3 2" xfId="76"/>
    <cellStyle name="Akcent 3 3" xfId="77"/>
    <cellStyle name="Akcent 4" xfId="78"/>
    <cellStyle name="Akcent 4 2" xfId="79"/>
    <cellStyle name="Akcent 4 3" xfId="80"/>
    <cellStyle name="Akcent 5" xfId="81"/>
    <cellStyle name="Akcent 5 2" xfId="82"/>
    <cellStyle name="Akcent 5 3" xfId="83"/>
    <cellStyle name="Akcent 6" xfId="84"/>
    <cellStyle name="Akcent 6 2" xfId="85"/>
    <cellStyle name="Akcent 6 3" xfId="86"/>
    <cellStyle name="Dane wejściowe" xfId="87"/>
    <cellStyle name="Dane wejściowe 2" xfId="88"/>
    <cellStyle name="Dane wejściowe 3" xfId="89"/>
    <cellStyle name="Dane wyjściowe" xfId="90"/>
    <cellStyle name="Dane wyjściowe 2" xfId="91"/>
    <cellStyle name="Dane wyjściowe 3" xfId="92"/>
    <cellStyle name="Dobre 2" xfId="93"/>
    <cellStyle name="Dobre 3" xfId="94"/>
    <cellStyle name="Dobry" xfId="95"/>
    <cellStyle name="Comma" xfId="96"/>
    <cellStyle name="Comma [0]" xfId="97"/>
    <cellStyle name="Dziesiętny 2" xfId="98"/>
    <cellStyle name="Hyperlink" xfId="99"/>
    <cellStyle name="Komórka połączona" xfId="100"/>
    <cellStyle name="Komórka połączona 2" xfId="101"/>
    <cellStyle name="Komórka połączona 3" xfId="102"/>
    <cellStyle name="Komórka zaznaczona" xfId="103"/>
    <cellStyle name="Komórka zaznaczona 2" xfId="104"/>
    <cellStyle name="Komórka zaznaczona 3" xfId="105"/>
    <cellStyle name="Nagłówek 1" xfId="106"/>
    <cellStyle name="Nagłówek 1 2" xfId="107"/>
    <cellStyle name="Nagłówek 1 3" xfId="108"/>
    <cellStyle name="Nagłówek 2" xfId="109"/>
    <cellStyle name="Nagłówek 2 2" xfId="110"/>
    <cellStyle name="Nagłówek 2 3" xfId="111"/>
    <cellStyle name="Nagłówek 3" xfId="112"/>
    <cellStyle name="Nagłówek 3 2" xfId="113"/>
    <cellStyle name="Nagłówek 3 3" xfId="114"/>
    <cellStyle name="Nagłówek 4" xfId="115"/>
    <cellStyle name="Nagłówek 4 2" xfId="116"/>
    <cellStyle name="Nagłówek 4 3" xfId="117"/>
    <cellStyle name="Neutralne 2" xfId="118"/>
    <cellStyle name="Neutralne 3" xfId="119"/>
    <cellStyle name="Neutralny" xfId="120"/>
    <cellStyle name="Normalny 2" xfId="121"/>
    <cellStyle name="Normalny 2 2" xfId="122"/>
    <cellStyle name="Normalny 2 3" xfId="123"/>
    <cellStyle name="Normalny 2 4" xfId="124"/>
    <cellStyle name="Normalny 2 5" xfId="125"/>
    <cellStyle name="Normalny 2 6" xfId="126"/>
    <cellStyle name="Normalny 2 7" xfId="127"/>
    <cellStyle name="Normalny 3" xfId="128"/>
    <cellStyle name="Normalny 4" xfId="129"/>
    <cellStyle name="Normalny 5" xfId="130"/>
    <cellStyle name="Normalny 6" xfId="131"/>
    <cellStyle name="Normalny 6 2" xfId="132"/>
    <cellStyle name="Normalny 7" xfId="133"/>
    <cellStyle name="Normalny 7 2" xfId="134"/>
    <cellStyle name="Normalny 8" xfId="135"/>
    <cellStyle name="Normalny_Załącznik nr 10 IZ na 2010" xfId="136"/>
    <cellStyle name="Obliczenia" xfId="137"/>
    <cellStyle name="Obliczenia 2" xfId="138"/>
    <cellStyle name="Obliczenia 3" xfId="139"/>
    <cellStyle name="Followed Hyperlink" xfId="140"/>
    <cellStyle name="Percent" xfId="141"/>
    <cellStyle name="Procentowy 2" xfId="142"/>
    <cellStyle name="Procentowy 2 2" xfId="143"/>
    <cellStyle name="Procentowy 2 3" xfId="144"/>
    <cellStyle name="Procentowy 3" xfId="145"/>
    <cellStyle name="Procentowy 3 2" xfId="146"/>
    <cellStyle name="Procentowy 4" xfId="147"/>
    <cellStyle name="Procentowy 5" xfId="148"/>
    <cellStyle name="Styl 1" xfId="149"/>
    <cellStyle name="Suma" xfId="150"/>
    <cellStyle name="Suma 2" xfId="151"/>
    <cellStyle name="Suma 3" xfId="152"/>
    <cellStyle name="Tekst objaśnienia" xfId="153"/>
    <cellStyle name="Tekst objaśnienia 2" xfId="154"/>
    <cellStyle name="Tekst objaśnienia 3" xfId="155"/>
    <cellStyle name="Tekst ostrzeżenia" xfId="156"/>
    <cellStyle name="Tekst ostrzeżenia 2" xfId="157"/>
    <cellStyle name="Tekst ostrzeżenia 3" xfId="158"/>
    <cellStyle name="Tytuł" xfId="159"/>
    <cellStyle name="Tytuł 2" xfId="160"/>
    <cellStyle name="Uwaga" xfId="161"/>
    <cellStyle name="Uwaga 2" xfId="162"/>
    <cellStyle name="Uwaga 3" xfId="163"/>
    <cellStyle name="Currency" xfId="164"/>
    <cellStyle name="Currency [0]" xfId="165"/>
    <cellStyle name="Złe 2" xfId="166"/>
    <cellStyle name="Złe 3" xfId="167"/>
    <cellStyle name="Zły" xfId="168"/>
  </cellStyles>
  <dxfs count="6">
    <dxf>
      <font>
        <b/>
        <i val="0"/>
        <color rgb="FFFF0000"/>
      </font>
      <fill>
        <patternFill>
          <bgColor rgb="FFFFFF00"/>
        </patternFill>
      </fill>
    </dxf>
    <dxf>
      <font>
        <b/>
        <i val="0"/>
        <color rgb="FFFF0000"/>
      </font>
    </dxf>
    <dxf>
      <font>
        <b/>
        <i val="0"/>
        <color rgb="FFFF0000"/>
      </font>
      <fill>
        <patternFill>
          <bgColor rgb="FFFFFF00"/>
        </patternFill>
      </fill>
    </dxf>
    <dxf>
      <font>
        <b/>
        <i val="0"/>
        <color rgb="FFFF0000"/>
      </font>
    </dxf>
    <dxf>
      <font>
        <b/>
        <i val="0"/>
        <color rgb="FFFF0000"/>
      </font>
      <border/>
    </dxf>
    <dxf>
      <font>
        <b/>
        <i val="0"/>
        <color rgb="FFFF000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360"/>
  <sheetViews>
    <sheetView view="pageBreakPreview" zoomScaleSheetLayoutView="100" workbookViewId="0" topLeftCell="A347">
      <selection activeCell="B355" sqref="B355"/>
    </sheetView>
  </sheetViews>
  <sheetFormatPr defaultColWidth="8.796875" defaultRowHeight="21.75" customHeight="1"/>
  <cols>
    <col min="1" max="1" width="9.69921875" style="50" customWidth="1"/>
    <col min="2" max="2" width="60.19921875" style="41" customWidth="1"/>
    <col min="3" max="3" width="15" style="139" customWidth="1"/>
    <col min="4" max="4" width="15.3984375" style="139" customWidth="1"/>
    <col min="5" max="5" width="16.59765625" style="139" customWidth="1"/>
    <col min="6" max="6" width="11.59765625" style="41" customWidth="1"/>
    <col min="7" max="16384" width="9" style="41" customWidth="1"/>
  </cols>
  <sheetData>
    <row r="1" spans="1:6" ht="26.25" customHeight="1">
      <c r="A1" s="172" t="s">
        <v>42</v>
      </c>
      <c r="B1" s="172"/>
      <c r="C1" s="172"/>
      <c r="D1" s="172"/>
      <c r="E1" s="172"/>
      <c r="F1" s="172"/>
    </row>
    <row r="2" spans="1:6" ht="12" customHeight="1">
      <c r="A2" s="69"/>
      <c r="B2" s="69"/>
      <c r="C2" s="69"/>
      <c r="D2" s="69"/>
      <c r="E2" s="69"/>
      <c r="F2" s="45"/>
    </row>
    <row r="3" spans="1:6" s="46" customFormat="1" ht="19.5" customHeight="1">
      <c r="A3" s="170" t="s">
        <v>43</v>
      </c>
      <c r="B3" s="170"/>
      <c r="C3" s="170"/>
      <c r="D3" s="170"/>
      <c r="E3" s="170"/>
      <c r="F3" s="170"/>
    </row>
    <row r="4" spans="1:6" s="47" customFormat="1" ht="21" customHeight="1">
      <c r="A4" s="163" t="s">
        <v>203</v>
      </c>
      <c r="B4" s="163"/>
      <c r="C4" s="163"/>
      <c r="D4" s="163"/>
      <c r="E4" s="163"/>
      <c r="F4" s="163"/>
    </row>
    <row r="5" spans="1:6" s="46" customFormat="1" ht="24" customHeight="1">
      <c r="A5" s="170" t="s">
        <v>44</v>
      </c>
      <c r="B5" s="170"/>
      <c r="C5" s="170"/>
      <c r="D5" s="170"/>
      <c r="E5" s="170"/>
      <c r="F5" s="170"/>
    </row>
    <row r="6" spans="1:6" s="47" customFormat="1" ht="60.75" customHeight="1">
      <c r="A6" s="163" t="s">
        <v>377</v>
      </c>
      <c r="B6" s="163"/>
      <c r="C6" s="163"/>
      <c r="D6" s="163"/>
      <c r="E6" s="163"/>
      <c r="F6" s="163"/>
    </row>
    <row r="7" spans="1:6" s="47" customFormat="1" ht="35.25" customHeight="1">
      <c r="A7" s="163" t="s">
        <v>378</v>
      </c>
      <c r="B7" s="163"/>
      <c r="C7" s="163"/>
      <c r="D7" s="163"/>
      <c r="E7" s="163"/>
      <c r="F7" s="163"/>
    </row>
    <row r="8" spans="1:6" s="46" customFormat="1" ht="21.75" customHeight="1">
      <c r="A8" s="170" t="s">
        <v>0</v>
      </c>
      <c r="B8" s="170"/>
      <c r="C8" s="170"/>
      <c r="D8" s="170"/>
      <c r="E8" s="170"/>
      <c r="F8" s="170"/>
    </row>
    <row r="9" spans="1:8" s="48" customFormat="1" ht="15.75">
      <c r="A9" s="171" t="s">
        <v>3</v>
      </c>
      <c r="B9" s="171"/>
      <c r="C9" s="171"/>
      <c r="D9" s="171"/>
      <c r="E9" s="171"/>
      <c r="F9" s="171"/>
      <c r="G9" s="70"/>
      <c r="H9" s="70"/>
    </row>
    <row r="10" spans="1:6" s="46" customFormat="1" ht="21.75" customHeight="1">
      <c r="A10" s="170" t="s">
        <v>45</v>
      </c>
      <c r="B10" s="170"/>
      <c r="C10" s="170"/>
      <c r="D10" s="170"/>
      <c r="E10" s="170"/>
      <c r="F10" s="170"/>
    </row>
    <row r="11" spans="1:6" s="48" customFormat="1" ht="15.75">
      <c r="A11" s="163" t="s">
        <v>204</v>
      </c>
      <c r="B11" s="163"/>
      <c r="C11" s="163"/>
      <c r="D11" s="163"/>
      <c r="E11" s="163"/>
      <c r="F11" s="163"/>
    </row>
    <row r="12" spans="1:6" s="48" customFormat="1" ht="32.25" customHeight="1">
      <c r="A12" s="163" t="s">
        <v>306</v>
      </c>
      <c r="B12" s="163"/>
      <c r="C12" s="163"/>
      <c r="D12" s="163"/>
      <c r="E12" s="163"/>
      <c r="F12" s="163"/>
    </row>
    <row r="13" spans="1:6" s="51" customFormat="1" ht="22.5" customHeight="1">
      <c r="A13" s="166" t="s">
        <v>207</v>
      </c>
      <c r="B13" s="166"/>
      <c r="C13" s="166"/>
      <c r="D13" s="166"/>
      <c r="E13" s="166"/>
      <c r="F13" s="75"/>
    </row>
    <row r="14" spans="1:6" s="51" customFormat="1" ht="15.75">
      <c r="A14" s="166" t="s">
        <v>208</v>
      </c>
      <c r="B14" s="166"/>
      <c r="C14" s="166"/>
      <c r="D14" s="166"/>
      <c r="E14" s="166"/>
      <c r="F14" s="72"/>
    </row>
    <row r="15" spans="1:6" s="51" customFormat="1" ht="15.75">
      <c r="A15" s="166" t="s">
        <v>209</v>
      </c>
      <c r="B15" s="166"/>
      <c r="C15" s="166"/>
      <c r="D15" s="166"/>
      <c r="E15" s="166"/>
      <c r="F15" s="72"/>
    </row>
    <row r="16" spans="1:6" s="51" customFormat="1" ht="15.75">
      <c r="A16" s="166" t="s">
        <v>210</v>
      </c>
      <c r="B16" s="166"/>
      <c r="C16" s="166"/>
      <c r="D16" s="166"/>
      <c r="E16" s="166"/>
      <c r="F16" s="72"/>
    </row>
    <row r="17" spans="1:6" s="51" customFormat="1" ht="15.75">
      <c r="A17" s="166"/>
      <c r="B17" s="166"/>
      <c r="C17" s="166"/>
      <c r="D17" s="166"/>
      <c r="E17" s="166"/>
      <c r="F17" s="166"/>
    </row>
    <row r="18" spans="1:6" s="51" customFormat="1" ht="21" customHeight="1">
      <c r="A18" s="166" t="s">
        <v>202</v>
      </c>
      <c r="B18" s="166"/>
      <c r="C18" s="166"/>
      <c r="D18" s="166"/>
      <c r="E18" s="166"/>
      <c r="F18" s="166"/>
    </row>
    <row r="19" spans="1:6" ht="15.75" customHeight="1">
      <c r="A19" s="49"/>
      <c r="B19" s="49"/>
      <c r="C19" s="49"/>
      <c r="D19" s="49"/>
      <c r="E19" s="49"/>
      <c r="F19" s="52"/>
    </row>
    <row r="20" spans="1:6" s="42" customFormat="1" ht="18.75" customHeight="1">
      <c r="A20" s="165" t="s">
        <v>46</v>
      </c>
      <c r="B20" s="168" t="s">
        <v>12</v>
      </c>
      <c r="C20" s="168" t="s">
        <v>201</v>
      </c>
      <c r="D20" s="165" t="s">
        <v>14</v>
      </c>
      <c r="E20" s="165" t="s">
        <v>15</v>
      </c>
      <c r="F20" s="53"/>
    </row>
    <row r="21" spans="1:6" s="42" customFormat="1" ht="18.75" customHeight="1">
      <c r="A21" s="165"/>
      <c r="B21" s="169"/>
      <c r="C21" s="169"/>
      <c r="D21" s="165"/>
      <c r="E21" s="165"/>
      <c r="F21" s="53"/>
    </row>
    <row r="22" spans="1:6" s="44" customFormat="1" ht="15">
      <c r="A22" s="43">
        <v>1</v>
      </c>
      <c r="B22" s="43">
        <v>2</v>
      </c>
      <c r="C22" s="43">
        <v>3</v>
      </c>
      <c r="D22" s="43">
        <v>4</v>
      </c>
      <c r="E22" s="43">
        <v>5</v>
      </c>
      <c r="F22" s="54"/>
    </row>
    <row r="23" spans="1:6" s="56" customFormat="1" ht="15.75">
      <c r="A23" s="66">
        <v>1</v>
      </c>
      <c r="B23" s="63" t="s">
        <v>86</v>
      </c>
      <c r="C23" s="119">
        <v>1180488671.53</v>
      </c>
      <c r="D23" s="120">
        <f>E23-C23</f>
        <v>44296900</v>
      </c>
      <c r="E23" s="119">
        <v>1224785571.53</v>
      </c>
      <c r="F23" s="53"/>
    </row>
    <row r="24" spans="1:6" s="47" customFormat="1" ht="15.75">
      <c r="A24" s="67" t="s">
        <v>47</v>
      </c>
      <c r="B24" s="61" t="s">
        <v>114</v>
      </c>
      <c r="C24" s="121">
        <v>903553216.53</v>
      </c>
      <c r="D24" s="122">
        <f aca="true" t="shared" si="0" ref="D24:D89">E24-C24</f>
        <v>40634870</v>
      </c>
      <c r="E24" s="121">
        <v>944188086.53</v>
      </c>
      <c r="F24" s="48"/>
    </row>
    <row r="25" spans="1:6" s="47" customFormat="1" ht="31.5">
      <c r="A25" s="67" t="s">
        <v>48</v>
      </c>
      <c r="B25" s="59" t="s">
        <v>87</v>
      </c>
      <c r="C25" s="121">
        <v>80224821</v>
      </c>
      <c r="D25" s="122">
        <f t="shared" si="0"/>
        <v>0</v>
      </c>
      <c r="E25" s="121">
        <v>80224821</v>
      </c>
      <c r="F25" s="48"/>
    </row>
    <row r="26" spans="1:6" s="47" customFormat="1" ht="31.5">
      <c r="A26" s="67" t="s">
        <v>49</v>
      </c>
      <c r="B26" s="59" t="s">
        <v>88</v>
      </c>
      <c r="C26" s="121">
        <v>173000000</v>
      </c>
      <c r="D26" s="122">
        <f t="shared" si="0"/>
        <v>0</v>
      </c>
      <c r="E26" s="121">
        <v>173000000</v>
      </c>
      <c r="F26" s="48"/>
    </row>
    <row r="27" spans="1:6" s="47" customFormat="1" ht="17.25" customHeight="1">
      <c r="A27" s="67" t="s">
        <v>50</v>
      </c>
      <c r="B27" s="59" t="s">
        <v>90</v>
      </c>
      <c r="C27" s="121">
        <v>302496090</v>
      </c>
      <c r="D27" s="122">
        <f t="shared" si="0"/>
        <v>0</v>
      </c>
      <c r="E27" s="121">
        <v>302496090</v>
      </c>
      <c r="F27" s="48"/>
    </row>
    <row r="28" spans="1:6" s="47" customFormat="1" ht="15.75">
      <c r="A28" s="67" t="s">
        <v>51</v>
      </c>
      <c r="B28" s="59" t="s">
        <v>91</v>
      </c>
      <c r="C28" s="121">
        <v>325332171.53</v>
      </c>
      <c r="D28" s="122">
        <f t="shared" si="0"/>
        <v>40618870</v>
      </c>
      <c r="E28" s="121">
        <v>365951041.53</v>
      </c>
      <c r="F28" s="48"/>
    </row>
    <row r="29" spans="1:6" s="47" customFormat="1" ht="15.75">
      <c r="A29" s="67" t="s">
        <v>52</v>
      </c>
      <c r="B29" s="59" t="s">
        <v>115</v>
      </c>
      <c r="C29" s="121">
        <v>22500134</v>
      </c>
      <c r="D29" s="122">
        <f t="shared" si="0"/>
        <v>16000</v>
      </c>
      <c r="E29" s="121">
        <v>22516134</v>
      </c>
      <c r="F29" s="48"/>
    </row>
    <row r="30" spans="1:6" s="47" customFormat="1" ht="17.25" customHeight="1">
      <c r="A30" s="67" t="s">
        <v>116</v>
      </c>
      <c r="B30" s="60" t="s">
        <v>89</v>
      </c>
      <c r="C30" s="121">
        <v>0</v>
      </c>
      <c r="D30" s="122">
        <f t="shared" si="0"/>
        <v>0</v>
      </c>
      <c r="E30" s="121">
        <v>0</v>
      </c>
      <c r="F30" s="48"/>
    </row>
    <row r="31" spans="1:6" s="47" customFormat="1" ht="17.25" customHeight="1">
      <c r="A31" s="67" t="s">
        <v>53</v>
      </c>
      <c r="B31" s="61" t="s">
        <v>92</v>
      </c>
      <c r="C31" s="121">
        <v>276935455</v>
      </c>
      <c r="D31" s="122">
        <f t="shared" si="0"/>
        <v>3662030</v>
      </c>
      <c r="E31" s="121">
        <v>280597485</v>
      </c>
      <c r="F31" s="48"/>
    </row>
    <row r="32" spans="1:6" s="47" customFormat="1" ht="17.25" customHeight="1">
      <c r="A32" s="67" t="s">
        <v>54</v>
      </c>
      <c r="B32" s="59" t="s">
        <v>93</v>
      </c>
      <c r="C32" s="121">
        <v>265000</v>
      </c>
      <c r="D32" s="122">
        <f t="shared" si="0"/>
        <v>0</v>
      </c>
      <c r="E32" s="121">
        <v>265000</v>
      </c>
      <c r="F32" s="48"/>
    </row>
    <row r="33" spans="1:6" s="47" customFormat="1" ht="17.25" customHeight="1">
      <c r="A33" s="67" t="s">
        <v>55</v>
      </c>
      <c r="B33" s="59" t="s">
        <v>94</v>
      </c>
      <c r="C33" s="121">
        <v>276655455</v>
      </c>
      <c r="D33" s="122">
        <f t="shared" si="0"/>
        <v>3662030</v>
      </c>
      <c r="E33" s="121">
        <v>280317485</v>
      </c>
      <c r="F33" s="48"/>
    </row>
    <row r="34" spans="1:6" s="46" customFormat="1" ht="15.75">
      <c r="A34" s="66">
        <v>2</v>
      </c>
      <c r="B34" s="63" t="s">
        <v>95</v>
      </c>
      <c r="C34" s="119">
        <v>1279988671.53</v>
      </c>
      <c r="D34" s="120">
        <f t="shared" si="0"/>
        <v>44296900</v>
      </c>
      <c r="E34" s="119">
        <v>1324285571.53</v>
      </c>
      <c r="F34" s="55"/>
    </row>
    <row r="35" spans="1:6" s="47" customFormat="1" ht="17.25" customHeight="1">
      <c r="A35" s="67" t="s">
        <v>56</v>
      </c>
      <c r="B35" s="61" t="s">
        <v>96</v>
      </c>
      <c r="C35" s="121">
        <v>820537241.53</v>
      </c>
      <c r="D35" s="122">
        <f t="shared" si="0"/>
        <v>40282810</v>
      </c>
      <c r="E35" s="121">
        <v>860820051.53</v>
      </c>
      <c r="F35" s="48"/>
    </row>
    <row r="36" spans="1:6" s="47" customFormat="1" ht="15.75">
      <c r="A36" s="67" t="s">
        <v>57</v>
      </c>
      <c r="B36" s="59" t="s">
        <v>117</v>
      </c>
      <c r="C36" s="121">
        <v>152597433.23</v>
      </c>
      <c r="D36" s="122">
        <f t="shared" si="0"/>
        <v>16000</v>
      </c>
      <c r="E36" s="121">
        <v>152613433.23</v>
      </c>
      <c r="F36" s="48"/>
    </row>
    <row r="37" spans="1:6" s="47" customFormat="1" ht="15.75">
      <c r="A37" s="67" t="s">
        <v>58</v>
      </c>
      <c r="B37" s="59" t="s">
        <v>97</v>
      </c>
      <c r="C37" s="121">
        <v>33509525</v>
      </c>
      <c r="D37" s="122">
        <f t="shared" si="0"/>
        <v>0</v>
      </c>
      <c r="E37" s="121">
        <v>33509525</v>
      </c>
      <c r="F37" s="48"/>
    </row>
    <row r="38" spans="1:6" s="47" customFormat="1" ht="31.5">
      <c r="A38" s="67" t="s">
        <v>118</v>
      </c>
      <c r="B38" s="60" t="s">
        <v>119</v>
      </c>
      <c r="C38" s="121">
        <v>0</v>
      </c>
      <c r="D38" s="122">
        <f t="shared" si="0"/>
        <v>0</v>
      </c>
      <c r="E38" s="121">
        <v>0</v>
      </c>
      <c r="F38" s="48"/>
    </row>
    <row r="39" spans="1:6" s="47" customFormat="1" ht="15.75">
      <c r="A39" s="67" t="s">
        <v>59</v>
      </c>
      <c r="B39" s="59" t="s">
        <v>98</v>
      </c>
      <c r="C39" s="121">
        <v>8682633</v>
      </c>
      <c r="D39" s="122">
        <f t="shared" si="0"/>
        <v>-565960</v>
      </c>
      <c r="E39" s="121">
        <v>8116673</v>
      </c>
      <c r="F39" s="48"/>
    </row>
    <row r="40" spans="1:6" s="47" customFormat="1" ht="99.75" customHeight="1">
      <c r="A40" s="67" t="s">
        <v>60</v>
      </c>
      <c r="B40" s="60" t="s">
        <v>2</v>
      </c>
      <c r="C40" s="121">
        <v>0</v>
      </c>
      <c r="D40" s="122">
        <f t="shared" si="0"/>
        <v>0</v>
      </c>
      <c r="E40" s="121">
        <v>0</v>
      </c>
      <c r="F40" s="48"/>
    </row>
    <row r="41" spans="1:6" s="47" customFormat="1" ht="60.75" customHeight="1">
      <c r="A41" s="67" t="s">
        <v>120</v>
      </c>
      <c r="B41" s="60" t="s">
        <v>121</v>
      </c>
      <c r="C41" s="121">
        <v>0</v>
      </c>
      <c r="D41" s="122">
        <f t="shared" si="0"/>
        <v>0</v>
      </c>
      <c r="E41" s="121">
        <v>0</v>
      </c>
      <c r="F41" s="48"/>
    </row>
    <row r="42" spans="1:6" s="47" customFormat="1" ht="15.75">
      <c r="A42" s="67" t="s">
        <v>61</v>
      </c>
      <c r="B42" s="62" t="s">
        <v>122</v>
      </c>
      <c r="C42" s="121">
        <v>459451430</v>
      </c>
      <c r="D42" s="122">
        <f t="shared" si="0"/>
        <v>4014090</v>
      </c>
      <c r="E42" s="121">
        <v>463465520</v>
      </c>
      <c r="F42" s="48"/>
    </row>
    <row r="43" spans="1:6" s="47" customFormat="1" ht="31.5">
      <c r="A43" s="67" t="s">
        <v>113</v>
      </c>
      <c r="B43" s="59" t="s">
        <v>123</v>
      </c>
      <c r="C43" s="121">
        <v>436964529</v>
      </c>
      <c r="D43" s="122">
        <f t="shared" si="0"/>
        <v>2968815</v>
      </c>
      <c r="E43" s="121">
        <v>439933344</v>
      </c>
      <c r="F43" s="48"/>
    </row>
    <row r="44" spans="1:6" s="47" customFormat="1" ht="31.5">
      <c r="A44" s="67" t="s">
        <v>124</v>
      </c>
      <c r="B44" s="60" t="s">
        <v>125</v>
      </c>
      <c r="C44" s="121">
        <v>132593718</v>
      </c>
      <c r="D44" s="122">
        <f t="shared" si="0"/>
        <v>220020</v>
      </c>
      <c r="E44" s="121">
        <v>132813738</v>
      </c>
      <c r="F44" s="48"/>
    </row>
    <row r="45" spans="1:6" s="47" customFormat="1" ht="15.75">
      <c r="A45" s="66">
        <v>3</v>
      </c>
      <c r="B45" s="63" t="s">
        <v>99</v>
      </c>
      <c r="C45" s="123">
        <v>-99500000</v>
      </c>
      <c r="D45" s="120">
        <f t="shared" si="0"/>
        <v>0</v>
      </c>
      <c r="E45" s="123">
        <v>-99500000</v>
      </c>
      <c r="F45" s="48"/>
    </row>
    <row r="46" spans="1:6" s="47" customFormat="1" ht="31.5">
      <c r="A46" s="67" t="s">
        <v>126</v>
      </c>
      <c r="B46" s="61" t="s">
        <v>127</v>
      </c>
      <c r="C46" s="121">
        <v>0</v>
      </c>
      <c r="D46" s="122">
        <f t="shared" si="0"/>
        <v>0</v>
      </c>
      <c r="E46" s="121">
        <v>0</v>
      </c>
      <c r="F46" s="48"/>
    </row>
    <row r="47" spans="1:6" s="47" customFormat="1" ht="15.75">
      <c r="A47" s="66">
        <v>4</v>
      </c>
      <c r="B47" s="63" t="s">
        <v>100</v>
      </c>
      <c r="C47" s="119">
        <v>134980952</v>
      </c>
      <c r="D47" s="120">
        <f t="shared" si="0"/>
        <v>0</v>
      </c>
      <c r="E47" s="119">
        <v>134980952</v>
      </c>
      <c r="F47" s="48"/>
    </row>
    <row r="48" spans="1:6" s="47" customFormat="1" ht="15.75">
      <c r="A48" s="67" t="s">
        <v>62</v>
      </c>
      <c r="B48" s="61" t="s">
        <v>103</v>
      </c>
      <c r="C48" s="121">
        <v>134980952</v>
      </c>
      <c r="D48" s="122">
        <f t="shared" si="0"/>
        <v>0</v>
      </c>
      <c r="E48" s="121">
        <v>134980952</v>
      </c>
      <c r="F48" s="48"/>
    </row>
    <row r="49" spans="1:6" s="47" customFormat="1" ht="15.75">
      <c r="A49" s="67" t="s">
        <v>63</v>
      </c>
      <c r="B49" s="59" t="s">
        <v>102</v>
      </c>
      <c r="C49" s="121">
        <v>99500000</v>
      </c>
      <c r="D49" s="122">
        <f t="shared" si="0"/>
        <v>0</v>
      </c>
      <c r="E49" s="121">
        <v>99500000</v>
      </c>
      <c r="F49" s="48"/>
    </row>
    <row r="50" spans="1:6" s="47" customFormat="1" ht="15.75">
      <c r="A50" s="67" t="s">
        <v>64</v>
      </c>
      <c r="B50" s="61" t="s">
        <v>101</v>
      </c>
      <c r="C50" s="121">
        <v>0</v>
      </c>
      <c r="D50" s="121">
        <f t="shared" si="0"/>
        <v>0</v>
      </c>
      <c r="E50" s="121">
        <v>0</v>
      </c>
      <c r="F50" s="48"/>
    </row>
    <row r="51" spans="1:6" s="56" customFormat="1" ht="15.75">
      <c r="A51" s="67" t="s">
        <v>65</v>
      </c>
      <c r="B51" s="59" t="s">
        <v>102</v>
      </c>
      <c r="C51" s="121">
        <v>0</v>
      </c>
      <c r="D51" s="121">
        <f t="shared" si="0"/>
        <v>0</v>
      </c>
      <c r="E51" s="121">
        <v>0</v>
      </c>
      <c r="F51" s="53"/>
    </row>
    <row r="52" spans="1:6" s="56" customFormat="1" ht="15.75">
      <c r="A52" s="67" t="s">
        <v>66</v>
      </c>
      <c r="B52" s="61" t="s">
        <v>128</v>
      </c>
      <c r="C52" s="121">
        <v>0</v>
      </c>
      <c r="D52" s="121">
        <f t="shared" si="0"/>
        <v>0</v>
      </c>
      <c r="E52" s="121">
        <v>0</v>
      </c>
      <c r="F52" s="53"/>
    </row>
    <row r="53" spans="1:6" s="58" customFormat="1" ht="15.75">
      <c r="A53" s="67" t="s">
        <v>67</v>
      </c>
      <c r="B53" s="59" t="s">
        <v>102</v>
      </c>
      <c r="C53" s="121">
        <v>0</v>
      </c>
      <c r="D53" s="121">
        <f t="shared" si="0"/>
        <v>0</v>
      </c>
      <c r="E53" s="121">
        <v>0</v>
      </c>
      <c r="F53" s="57"/>
    </row>
    <row r="54" spans="1:6" s="47" customFormat="1" ht="15.75">
      <c r="A54" s="67" t="s">
        <v>68</v>
      </c>
      <c r="B54" s="61" t="s">
        <v>129</v>
      </c>
      <c r="C54" s="121">
        <v>0</v>
      </c>
      <c r="D54" s="121">
        <f t="shared" si="0"/>
        <v>0</v>
      </c>
      <c r="E54" s="121">
        <v>0</v>
      </c>
      <c r="F54" s="48"/>
    </row>
    <row r="55" spans="1:6" s="42" customFormat="1" ht="18.75" customHeight="1">
      <c r="A55" s="165" t="s">
        <v>46</v>
      </c>
      <c r="B55" s="168" t="s">
        <v>12</v>
      </c>
      <c r="C55" s="168" t="s">
        <v>201</v>
      </c>
      <c r="D55" s="165" t="s">
        <v>14</v>
      </c>
      <c r="E55" s="165" t="s">
        <v>15</v>
      </c>
      <c r="F55" s="53"/>
    </row>
    <row r="56" spans="1:6" s="42" customFormat="1" ht="18.75" customHeight="1">
      <c r="A56" s="165"/>
      <c r="B56" s="169"/>
      <c r="C56" s="169"/>
      <c r="D56" s="165"/>
      <c r="E56" s="165"/>
      <c r="F56" s="53"/>
    </row>
    <row r="57" spans="1:6" s="44" customFormat="1" ht="15">
      <c r="A57" s="43">
        <v>1</v>
      </c>
      <c r="B57" s="43">
        <v>2</v>
      </c>
      <c r="C57" s="43">
        <v>3</v>
      </c>
      <c r="D57" s="43">
        <v>4</v>
      </c>
      <c r="E57" s="43">
        <v>5</v>
      </c>
      <c r="F57" s="54"/>
    </row>
    <row r="58" spans="1:6" s="47" customFormat="1" ht="18" customHeight="1">
      <c r="A58" s="67" t="s">
        <v>69</v>
      </c>
      <c r="B58" s="59" t="s">
        <v>102</v>
      </c>
      <c r="C58" s="121">
        <v>0</v>
      </c>
      <c r="D58" s="121">
        <f t="shared" si="0"/>
        <v>0</v>
      </c>
      <c r="E58" s="121">
        <v>0</v>
      </c>
      <c r="F58" s="48"/>
    </row>
    <row r="59" spans="1:6" s="47" customFormat="1" ht="21" customHeight="1">
      <c r="A59" s="67" t="s">
        <v>130</v>
      </c>
      <c r="B59" s="61" t="s">
        <v>104</v>
      </c>
      <c r="C59" s="121">
        <v>0</v>
      </c>
      <c r="D59" s="121">
        <f t="shared" si="0"/>
        <v>0</v>
      </c>
      <c r="E59" s="121">
        <v>0</v>
      </c>
      <c r="F59" s="48"/>
    </row>
    <row r="60" spans="1:6" s="47" customFormat="1" ht="17.25" customHeight="1">
      <c r="A60" s="67" t="s">
        <v>131</v>
      </c>
      <c r="B60" s="59" t="s">
        <v>102</v>
      </c>
      <c r="C60" s="121">
        <v>0</v>
      </c>
      <c r="D60" s="121">
        <f t="shared" si="0"/>
        <v>0</v>
      </c>
      <c r="E60" s="121">
        <v>0</v>
      </c>
      <c r="F60" s="48"/>
    </row>
    <row r="61" spans="1:6" s="47" customFormat="1" ht="15.75">
      <c r="A61" s="66">
        <v>5</v>
      </c>
      <c r="B61" s="63" t="s">
        <v>105</v>
      </c>
      <c r="C61" s="119">
        <v>35480952</v>
      </c>
      <c r="D61" s="120">
        <f t="shared" si="0"/>
        <v>0</v>
      </c>
      <c r="E61" s="119">
        <v>35480952</v>
      </c>
      <c r="F61" s="48"/>
    </row>
    <row r="62" spans="1:6" s="47" customFormat="1" ht="31.5">
      <c r="A62" s="67" t="s">
        <v>70</v>
      </c>
      <c r="B62" s="61" t="s">
        <v>106</v>
      </c>
      <c r="C62" s="121">
        <v>35480952</v>
      </c>
      <c r="D62" s="122">
        <f t="shared" si="0"/>
        <v>0</v>
      </c>
      <c r="E62" s="121">
        <v>35480952</v>
      </c>
      <c r="F62" s="48"/>
    </row>
    <row r="63" spans="1:6" s="47" customFormat="1" ht="31.5">
      <c r="A63" s="67" t="s">
        <v>71</v>
      </c>
      <c r="B63" s="59" t="s">
        <v>271</v>
      </c>
      <c r="C63" s="121">
        <v>0</v>
      </c>
      <c r="D63" s="121">
        <f t="shared" si="0"/>
        <v>0</v>
      </c>
      <c r="E63" s="121">
        <v>0</v>
      </c>
      <c r="F63" s="48"/>
    </row>
    <row r="64" spans="1:6" s="47" customFormat="1" ht="31.5">
      <c r="A64" s="67" t="s">
        <v>72</v>
      </c>
      <c r="B64" s="60" t="s">
        <v>272</v>
      </c>
      <c r="C64" s="121">
        <v>0</v>
      </c>
      <c r="D64" s="121">
        <f t="shared" si="0"/>
        <v>0</v>
      </c>
      <c r="E64" s="121">
        <v>0</v>
      </c>
      <c r="F64" s="48"/>
    </row>
    <row r="65" spans="1:6" s="47" customFormat="1" ht="31.5">
      <c r="A65" s="67" t="s">
        <v>111</v>
      </c>
      <c r="B65" s="60" t="s">
        <v>273</v>
      </c>
      <c r="C65" s="121">
        <v>0</v>
      </c>
      <c r="D65" s="121">
        <f t="shared" si="0"/>
        <v>0</v>
      </c>
      <c r="E65" s="121">
        <v>0</v>
      </c>
      <c r="F65" s="48"/>
    </row>
    <row r="66" spans="1:6" s="47" customFormat="1" ht="48" customHeight="1">
      <c r="A66" s="67" t="s">
        <v>112</v>
      </c>
      <c r="B66" s="60" t="s">
        <v>274</v>
      </c>
      <c r="C66" s="121">
        <v>0</v>
      </c>
      <c r="D66" s="121">
        <f t="shared" si="0"/>
        <v>0</v>
      </c>
      <c r="E66" s="121">
        <v>0</v>
      </c>
      <c r="F66" s="48"/>
    </row>
    <row r="67" spans="1:6" s="47" customFormat="1" ht="15.75">
      <c r="A67" s="67" t="s">
        <v>132</v>
      </c>
      <c r="B67" s="64" t="s">
        <v>133</v>
      </c>
      <c r="C67" s="121">
        <v>0</v>
      </c>
      <c r="D67" s="121">
        <f t="shared" si="0"/>
        <v>0</v>
      </c>
      <c r="E67" s="121">
        <v>0</v>
      </c>
      <c r="F67" s="48"/>
    </row>
    <row r="68" spans="1:6" s="47" customFormat="1" ht="31.5">
      <c r="A68" s="67" t="s">
        <v>134</v>
      </c>
      <c r="B68" s="64" t="s">
        <v>135</v>
      </c>
      <c r="C68" s="121">
        <v>0</v>
      </c>
      <c r="D68" s="121">
        <f t="shared" si="0"/>
        <v>0</v>
      </c>
      <c r="E68" s="121">
        <v>0</v>
      </c>
      <c r="F68" s="48"/>
    </row>
    <row r="69" spans="1:6" s="47" customFormat="1" ht="15.75">
      <c r="A69" s="67" t="s">
        <v>136</v>
      </c>
      <c r="B69" s="64" t="s">
        <v>137</v>
      </c>
      <c r="C69" s="121">
        <v>0</v>
      </c>
      <c r="D69" s="121">
        <f t="shared" si="0"/>
        <v>0</v>
      </c>
      <c r="E69" s="121">
        <v>0</v>
      </c>
      <c r="F69" s="48"/>
    </row>
    <row r="70" spans="1:6" s="47" customFormat="1" ht="15.75">
      <c r="A70" s="67" t="s">
        <v>73</v>
      </c>
      <c r="B70" s="61" t="s">
        <v>107</v>
      </c>
      <c r="C70" s="121">
        <v>0</v>
      </c>
      <c r="D70" s="121">
        <f t="shared" si="0"/>
        <v>0</v>
      </c>
      <c r="E70" s="121">
        <v>0</v>
      </c>
      <c r="F70" s="48"/>
    </row>
    <row r="71" spans="1:6" s="47" customFormat="1" ht="15.75">
      <c r="A71" s="68" t="s">
        <v>138</v>
      </c>
      <c r="B71" s="63" t="s">
        <v>139</v>
      </c>
      <c r="C71" s="119">
        <v>368601343</v>
      </c>
      <c r="D71" s="120">
        <f t="shared" si="0"/>
        <v>0</v>
      </c>
      <c r="E71" s="119">
        <v>368601343</v>
      </c>
      <c r="F71" s="48"/>
    </row>
    <row r="72" spans="1:6" s="47" customFormat="1" ht="21" customHeight="1">
      <c r="A72" s="67" t="s">
        <v>140</v>
      </c>
      <c r="B72" s="61" t="s">
        <v>141</v>
      </c>
      <c r="C72" s="121">
        <v>0</v>
      </c>
      <c r="D72" s="122">
        <f t="shared" si="0"/>
        <v>0</v>
      </c>
      <c r="E72" s="121">
        <v>0</v>
      </c>
      <c r="F72" s="48"/>
    </row>
    <row r="73" spans="1:6" s="47" customFormat="1" ht="31.5">
      <c r="A73" s="66">
        <v>7</v>
      </c>
      <c r="B73" s="63" t="s">
        <v>108</v>
      </c>
      <c r="C73" s="124" t="s">
        <v>13</v>
      </c>
      <c r="D73" s="125" t="s">
        <v>13</v>
      </c>
      <c r="E73" s="124" t="s">
        <v>13</v>
      </c>
      <c r="F73" s="48"/>
    </row>
    <row r="74" spans="1:6" s="47" customFormat="1" ht="15.75">
      <c r="A74" s="67" t="s">
        <v>142</v>
      </c>
      <c r="B74" s="61" t="s">
        <v>109</v>
      </c>
      <c r="C74" s="121">
        <v>83015975</v>
      </c>
      <c r="D74" s="122">
        <f t="shared" si="0"/>
        <v>352060</v>
      </c>
      <c r="E74" s="121">
        <v>83368035</v>
      </c>
      <c r="F74" s="48"/>
    </row>
    <row r="75" spans="1:6" s="47" customFormat="1" ht="31.5">
      <c r="A75" s="67" t="s">
        <v>143</v>
      </c>
      <c r="B75" s="61" t="s">
        <v>144</v>
      </c>
      <c r="C75" s="121">
        <v>83015975</v>
      </c>
      <c r="D75" s="122">
        <f t="shared" si="0"/>
        <v>352060</v>
      </c>
      <c r="E75" s="121">
        <v>83368035</v>
      </c>
      <c r="F75" s="48"/>
    </row>
    <row r="76" spans="1:6" s="47" customFormat="1" ht="15.75">
      <c r="A76" s="66">
        <v>8</v>
      </c>
      <c r="B76" s="63" t="s">
        <v>110</v>
      </c>
      <c r="C76" s="124" t="s">
        <v>13</v>
      </c>
      <c r="D76" s="125" t="s">
        <v>13</v>
      </c>
      <c r="E76" s="124" t="s">
        <v>13</v>
      </c>
      <c r="F76" s="48"/>
    </row>
    <row r="77" spans="1:6" s="47" customFormat="1" ht="73.5" customHeight="1">
      <c r="A77" s="67" t="s">
        <v>74</v>
      </c>
      <c r="B77" s="61" t="s">
        <v>275</v>
      </c>
      <c r="C77" s="126">
        <v>0.1343</v>
      </c>
      <c r="D77" s="126">
        <f t="shared" si="0"/>
        <v>-0.001</v>
      </c>
      <c r="E77" s="126">
        <v>0.1333</v>
      </c>
      <c r="F77" s="48"/>
    </row>
    <row r="78" spans="1:6" s="47" customFormat="1" ht="30.75" customHeight="1" hidden="1">
      <c r="A78" s="67" t="s">
        <v>145</v>
      </c>
      <c r="B78" s="59" t="s">
        <v>145</v>
      </c>
      <c r="C78" s="126">
        <v>0.1215</v>
      </c>
      <c r="D78" s="126">
        <f>E78-C78</f>
        <v>-0.1215</v>
      </c>
      <c r="E78" s="126"/>
      <c r="F78" s="48"/>
    </row>
    <row r="79" spans="1:6" s="47" customFormat="1" ht="30.75" customHeight="1" hidden="1">
      <c r="A79" s="67" t="s">
        <v>146</v>
      </c>
      <c r="B79" s="59" t="s">
        <v>146</v>
      </c>
      <c r="C79" s="126">
        <v>0</v>
      </c>
      <c r="D79" s="126">
        <f t="shared" si="0"/>
        <v>0</v>
      </c>
      <c r="E79" s="126"/>
      <c r="F79" s="48"/>
    </row>
    <row r="80" spans="1:6" s="47" customFormat="1" ht="24" customHeight="1">
      <c r="A80" s="173" t="s">
        <v>75</v>
      </c>
      <c r="B80" s="173" t="s">
        <v>206</v>
      </c>
      <c r="C80" s="126">
        <v>0.1841</v>
      </c>
      <c r="D80" s="126">
        <f t="shared" si="0"/>
        <v>-0.0034</v>
      </c>
      <c r="E80" s="126">
        <v>0.1807</v>
      </c>
      <c r="F80" s="48"/>
    </row>
    <row r="81" spans="1:6" s="47" customFormat="1" ht="38.25" customHeight="1">
      <c r="A81" s="174"/>
      <c r="B81" s="174"/>
      <c r="C81" s="126">
        <v>0.1846</v>
      </c>
      <c r="D81" s="126">
        <f t="shared" si="0"/>
        <v>-0.0034</v>
      </c>
      <c r="E81" s="126">
        <v>0.1812</v>
      </c>
      <c r="F81" s="48"/>
    </row>
    <row r="82" spans="1:6" s="47" customFormat="1" ht="86.25" customHeight="1">
      <c r="A82" s="67" t="s">
        <v>147</v>
      </c>
      <c r="B82" s="61" t="s">
        <v>276</v>
      </c>
      <c r="C82" s="126">
        <v>0.2652</v>
      </c>
      <c r="D82" s="126">
        <f t="shared" si="0"/>
        <v>0</v>
      </c>
      <c r="E82" s="126">
        <v>0.2652</v>
      </c>
      <c r="F82" s="48"/>
    </row>
    <row r="83" spans="1:6" s="47" customFormat="1" ht="90.75" customHeight="1">
      <c r="A83" s="67" t="s">
        <v>148</v>
      </c>
      <c r="B83" s="59" t="s">
        <v>277</v>
      </c>
      <c r="C83" s="126">
        <v>0.2936</v>
      </c>
      <c r="D83" s="126">
        <f t="shared" si="0"/>
        <v>0</v>
      </c>
      <c r="E83" s="126">
        <v>0.2936</v>
      </c>
      <c r="F83" s="48"/>
    </row>
    <row r="84" spans="1:6" s="56" customFormat="1" ht="91.5" customHeight="1">
      <c r="A84" s="67" t="s">
        <v>149</v>
      </c>
      <c r="B84" s="61" t="s">
        <v>278</v>
      </c>
      <c r="C84" s="127" t="s">
        <v>205</v>
      </c>
      <c r="D84" s="121"/>
      <c r="E84" s="127" t="s">
        <v>205</v>
      </c>
      <c r="F84" s="53"/>
    </row>
    <row r="85" spans="1:6" s="56" customFormat="1" ht="95.25" customHeight="1">
      <c r="A85" s="67" t="s">
        <v>150</v>
      </c>
      <c r="B85" s="59" t="s">
        <v>279</v>
      </c>
      <c r="C85" s="127" t="s">
        <v>205</v>
      </c>
      <c r="D85" s="121"/>
      <c r="E85" s="127" t="s">
        <v>205</v>
      </c>
      <c r="F85" s="53"/>
    </row>
    <row r="86" spans="1:6" s="58" customFormat="1" ht="39.75" customHeight="1">
      <c r="A86" s="66">
        <v>9</v>
      </c>
      <c r="B86" s="63" t="s">
        <v>6</v>
      </c>
      <c r="C86" s="124" t="s">
        <v>13</v>
      </c>
      <c r="D86" s="124" t="s">
        <v>13</v>
      </c>
      <c r="E86" s="124" t="s">
        <v>13</v>
      </c>
      <c r="F86" s="57"/>
    </row>
    <row r="87" spans="1:6" s="47" customFormat="1" ht="41.25" customHeight="1">
      <c r="A87" s="67" t="s">
        <v>76</v>
      </c>
      <c r="B87" s="61" t="s">
        <v>151</v>
      </c>
      <c r="C87" s="121">
        <v>237631274</v>
      </c>
      <c r="D87" s="122">
        <f t="shared" si="0"/>
        <v>40440134</v>
      </c>
      <c r="E87" s="121">
        <v>278071408</v>
      </c>
      <c r="F87" s="48"/>
    </row>
    <row r="88" spans="1:6" s="47" customFormat="1" ht="47.25">
      <c r="A88" s="67" t="s">
        <v>152</v>
      </c>
      <c r="B88" s="59" t="s">
        <v>153</v>
      </c>
      <c r="C88" s="121">
        <v>237631274</v>
      </c>
      <c r="D88" s="122">
        <f t="shared" si="0"/>
        <v>40440134</v>
      </c>
      <c r="E88" s="121">
        <v>278071408</v>
      </c>
      <c r="F88" s="48"/>
    </row>
    <row r="89" spans="1:6" s="47" customFormat="1" ht="19.5" customHeight="1">
      <c r="A89" s="67" t="s">
        <v>154</v>
      </c>
      <c r="B89" s="60" t="s">
        <v>155</v>
      </c>
      <c r="C89" s="121">
        <v>200679614</v>
      </c>
      <c r="D89" s="122">
        <f t="shared" si="0"/>
        <v>34819966</v>
      </c>
      <c r="E89" s="121">
        <v>235499580</v>
      </c>
      <c r="F89" s="48"/>
    </row>
    <row r="90" spans="1:6" s="47" customFormat="1" ht="46.5" customHeight="1">
      <c r="A90" s="67" t="s">
        <v>77</v>
      </c>
      <c r="B90" s="61" t="s">
        <v>156</v>
      </c>
      <c r="C90" s="121">
        <v>269805818</v>
      </c>
      <c r="D90" s="122">
        <f aca="true" t="shared" si="1" ref="D90:D122">E90-C90</f>
        <v>3048639</v>
      </c>
      <c r="E90" s="121">
        <v>272854457</v>
      </c>
      <c r="F90" s="48"/>
    </row>
    <row r="91" spans="1:6" s="42" customFormat="1" ht="18.75" customHeight="1">
      <c r="A91" s="165" t="s">
        <v>46</v>
      </c>
      <c r="B91" s="168" t="s">
        <v>12</v>
      </c>
      <c r="C91" s="168" t="s">
        <v>201</v>
      </c>
      <c r="D91" s="165" t="s">
        <v>14</v>
      </c>
      <c r="E91" s="165" t="s">
        <v>15</v>
      </c>
      <c r="F91" s="53"/>
    </row>
    <row r="92" spans="1:6" s="42" customFormat="1" ht="18.75" customHeight="1">
      <c r="A92" s="165"/>
      <c r="B92" s="169"/>
      <c r="C92" s="169"/>
      <c r="D92" s="165"/>
      <c r="E92" s="165"/>
      <c r="F92" s="53"/>
    </row>
    <row r="93" spans="1:6" s="44" customFormat="1" ht="15">
      <c r="A93" s="43">
        <v>1</v>
      </c>
      <c r="B93" s="43">
        <v>2</v>
      </c>
      <c r="C93" s="43">
        <v>3</v>
      </c>
      <c r="D93" s="43">
        <v>4</v>
      </c>
      <c r="E93" s="43">
        <v>5</v>
      </c>
      <c r="F93" s="54"/>
    </row>
    <row r="94" spans="1:6" s="47" customFormat="1" ht="50.25" customHeight="1">
      <c r="A94" s="67" t="s">
        <v>157</v>
      </c>
      <c r="B94" s="59" t="s">
        <v>158</v>
      </c>
      <c r="C94" s="121">
        <v>269805818</v>
      </c>
      <c r="D94" s="122">
        <f t="shared" si="1"/>
        <v>3048639</v>
      </c>
      <c r="E94" s="121">
        <v>272854457</v>
      </c>
      <c r="F94" s="48"/>
    </row>
    <row r="95" spans="1:6" s="47" customFormat="1" ht="15" customHeight="1">
      <c r="A95" s="67" t="s">
        <v>159</v>
      </c>
      <c r="B95" s="60" t="s">
        <v>155</v>
      </c>
      <c r="C95" s="121">
        <v>235045854</v>
      </c>
      <c r="D95" s="122">
        <f t="shared" si="1"/>
        <v>7887382</v>
      </c>
      <c r="E95" s="121">
        <v>242933236</v>
      </c>
      <c r="F95" s="48"/>
    </row>
    <row r="96" spans="1:6" s="47" customFormat="1" ht="31.5">
      <c r="A96" s="67" t="s">
        <v>78</v>
      </c>
      <c r="B96" s="61" t="s">
        <v>7</v>
      </c>
      <c r="C96" s="121">
        <v>252381362</v>
      </c>
      <c r="D96" s="122">
        <f t="shared" si="1"/>
        <v>38709100</v>
      </c>
      <c r="E96" s="121">
        <v>291090462</v>
      </c>
      <c r="F96" s="48"/>
    </row>
    <row r="97" spans="1:6" s="47" customFormat="1" ht="47.25">
      <c r="A97" s="67" t="s">
        <v>160</v>
      </c>
      <c r="B97" s="59" t="s">
        <v>161</v>
      </c>
      <c r="C97" s="121">
        <v>252381362</v>
      </c>
      <c r="D97" s="122">
        <f t="shared" si="1"/>
        <v>38709100</v>
      </c>
      <c r="E97" s="121">
        <v>291090462</v>
      </c>
      <c r="F97" s="48"/>
    </row>
    <row r="98" spans="1:6" s="47" customFormat="1" ht="15.75">
      <c r="A98" s="67" t="s">
        <v>162</v>
      </c>
      <c r="B98" s="60" t="s">
        <v>163</v>
      </c>
      <c r="C98" s="121">
        <v>202008225</v>
      </c>
      <c r="D98" s="122">
        <f t="shared" si="1"/>
        <v>34879466</v>
      </c>
      <c r="E98" s="121">
        <v>236887691</v>
      </c>
      <c r="F98" s="48"/>
    </row>
    <row r="99" spans="1:6" s="47" customFormat="1" ht="36.75" customHeight="1">
      <c r="A99" s="67" t="s">
        <v>79</v>
      </c>
      <c r="B99" s="61" t="s">
        <v>8</v>
      </c>
      <c r="C99" s="121">
        <v>295377613</v>
      </c>
      <c r="D99" s="122">
        <f t="shared" si="1"/>
        <v>3955234</v>
      </c>
      <c r="E99" s="121">
        <v>299332847</v>
      </c>
      <c r="F99" s="48"/>
    </row>
    <row r="100" spans="1:6" s="47" customFormat="1" ht="47.25">
      <c r="A100" s="67" t="s">
        <v>164</v>
      </c>
      <c r="B100" s="59" t="s">
        <v>165</v>
      </c>
      <c r="C100" s="121">
        <v>295377613</v>
      </c>
      <c r="D100" s="122">
        <f t="shared" si="1"/>
        <v>3955234</v>
      </c>
      <c r="E100" s="121">
        <v>299332847</v>
      </c>
      <c r="F100" s="48"/>
    </row>
    <row r="101" spans="1:6" s="47" customFormat="1" ht="15.75">
      <c r="A101" s="67" t="s">
        <v>166</v>
      </c>
      <c r="B101" s="60" t="s">
        <v>163</v>
      </c>
      <c r="C101" s="121">
        <v>235045854</v>
      </c>
      <c r="D101" s="122">
        <f t="shared" si="1"/>
        <v>7887382</v>
      </c>
      <c r="E101" s="121">
        <v>242933236</v>
      </c>
      <c r="F101" s="48"/>
    </row>
    <row r="102" spans="1:6" s="47" customFormat="1" ht="15.75">
      <c r="A102" s="66">
        <v>10</v>
      </c>
      <c r="B102" s="63" t="s">
        <v>167</v>
      </c>
      <c r="C102" s="124" t="s">
        <v>13</v>
      </c>
      <c r="D102" s="125" t="s">
        <v>13</v>
      </c>
      <c r="E102" s="124" t="s">
        <v>13</v>
      </c>
      <c r="F102" s="48"/>
    </row>
    <row r="103" spans="1:6" s="47" customFormat="1" ht="31.5">
      <c r="A103" s="67" t="s">
        <v>80</v>
      </c>
      <c r="B103" s="65" t="s">
        <v>168</v>
      </c>
      <c r="C103" s="121">
        <v>698613424</v>
      </c>
      <c r="D103" s="122">
        <f t="shared" si="1"/>
        <v>23810495</v>
      </c>
      <c r="E103" s="121">
        <v>722423919</v>
      </c>
      <c r="F103" s="48"/>
    </row>
    <row r="104" spans="1:6" s="47" customFormat="1" ht="15.75">
      <c r="A104" s="67" t="s">
        <v>169</v>
      </c>
      <c r="B104" s="59" t="s">
        <v>4</v>
      </c>
      <c r="C104" s="121">
        <v>302029839</v>
      </c>
      <c r="D104" s="122">
        <f t="shared" si="1"/>
        <v>21543671</v>
      </c>
      <c r="E104" s="121">
        <v>323573510</v>
      </c>
      <c r="F104" s="48"/>
    </row>
    <row r="105" spans="1:6" s="47" customFormat="1" ht="15.75">
      <c r="A105" s="67" t="s">
        <v>170</v>
      </c>
      <c r="B105" s="59" t="s">
        <v>5</v>
      </c>
      <c r="C105" s="121">
        <v>396583585</v>
      </c>
      <c r="D105" s="122">
        <f t="shared" si="1"/>
        <v>2266824</v>
      </c>
      <c r="E105" s="121">
        <v>398850409</v>
      </c>
      <c r="F105" s="48"/>
    </row>
    <row r="106" spans="1:6" s="47" customFormat="1" ht="31.5">
      <c r="A106" s="67" t="s">
        <v>171</v>
      </c>
      <c r="B106" s="61" t="s">
        <v>9</v>
      </c>
      <c r="C106" s="121">
        <v>0</v>
      </c>
      <c r="D106" s="122">
        <f t="shared" si="1"/>
        <v>0</v>
      </c>
      <c r="E106" s="121">
        <v>0</v>
      </c>
      <c r="F106" s="48"/>
    </row>
    <row r="107" spans="1:6" s="47" customFormat="1" ht="47.25">
      <c r="A107" s="67" t="s">
        <v>172</v>
      </c>
      <c r="B107" s="61" t="s">
        <v>173</v>
      </c>
      <c r="C107" s="121">
        <v>0</v>
      </c>
      <c r="D107" s="122">
        <f t="shared" si="1"/>
        <v>0</v>
      </c>
      <c r="E107" s="121">
        <v>0</v>
      </c>
      <c r="F107" s="48"/>
    </row>
    <row r="108" spans="1:6" s="47" customFormat="1" ht="51.75" customHeight="1">
      <c r="A108" s="67" t="s">
        <v>174</v>
      </c>
      <c r="B108" s="61" t="s">
        <v>175</v>
      </c>
      <c r="C108" s="121">
        <v>0</v>
      </c>
      <c r="D108" s="122">
        <f t="shared" si="1"/>
        <v>0</v>
      </c>
      <c r="E108" s="121">
        <v>0</v>
      </c>
      <c r="F108" s="48"/>
    </row>
    <row r="109" spans="1:6" s="47" customFormat="1" ht="52.5" customHeight="1">
      <c r="A109" s="67" t="s">
        <v>176</v>
      </c>
      <c r="B109" s="61" t="s">
        <v>177</v>
      </c>
      <c r="C109" s="121">
        <v>0</v>
      </c>
      <c r="D109" s="122">
        <f t="shared" si="1"/>
        <v>0</v>
      </c>
      <c r="E109" s="121">
        <v>0</v>
      </c>
      <c r="F109" s="48"/>
    </row>
    <row r="110" spans="1:6" s="47" customFormat="1" ht="31.5">
      <c r="A110" s="67" t="s">
        <v>178</v>
      </c>
      <c r="B110" s="61" t="s">
        <v>179</v>
      </c>
      <c r="C110" s="121">
        <v>35480952</v>
      </c>
      <c r="D110" s="122">
        <f t="shared" si="1"/>
        <v>0</v>
      </c>
      <c r="E110" s="121">
        <v>35480952</v>
      </c>
      <c r="F110" s="48"/>
    </row>
    <row r="111" spans="1:6" s="47" customFormat="1" ht="15.75">
      <c r="A111" s="67" t="s">
        <v>180</v>
      </c>
      <c r="B111" s="61" t="s">
        <v>10</v>
      </c>
      <c r="C111" s="121">
        <v>1293298.8</v>
      </c>
      <c r="D111" s="122">
        <f t="shared" si="1"/>
        <v>0</v>
      </c>
      <c r="E111" s="121">
        <v>1293298.8</v>
      </c>
      <c r="F111" s="48"/>
    </row>
    <row r="112" spans="1:6" s="47" customFormat="1" ht="31.5">
      <c r="A112" s="67" t="s">
        <v>181</v>
      </c>
      <c r="B112" s="59" t="s">
        <v>182</v>
      </c>
      <c r="C112" s="121">
        <v>343298.8</v>
      </c>
      <c r="D112" s="122">
        <f t="shared" si="1"/>
        <v>0</v>
      </c>
      <c r="E112" s="121">
        <v>343298.8</v>
      </c>
      <c r="F112" s="48"/>
    </row>
    <row r="113" spans="1:6" s="47" customFormat="1" ht="31.5">
      <c r="A113" s="67" t="s">
        <v>183</v>
      </c>
      <c r="B113" s="59" t="s">
        <v>184</v>
      </c>
      <c r="C113" s="121">
        <v>950000</v>
      </c>
      <c r="D113" s="122">
        <f t="shared" si="1"/>
        <v>0</v>
      </c>
      <c r="E113" s="121">
        <v>950000</v>
      </c>
      <c r="F113" s="48"/>
    </row>
    <row r="114" spans="1:6" s="47" customFormat="1" ht="39" customHeight="1">
      <c r="A114" s="67" t="s">
        <v>185</v>
      </c>
      <c r="B114" s="60" t="s">
        <v>186</v>
      </c>
      <c r="C114" s="121">
        <v>0</v>
      </c>
      <c r="D114" s="121">
        <f t="shared" si="1"/>
        <v>0</v>
      </c>
      <c r="E114" s="121">
        <v>0</v>
      </c>
      <c r="F114" s="48"/>
    </row>
    <row r="115" spans="1:6" s="47" customFormat="1" ht="15.75">
      <c r="A115" s="67" t="s">
        <v>187</v>
      </c>
      <c r="B115" s="64" t="s">
        <v>188</v>
      </c>
      <c r="C115" s="121">
        <v>0</v>
      </c>
      <c r="D115" s="121">
        <f t="shared" si="1"/>
        <v>0</v>
      </c>
      <c r="E115" s="121">
        <v>0</v>
      </c>
      <c r="F115" s="48"/>
    </row>
    <row r="116" spans="1:6" s="47" customFormat="1" ht="15.75">
      <c r="A116" s="67" t="s">
        <v>189</v>
      </c>
      <c r="B116" s="59" t="s">
        <v>11</v>
      </c>
      <c r="C116" s="121">
        <v>0</v>
      </c>
      <c r="D116" s="121">
        <f t="shared" si="1"/>
        <v>0</v>
      </c>
      <c r="E116" s="121">
        <v>0</v>
      </c>
      <c r="F116" s="48"/>
    </row>
    <row r="117" spans="1:6" s="47" customFormat="1" ht="31.5">
      <c r="A117" s="67" t="s">
        <v>190</v>
      </c>
      <c r="B117" s="61" t="s">
        <v>280</v>
      </c>
      <c r="C117" s="121">
        <v>0</v>
      </c>
      <c r="D117" s="121">
        <f t="shared" si="1"/>
        <v>0</v>
      </c>
      <c r="E117" s="121">
        <v>0</v>
      </c>
      <c r="F117" s="48"/>
    </row>
    <row r="118" spans="1:6" s="47" customFormat="1" ht="31.5">
      <c r="A118" s="67" t="s">
        <v>191</v>
      </c>
      <c r="B118" s="61" t="s">
        <v>192</v>
      </c>
      <c r="C118" s="121">
        <v>0</v>
      </c>
      <c r="D118" s="121">
        <f t="shared" si="1"/>
        <v>0</v>
      </c>
      <c r="E118" s="121">
        <v>0</v>
      </c>
      <c r="F118" s="48"/>
    </row>
    <row r="119" spans="1:6" s="47" customFormat="1" ht="18.75" customHeight="1" hidden="1">
      <c r="A119" s="66">
        <v>11</v>
      </c>
      <c r="B119" s="63" t="s">
        <v>1</v>
      </c>
      <c r="C119" s="124" t="s">
        <v>13</v>
      </c>
      <c r="D119" s="124" t="s">
        <v>13</v>
      </c>
      <c r="E119" s="124" t="s">
        <v>13</v>
      </c>
      <c r="F119" s="48"/>
    </row>
    <row r="120" spans="1:6" s="47" customFormat="1" ht="15.75" hidden="1">
      <c r="A120" s="67" t="s">
        <v>81</v>
      </c>
      <c r="B120" s="61" t="s">
        <v>193</v>
      </c>
      <c r="C120" s="121">
        <v>0</v>
      </c>
      <c r="D120" s="121">
        <f t="shared" si="1"/>
        <v>0</v>
      </c>
      <c r="E120" s="121">
        <v>0</v>
      </c>
      <c r="F120" s="48"/>
    </row>
    <row r="121" spans="1:6" s="47" customFormat="1" ht="15.75" hidden="1">
      <c r="A121" s="67" t="s">
        <v>194</v>
      </c>
      <c r="B121" s="59" t="s">
        <v>195</v>
      </c>
      <c r="C121" s="121">
        <v>0</v>
      </c>
      <c r="D121" s="121">
        <f t="shared" si="1"/>
        <v>0</v>
      </c>
      <c r="E121" s="121">
        <v>0</v>
      </c>
      <c r="F121" s="48"/>
    </row>
    <row r="122" spans="1:6" s="47" customFormat="1" ht="36" customHeight="1" hidden="1">
      <c r="A122" s="67" t="s">
        <v>82</v>
      </c>
      <c r="B122" s="61" t="s">
        <v>196</v>
      </c>
      <c r="C122" s="121">
        <v>0</v>
      </c>
      <c r="D122" s="121">
        <f t="shared" si="1"/>
        <v>0</v>
      </c>
      <c r="E122" s="121">
        <v>0</v>
      </c>
      <c r="F122" s="48"/>
    </row>
    <row r="123" spans="1:6" s="56" customFormat="1" ht="34.5" customHeight="1" hidden="1">
      <c r="A123" s="66">
        <v>12</v>
      </c>
      <c r="B123" s="63" t="s">
        <v>197</v>
      </c>
      <c r="C123" s="124" t="s">
        <v>13</v>
      </c>
      <c r="D123" s="124" t="s">
        <v>13</v>
      </c>
      <c r="E123" s="124" t="s">
        <v>13</v>
      </c>
      <c r="F123" s="53"/>
    </row>
    <row r="124" spans="1:6" s="56" customFormat="1" ht="31.5" hidden="1">
      <c r="A124" s="67" t="s">
        <v>83</v>
      </c>
      <c r="B124" s="61" t="s">
        <v>198</v>
      </c>
      <c r="C124" s="127" t="str">
        <f>+IF(C75&lt;0,ROUND(C75,2),"nd")</f>
        <v>nd</v>
      </c>
      <c r="D124" s="121"/>
      <c r="E124" s="127" t="str">
        <f>+IF(E75&lt;0,ROUND(E75,2),"nd")</f>
        <v>nd</v>
      </c>
      <c r="F124" s="53"/>
    </row>
    <row r="125" spans="1:6" s="58" customFormat="1" ht="31.5" hidden="1">
      <c r="A125" s="67" t="s">
        <v>84</v>
      </c>
      <c r="B125" s="61" t="s">
        <v>199</v>
      </c>
      <c r="C125" s="128" t="str">
        <f>IF(C77&lt;=C82,"x",ROUND(C77-C82,4))</f>
        <v>x</v>
      </c>
      <c r="D125" s="128" t="str">
        <f>IF(D77&lt;=D82,"x",ROUND(D77-D82,4))</f>
        <v>x</v>
      </c>
      <c r="E125" s="128" t="str">
        <f>IF(E77&lt;=E82,"x",ROUND(E77-E82,4))</f>
        <v>x</v>
      </c>
      <c r="F125" s="57"/>
    </row>
    <row r="126" spans="1:6" s="47" customFormat="1" ht="31.5" hidden="1">
      <c r="A126" s="67" t="s">
        <v>85</v>
      </c>
      <c r="B126" s="61" t="s">
        <v>200</v>
      </c>
      <c r="C126" s="128" t="str">
        <f>IF(C77&lt;=C83,"x",ROUND(C77-C83,4))</f>
        <v>x</v>
      </c>
      <c r="D126" s="128" t="str">
        <f>IF(D77&lt;=D83,"x",ROUND(D77-D83,4))</f>
        <v>x</v>
      </c>
      <c r="E126" s="128" t="str">
        <f>IF(E77&lt;=E83,"x",ROUND(E77-E83,4))</f>
        <v>x</v>
      </c>
      <c r="F126" s="48"/>
    </row>
    <row r="127" spans="1:6" s="47" customFormat="1" ht="6.75" customHeight="1">
      <c r="A127" s="73"/>
      <c r="B127" s="74"/>
      <c r="C127" s="129"/>
      <c r="D127" s="129"/>
      <c r="E127" s="129"/>
      <c r="F127" s="48"/>
    </row>
    <row r="128" spans="1:6" ht="15.75">
      <c r="A128" s="163" t="s">
        <v>211</v>
      </c>
      <c r="B128" s="163"/>
      <c r="C128" s="163"/>
      <c r="D128" s="163"/>
      <c r="E128" s="163"/>
      <c r="F128" s="47"/>
    </row>
    <row r="129" spans="1:6" ht="15.75">
      <c r="A129" s="148"/>
      <c r="B129" s="130" t="s">
        <v>212</v>
      </c>
      <c r="C129" s="130"/>
      <c r="D129" s="130"/>
      <c r="E129" s="130"/>
      <c r="F129" s="130"/>
    </row>
    <row r="130" spans="1:6" ht="15.75">
      <c r="A130" s="148"/>
      <c r="B130" s="130" t="s">
        <v>213</v>
      </c>
      <c r="C130" s="130"/>
      <c r="D130" s="130"/>
      <c r="E130" s="130"/>
      <c r="F130" s="130"/>
    </row>
    <row r="131" spans="1:6" ht="15.75">
      <c r="A131" s="148"/>
      <c r="B131" s="130" t="s">
        <v>214</v>
      </c>
      <c r="C131" s="130"/>
      <c r="D131" s="130"/>
      <c r="E131" s="130"/>
      <c r="F131" s="130"/>
    </row>
    <row r="132" spans="1:6" ht="15.75">
      <c r="A132" s="148"/>
      <c r="B132" s="130" t="s">
        <v>307</v>
      </c>
      <c r="C132" s="130"/>
      <c r="D132" s="130"/>
      <c r="E132" s="130"/>
      <c r="F132" s="130"/>
    </row>
    <row r="133" spans="1:6" ht="15.75">
      <c r="A133" s="148"/>
      <c r="B133" s="130" t="s">
        <v>215</v>
      </c>
      <c r="C133" s="130"/>
      <c r="D133" s="130"/>
      <c r="E133" s="130"/>
      <c r="F133" s="130"/>
    </row>
    <row r="134" spans="1:6" ht="15.75">
      <c r="A134" s="167" t="s">
        <v>216</v>
      </c>
      <c r="B134" s="167"/>
      <c r="C134" s="167"/>
      <c r="D134" s="167"/>
      <c r="E134" s="167"/>
      <c r="F134" s="167"/>
    </row>
    <row r="135" spans="1:6" ht="13.5" customHeight="1">
      <c r="A135" s="145"/>
      <c r="B135" s="131"/>
      <c r="C135" s="131"/>
      <c r="D135" s="131"/>
      <c r="E135" s="131"/>
      <c r="F135" s="131"/>
    </row>
    <row r="136" spans="1:6" ht="17.25" customHeight="1">
      <c r="A136" s="161" t="s">
        <v>46</v>
      </c>
      <c r="B136" s="161" t="s">
        <v>217</v>
      </c>
      <c r="C136" s="164" t="s">
        <v>218</v>
      </c>
      <c r="D136" s="164"/>
      <c r="E136" s="164"/>
      <c r="F136" s="164"/>
    </row>
    <row r="137" spans="1:6" ht="17.25" customHeight="1">
      <c r="A137" s="161"/>
      <c r="B137" s="161"/>
      <c r="C137" s="1" t="s">
        <v>219</v>
      </c>
      <c r="D137" s="1" t="s">
        <v>220</v>
      </c>
      <c r="E137" s="1" t="s">
        <v>221</v>
      </c>
      <c r="F137" s="1" t="s">
        <v>222</v>
      </c>
    </row>
    <row r="138" spans="1:6" ht="9.75" customHeight="1">
      <c r="A138" s="1"/>
      <c r="B138" s="150"/>
      <c r="C138" s="1"/>
      <c r="D138" s="1"/>
      <c r="E138" s="1"/>
      <c r="F138" s="1"/>
    </row>
    <row r="139" spans="1:6" s="153" customFormat="1" ht="49.5" customHeight="1">
      <c r="A139" s="151" t="s">
        <v>41</v>
      </c>
      <c r="B139" s="152" t="s">
        <v>223</v>
      </c>
      <c r="C139" s="132"/>
      <c r="D139" s="132"/>
      <c r="E139" s="132"/>
      <c r="F139" s="132"/>
    </row>
    <row r="140" spans="1:6" ht="15.75">
      <c r="A140" s="154"/>
      <c r="B140" s="163"/>
      <c r="C140" s="163"/>
      <c r="D140" s="163"/>
      <c r="E140" s="163"/>
      <c r="F140" s="163"/>
    </row>
    <row r="141" spans="1:6" s="156" customFormat="1" ht="15.75">
      <c r="A141" s="155" t="s">
        <v>47</v>
      </c>
      <c r="B141" s="133" t="s">
        <v>224</v>
      </c>
      <c r="C141" s="133"/>
      <c r="D141" s="133"/>
      <c r="E141" s="133"/>
      <c r="F141" s="133"/>
    </row>
    <row r="142" spans="1:6" ht="8.25" customHeight="1">
      <c r="A142" s="140"/>
      <c r="B142" s="118"/>
      <c r="C142" s="118"/>
      <c r="D142" s="118"/>
      <c r="E142" s="118"/>
      <c r="F142" s="118"/>
    </row>
    <row r="143" spans="1:6" ht="45.75" customHeight="1">
      <c r="A143" s="143" t="s">
        <v>48</v>
      </c>
      <c r="B143" s="146" t="s">
        <v>226</v>
      </c>
      <c r="C143" s="134">
        <v>12455000</v>
      </c>
      <c r="D143" s="134">
        <v>0</v>
      </c>
      <c r="E143" s="134">
        <v>0</v>
      </c>
      <c r="F143" s="134">
        <f>C143+D143-E143</f>
        <v>12455000</v>
      </c>
    </row>
    <row r="144" spans="1:6" ht="36" customHeight="1">
      <c r="A144" s="140"/>
      <c r="B144" s="163" t="s">
        <v>364</v>
      </c>
      <c r="C144" s="163"/>
      <c r="D144" s="163"/>
      <c r="E144" s="163"/>
      <c r="F144" s="163"/>
    </row>
    <row r="145" spans="1:6" ht="45.75" customHeight="1">
      <c r="A145" s="140"/>
      <c r="B145" s="118"/>
      <c r="C145" s="118"/>
      <c r="D145" s="118"/>
      <c r="E145" s="118"/>
      <c r="F145" s="118"/>
    </row>
    <row r="146" spans="1:6" ht="17.25" customHeight="1">
      <c r="A146" s="161" t="s">
        <v>46</v>
      </c>
      <c r="B146" s="161" t="s">
        <v>217</v>
      </c>
      <c r="C146" s="164" t="s">
        <v>218</v>
      </c>
      <c r="D146" s="164"/>
      <c r="E146" s="164"/>
      <c r="F146" s="164"/>
    </row>
    <row r="147" spans="1:6" ht="17.25" customHeight="1">
      <c r="A147" s="161"/>
      <c r="B147" s="161"/>
      <c r="C147" s="1" t="s">
        <v>219</v>
      </c>
      <c r="D147" s="1" t="s">
        <v>220</v>
      </c>
      <c r="E147" s="1" t="s">
        <v>221</v>
      </c>
      <c r="F147" s="1" t="s">
        <v>222</v>
      </c>
    </row>
    <row r="148" spans="1:6" ht="9.75" customHeight="1">
      <c r="A148" s="140"/>
      <c r="B148" s="118"/>
      <c r="C148" s="118"/>
      <c r="D148" s="118"/>
      <c r="E148" s="118"/>
      <c r="F148" s="118"/>
    </row>
    <row r="149" spans="1:6" ht="94.5">
      <c r="A149" s="143" t="s">
        <v>49</v>
      </c>
      <c r="B149" s="146" t="s">
        <v>299</v>
      </c>
      <c r="C149" s="134">
        <v>0</v>
      </c>
      <c r="D149" s="134">
        <v>95572</v>
      </c>
      <c r="E149" s="134">
        <v>0</v>
      </c>
      <c r="F149" s="134">
        <f>C149+D149-E149</f>
        <v>95572</v>
      </c>
    </row>
    <row r="150" spans="1:6" ht="34.5" customHeight="1">
      <c r="A150" s="140"/>
      <c r="B150" s="163" t="s">
        <v>379</v>
      </c>
      <c r="C150" s="163"/>
      <c r="D150" s="163"/>
      <c r="E150" s="163"/>
      <c r="F150" s="163"/>
    </row>
    <row r="151" spans="1:6" ht="9.75" customHeight="1">
      <c r="A151" s="140"/>
      <c r="B151" s="118"/>
      <c r="C151" s="118"/>
      <c r="D151" s="118"/>
      <c r="E151" s="118"/>
      <c r="F151" s="118"/>
    </row>
    <row r="152" spans="1:6" ht="94.5">
      <c r="A152" s="143" t="s">
        <v>50</v>
      </c>
      <c r="B152" s="146" t="s">
        <v>295</v>
      </c>
      <c r="C152" s="134">
        <v>0</v>
      </c>
      <c r="D152" s="134">
        <v>92867</v>
      </c>
      <c r="E152" s="134">
        <v>0</v>
      </c>
      <c r="F152" s="134">
        <f>C152+D152-E152</f>
        <v>92867</v>
      </c>
    </row>
    <row r="153" spans="1:6" ht="34.5" customHeight="1">
      <c r="A153" s="140"/>
      <c r="B153" s="163" t="s">
        <v>379</v>
      </c>
      <c r="C153" s="163"/>
      <c r="D153" s="163"/>
      <c r="E153" s="163"/>
      <c r="F153" s="163"/>
    </row>
    <row r="154" spans="1:6" ht="9.75" customHeight="1">
      <c r="A154" s="140"/>
      <c r="B154" s="118"/>
      <c r="C154" s="118"/>
      <c r="D154" s="118"/>
      <c r="E154" s="118"/>
      <c r="F154" s="118"/>
    </row>
    <row r="155" spans="1:6" ht="94.5" customHeight="1">
      <c r="A155" s="143" t="s">
        <v>51</v>
      </c>
      <c r="B155" s="146" t="s">
        <v>300</v>
      </c>
      <c r="C155" s="134">
        <v>241197</v>
      </c>
      <c r="D155" s="134">
        <v>154315</v>
      </c>
      <c r="E155" s="134">
        <v>0</v>
      </c>
      <c r="F155" s="134">
        <f>C155+D155-E155</f>
        <v>395512</v>
      </c>
    </row>
    <row r="156" spans="1:6" ht="30" customHeight="1">
      <c r="A156" s="140"/>
      <c r="B156" s="163" t="s">
        <v>380</v>
      </c>
      <c r="C156" s="163"/>
      <c r="D156" s="163"/>
      <c r="E156" s="163"/>
      <c r="F156" s="163"/>
    </row>
    <row r="157" spans="1:6" ht="9.75" customHeight="1">
      <c r="A157" s="140"/>
      <c r="B157" s="118"/>
      <c r="C157" s="118"/>
      <c r="D157" s="118"/>
      <c r="E157" s="118"/>
      <c r="F157" s="118"/>
    </row>
    <row r="158" spans="1:6" ht="94.5">
      <c r="A158" s="143" t="s">
        <v>52</v>
      </c>
      <c r="B158" s="146" t="s">
        <v>298</v>
      </c>
      <c r="C158" s="134">
        <v>175653</v>
      </c>
      <c r="D158" s="134">
        <v>0</v>
      </c>
      <c r="E158" s="134">
        <v>175653</v>
      </c>
      <c r="F158" s="134">
        <f>C158+D158-E158</f>
        <v>0</v>
      </c>
    </row>
    <row r="159" spans="1:6" ht="15.75">
      <c r="A159" s="140"/>
      <c r="B159" s="163" t="s">
        <v>296</v>
      </c>
      <c r="C159" s="163"/>
      <c r="D159" s="163"/>
      <c r="E159" s="163"/>
      <c r="F159" s="163"/>
    </row>
    <row r="160" spans="1:6" ht="9.75" customHeight="1">
      <c r="A160" s="140"/>
      <c r="B160" s="118"/>
      <c r="C160" s="118"/>
      <c r="D160" s="118"/>
      <c r="E160" s="118"/>
      <c r="F160" s="118"/>
    </row>
    <row r="161" spans="1:6" ht="94.5">
      <c r="A161" s="143" t="s">
        <v>310</v>
      </c>
      <c r="B161" s="146" t="s">
        <v>294</v>
      </c>
      <c r="C161" s="134">
        <v>172512</v>
      </c>
      <c r="D161" s="134">
        <v>0</v>
      </c>
      <c r="E161" s="134">
        <v>172512</v>
      </c>
      <c r="F161" s="134">
        <f>C161+D161-E161</f>
        <v>0</v>
      </c>
    </row>
    <row r="162" spans="1:6" ht="15.75">
      <c r="A162" s="140"/>
      <c r="B162" s="163" t="s">
        <v>296</v>
      </c>
      <c r="C162" s="163"/>
      <c r="D162" s="163"/>
      <c r="E162" s="163"/>
      <c r="F162" s="163"/>
    </row>
    <row r="163" spans="1:6" ht="9.75" customHeight="1">
      <c r="A163" s="140"/>
      <c r="B163" s="118"/>
      <c r="C163" s="118"/>
      <c r="D163" s="118"/>
      <c r="E163" s="118"/>
      <c r="F163" s="118"/>
    </row>
    <row r="164" spans="1:6" ht="45.75" customHeight="1">
      <c r="A164" s="143" t="s">
        <v>311</v>
      </c>
      <c r="B164" s="146" t="s">
        <v>286</v>
      </c>
      <c r="C164" s="134">
        <v>0</v>
      </c>
      <c r="D164" s="134">
        <v>4557138</v>
      </c>
      <c r="E164" s="134">
        <v>0</v>
      </c>
      <c r="F164" s="134">
        <f>C164+D164-E164</f>
        <v>4557138</v>
      </c>
    </row>
    <row r="165" spans="1:6" ht="45" customHeight="1">
      <c r="A165" s="140"/>
      <c r="B165" s="163" t="s">
        <v>381</v>
      </c>
      <c r="C165" s="163"/>
      <c r="D165" s="163"/>
      <c r="E165" s="163"/>
      <c r="F165" s="163"/>
    </row>
    <row r="166" spans="1:6" ht="9.75" customHeight="1">
      <c r="A166" s="140"/>
      <c r="B166" s="118"/>
      <c r="C166" s="118"/>
      <c r="D166" s="118"/>
      <c r="E166" s="118"/>
      <c r="F166" s="118"/>
    </row>
    <row r="167" spans="1:6" ht="78.75">
      <c r="A167" s="143" t="s">
        <v>312</v>
      </c>
      <c r="B167" s="146" t="s">
        <v>305</v>
      </c>
      <c r="C167" s="134">
        <v>483799</v>
      </c>
      <c r="D167" s="134">
        <v>0</v>
      </c>
      <c r="E167" s="134">
        <v>0</v>
      </c>
      <c r="F167" s="134">
        <f>C167+D167-E167</f>
        <v>483799</v>
      </c>
    </row>
    <row r="168" spans="1:6" ht="34.5" customHeight="1">
      <c r="A168" s="140"/>
      <c r="B168" s="163" t="s">
        <v>225</v>
      </c>
      <c r="C168" s="163"/>
      <c r="D168" s="163"/>
      <c r="E168" s="163"/>
      <c r="F168" s="163"/>
    </row>
    <row r="169" spans="1:6" ht="9.75" customHeight="1">
      <c r="A169" s="140"/>
      <c r="B169" s="118"/>
      <c r="C169" s="118"/>
      <c r="D169" s="118"/>
      <c r="E169" s="118"/>
      <c r="F169" s="118"/>
    </row>
    <row r="170" spans="1:6" ht="45.75" customHeight="1">
      <c r="A170" s="143" t="s">
        <v>313</v>
      </c>
      <c r="B170" s="146" t="s">
        <v>266</v>
      </c>
      <c r="C170" s="134">
        <v>133644</v>
      </c>
      <c r="D170" s="134">
        <v>0</v>
      </c>
      <c r="E170" s="134">
        <v>0</v>
      </c>
      <c r="F170" s="134">
        <f>C170+D170-E170</f>
        <v>133644</v>
      </c>
    </row>
    <row r="171" spans="1:6" ht="34.5" customHeight="1">
      <c r="A171" s="140"/>
      <c r="B171" s="163" t="s">
        <v>225</v>
      </c>
      <c r="C171" s="163"/>
      <c r="D171" s="163"/>
      <c r="E171" s="163"/>
      <c r="F171" s="163"/>
    </row>
    <row r="172" spans="1:6" ht="6.75" customHeight="1">
      <c r="A172" s="140"/>
      <c r="B172" s="118"/>
      <c r="C172" s="118"/>
      <c r="D172" s="118"/>
      <c r="E172" s="118"/>
      <c r="F172" s="118"/>
    </row>
    <row r="173" spans="1:6" ht="45.75" customHeight="1">
      <c r="A173" s="143" t="s">
        <v>314</v>
      </c>
      <c r="B173" s="146" t="s">
        <v>250</v>
      </c>
      <c r="C173" s="134">
        <v>123251</v>
      </c>
      <c r="D173" s="134">
        <v>0</v>
      </c>
      <c r="E173" s="134">
        <v>0</v>
      </c>
      <c r="F173" s="134">
        <f>C173+D173-E173</f>
        <v>123251</v>
      </c>
    </row>
    <row r="174" spans="1:6" ht="15.75">
      <c r="A174" s="140"/>
      <c r="B174" s="163" t="s">
        <v>251</v>
      </c>
      <c r="C174" s="163"/>
      <c r="D174" s="163"/>
      <c r="E174" s="163"/>
      <c r="F174" s="163"/>
    </row>
    <row r="175" spans="1:6" ht="6" customHeight="1">
      <c r="A175" s="140"/>
      <c r="B175" s="118"/>
      <c r="C175" s="118"/>
      <c r="D175" s="118"/>
      <c r="E175" s="118"/>
      <c r="F175" s="118"/>
    </row>
    <row r="176" spans="1:6" ht="45.75" customHeight="1">
      <c r="A176" s="143" t="s">
        <v>315</v>
      </c>
      <c r="B176" s="146" t="s">
        <v>281</v>
      </c>
      <c r="C176" s="134">
        <v>407204</v>
      </c>
      <c r="D176" s="134">
        <v>0</v>
      </c>
      <c r="E176" s="134">
        <v>8300</v>
      </c>
      <c r="F176" s="134">
        <f>C176+D176-E176</f>
        <v>398904</v>
      </c>
    </row>
    <row r="177" spans="1:6" ht="62.25" customHeight="1">
      <c r="A177" s="140"/>
      <c r="B177" s="163" t="s">
        <v>365</v>
      </c>
      <c r="C177" s="163"/>
      <c r="D177" s="163"/>
      <c r="E177" s="163"/>
      <c r="F177" s="163"/>
    </row>
    <row r="178" spans="1:6" ht="22.5" customHeight="1">
      <c r="A178" s="140"/>
      <c r="B178" s="118"/>
      <c r="C178" s="118"/>
      <c r="D178" s="118"/>
      <c r="E178" s="118"/>
      <c r="F178" s="118"/>
    </row>
    <row r="179" spans="1:6" ht="17.25" customHeight="1">
      <c r="A179" s="161" t="s">
        <v>46</v>
      </c>
      <c r="B179" s="161" t="s">
        <v>217</v>
      </c>
      <c r="C179" s="164" t="s">
        <v>218</v>
      </c>
      <c r="D179" s="164"/>
      <c r="E179" s="164"/>
      <c r="F179" s="164"/>
    </row>
    <row r="180" spans="1:6" ht="17.25" customHeight="1">
      <c r="A180" s="161"/>
      <c r="B180" s="161"/>
      <c r="C180" s="1" t="s">
        <v>219</v>
      </c>
      <c r="D180" s="1" t="s">
        <v>220</v>
      </c>
      <c r="E180" s="1" t="s">
        <v>221</v>
      </c>
      <c r="F180" s="1" t="s">
        <v>222</v>
      </c>
    </row>
    <row r="181" spans="1:6" ht="9.75" customHeight="1">
      <c r="A181" s="140"/>
      <c r="B181" s="118"/>
      <c r="C181" s="118"/>
      <c r="D181" s="118"/>
      <c r="E181" s="118"/>
      <c r="F181" s="118"/>
    </row>
    <row r="182" spans="1:6" ht="63" customHeight="1">
      <c r="A182" s="143" t="s">
        <v>316</v>
      </c>
      <c r="B182" s="146" t="s">
        <v>284</v>
      </c>
      <c r="C182" s="134">
        <v>0</v>
      </c>
      <c r="D182" s="134">
        <v>10484220</v>
      </c>
      <c r="E182" s="134">
        <v>0</v>
      </c>
      <c r="F182" s="134">
        <f>C182+D182-E182</f>
        <v>10484220</v>
      </c>
    </row>
    <row r="183" spans="1:6" ht="48" customHeight="1">
      <c r="A183" s="140"/>
      <c r="B183" s="163" t="s">
        <v>372</v>
      </c>
      <c r="C183" s="163"/>
      <c r="D183" s="163"/>
      <c r="E183" s="163"/>
      <c r="F183" s="163"/>
    </row>
    <row r="184" spans="1:6" ht="9.75" customHeight="1">
      <c r="A184" s="140"/>
      <c r="B184" s="118"/>
      <c r="C184" s="118"/>
      <c r="D184" s="118"/>
      <c r="E184" s="118"/>
      <c r="F184" s="118"/>
    </row>
    <row r="185" spans="1:6" ht="45.75" customHeight="1">
      <c r="A185" s="143" t="s">
        <v>317</v>
      </c>
      <c r="B185" s="146" t="s">
        <v>304</v>
      </c>
      <c r="C185" s="134">
        <v>0</v>
      </c>
      <c r="D185" s="134">
        <v>3895637</v>
      </c>
      <c r="E185" s="134">
        <v>0</v>
      </c>
      <c r="F185" s="134">
        <f>C185+D185-E185</f>
        <v>3895637</v>
      </c>
    </row>
    <row r="186" spans="1:6" ht="93.75" customHeight="1">
      <c r="A186" s="140"/>
      <c r="B186" s="163" t="s">
        <v>392</v>
      </c>
      <c r="C186" s="163"/>
      <c r="D186" s="163"/>
      <c r="E186" s="163"/>
      <c r="F186" s="163"/>
    </row>
    <row r="187" spans="1:6" ht="9.75" customHeight="1">
      <c r="A187" s="140"/>
      <c r="B187" s="118"/>
      <c r="C187" s="118"/>
      <c r="D187" s="118"/>
      <c r="E187" s="118"/>
      <c r="F187" s="118"/>
    </row>
    <row r="188" spans="1:6" ht="47.25">
      <c r="A188" s="143" t="s">
        <v>318</v>
      </c>
      <c r="B188" s="146" t="s">
        <v>229</v>
      </c>
      <c r="C188" s="134">
        <v>76799933</v>
      </c>
      <c r="D188" s="134">
        <v>0</v>
      </c>
      <c r="E188" s="134">
        <v>0</v>
      </c>
      <c r="F188" s="134">
        <f>C188+D188-E188</f>
        <v>76799933</v>
      </c>
    </row>
    <row r="189" spans="1:6" s="142" customFormat="1" ht="15.75">
      <c r="A189" s="144"/>
      <c r="B189" s="163" t="s">
        <v>235</v>
      </c>
      <c r="C189" s="163"/>
      <c r="D189" s="163"/>
      <c r="E189" s="163"/>
      <c r="F189" s="163"/>
    </row>
    <row r="190" spans="1:6" ht="9.75" customHeight="1">
      <c r="A190" s="140"/>
      <c r="B190" s="118"/>
      <c r="C190" s="118"/>
      <c r="D190" s="118"/>
      <c r="E190" s="118"/>
      <c r="F190" s="118"/>
    </row>
    <row r="191" spans="1:6" ht="31.5" customHeight="1">
      <c r="A191" s="143" t="s">
        <v>319</v>
      </c>
      <c r="B191" s="160" t="s">
        <v>231</v>
      </c>
      <c r="C191" s="134">
        <v>11977480</v>
      </c>
      <c r="D191" s="134">
        <v>17273542</v>
      </c>
      <c r="E191" s="134">
        <v>0</v>
      </c>
      <c r="F191" s="134">
        <f>C191+D191-E191</f>
        <v>29251022</v>
      </c>
    </row>
    <row r="192" spans="1:6" ht="49.5" customHeight="1">
      <c r="A192" s="140"/>
      <c r="B192" s="163" t="s">
        <v>360</v>
      </c>
      <c r="C192" s="163"/>
      <c r="D192" s="163"/>
      <c r="E192" s="163"/>
      <c r="F192" s="163"/>
    </row>
    <row r="193" spans="1:6" ht="9.75" customHeight="1">
      <c r="A193" s="140"/>
      <c r="B193" s="118"/>
      <c r="C193" s="118"/>
      <c r="D193" s="118"/>
      <c r="E193" s="118"/>
      <c r="F193" s="118"/>
    </row>
    <row r="194" spans="1:6" ht="63">
      <c r="A194" s="143" t="s">
        <v>320</v>
      </c>
      <c r="B194" s="160" t="s">
        <v>309</v>
      </c>
      <c r="C194" s="134">
        <v>0</v>
      </c>
      <c r="D194" s="134">
        <v>203748</v>
      </c>
      <c r="E194" s="134">
        <v>0</v>
      </c>
      <c r="F194" s="134">
        <f>C194+D194-E194</f>
        <v>203748</v>
      </c>
    </row>
    <row r="195" spans="1:6" ht="61.5" customHeight="1">
      <c r="A195" s="140"/>
      <c r="B195" s="163" t="s">
        <v>393</v>
      </c>
      <c r="C195" s="163"/>
      <c r="D195" s="163"/>
      <c r="E195" s="163"/>
      <c r="F195" s="163"/>
    </row>
    <row r="196" spans="1:6" ht="9.75" customHeight="1">
      <c r="A196" s="140"/>
      <c r="B196" s="118"/>
      <c r="C196" s="118"/>
      <c r="D196" s="118"/>
      <c r="E196" s="118"/>
      <c r="F196" s="118"/>
    </row>
    <row r="197" spans="1:6" ht="31.5">
      <c r="A197" s="143" t="s">
        <v>321</v>
      </c>
      <c r="B197" s="160" t="s">
        <v>249</v>
      </c>
      <c r="C197" s="134">
        <v>13744631</v>
      </c>
      <c r="D197" s="134">
        <v>0</v>
      </c>
      <c r="E197" s="134">
        <v>0</v>
      </c>
      <c r="F197" s="134">
        <f>C197+D197-E197</f>
        <v>13744631</v>
      </c>
    </row>
    <row r="198" spans="1:6" ht="15.75">
      <c r="A198" s="140"/>
      <c r="B198" s="163" t="s">
        <v>230</v>
      </c>
      <c r="C198" s="163"/>
      <c r="D198" s="163"/>
      <c r="E198" s="163"/>
      <c r="F198" s="163"/>
    </row>
    <row r="199" spans="1:6" ht="9.75" customHeight="1">
      <c r="A199" s="140"/>
      <c r="B199" s="118"/>
      <c r="C199" s="118"/>
      <c r="D199" s="118"/>
      <c r="E199" s="118"/>
      <c r="F199" s="118"/>
    </row>
    <row r="200" spans="1:6" ht="63">
      <c r="A200" s="143" t="s">
        <v>322</v>
      </c>
      <c r="B200" s="160" t="s">
        <v>288</v>
      </c>
      <c r="C200" s="134">
        <v>789371</v>
      </c>
      <c r="D200" s="134">
        <v>0</v>
      </c>
      <c r="E200" s="134">
        <v>0</v>
      </c>
      <c r="F200" s="134">
        <f>C200+D200-E200</f>
        <v>789371</v>
      </c>
    </row>
    <row r="201" spans="1:6" ht="33" customHeight="1">
      <c r="A201" s="140"/>
      <c r="B201" s="163" t="s">
        <v>225</v>
      </c>
      <c r="C201" s="163"/>
      <c r="D201" s="163"/>
      <c r="E201" s="163"/>
      <c r="F201" s="163"/>
    </row>
    <row r="202" spans="1:6" ht="5.25" customHeight="1">
      <c r="A202" s="140"/>
      <c r="B202" s="118"/>
      <c r="C202" s="118"/>
      <c r="D202" s="118"/>
      <c r="E202" s="118"/>
      <c r="F202" s="118"/>
    </row>
    <row r="203" spans="1:6" s="153" customFormat="1" ht="15.75">
      <c r="A203" s="155" t="s">
        <v>53</v>
      </c>
      <c r="B203" s="157" t="s">
        <v>232</v>
      </c>
      <c r="C203" s="135"/>
      <c r="D203" s="135"/>
      <c r="E203" s="135"/>
      <c r="F203" s="135"/>
    </row>
    <row r="204" spans="1:6" ht="8.25" customHeight="1">
      <c r="A204" s="140"/>
      <c r="B204" s="136"/>
      <c r="C204" s="136"/>
      <c r="D204" s="136"/>
      <c r="E204" s="136"/>
      <c r="F204" s="136"/>
    </row>
    <row r="205" spans="1:6" ht="66" customHeight="1">
      <c r="A205" s="143" t="s">
        <v>54</v>
      </c>
      <c r="B205" s="146" t="s">
        <v>287</v>
      </c>
      <c r="C205" s="134">
        <v>3687356</v>
      </c>
      <c r="D205" s="134">
        <v>0</v>
      </c>
      <c r="E205" s="134">
        <v>0</v>
      </c>
      <c r="F205" s="134">
        <f>C205+D205-E205</f>
        <v>3687356</v>
      </c>
    </row>
    <row r="206" spans="1:6" ht="33" customHeight="1">
      <c r="A206" s="140"/>
      <c r="B206" s="163" t="s">
        <v>225</v>
      </c>
      <c r="C206" s="163"/>
      <c r="D206" s="163"/>
      <c r="E206" s="163"/>
      <c r="F206" s="163"/>
    </row>
    <row r="207" spans="1:6" ht="9.75" customHeight="1">
      <c r="A207" s="140"/>
      <c r="B207" s="136"/>
      <c r="C207" s="136"/>
      <c r="D207" s="136"/>
      <c r="E207" s="136"/>
      <c r="F207" s="136"/>
    </row>
    <row r="208" spans="1:6" ht="94.5">
      <c r="A208" s="143" t="s">
        <v>55</v>
      </c>
      <c r="B208" s="146" t="s">
        <v>299</v>
      </c>
      <c r="C208" s="134">
        <v>0</v>
      </c>
      <c r="D208" s="134">
        <v>9966406</v>
      </c>
      <c r="E208" s="134">
        <v>0</v>
      </c>
      <c r="F208" s="134">
        <f>C208+D208-E208</f>
        <v>9966406</v>
      </c>
    </row>
    <row r="209" spans="1:6" ht="34.5" customHeight="1">
      <c r="A209" s="140"/>
      <c r="B209" s="163" t="s">
        <v>379</v>
      </c>
      <c r="C209" s="163"/>
      <c r="D209" s="163"/>
      <c r="E209" s="163"/>
      <c r="F209" s="163"/>
    </row>
    <row r="210" spans="1:6" ht="8.25" customHeight="1">
      <c r="A210" s="140"/>
      <c r="B210" s="136"/>
      <c r="C210" s="136"/>
      <c r="D210" s="136"/>
      <c r="E210" s="136"/>
      <c r="F210" s="136"/>
    </row>
    <row r="211" spans="1:6" ht="94.5">
      <c r="A211" s="143" t="s">
        <v>323</v>
      </c>
      <c r="B211" s="146" t="s">
        <v>295</v>
      </c>
      <c r="C211" s="134">
        <v>0</v>
      </c>
      <c r="D211" s="134">
        <v>9084203</v>
      </c>
      <c r="E211" s="134">
        <v>0</v>
      </c>
      <c r="F211" s="134">
        <f>C211+D211-E211</f>
        <v>9084203</v>
      </c>
    </row>
    <row r="212" spans="1:6" ht="34.5" customHeight="1">
      <c r="A212" s="140"/>
      <c r="B212" s="163" t="s">
        <v>379</v>
      </c>
      <c r="C212" s="163"/>
      <c r="D212" s="163"/>
      <c r="E212" s="163"/>
      <c r="F212" s="163"/>
    </row>
    <row r="213" spans="1:6" ht="34.5" customHeight="1">
      <c r="A213" s="140"/>
      <c r="B213" s="118"/>
      <c r="C213" s="118"/>
      <c r="D213" s="118"/>
      <c r="E213" s="118"/>
      <c r="F213" s="118"/>
    </row>
    <row r="214" spans="1:6" ht="17.25" customHeight="1">
      <c r="A214" s="161" t="s">
        <v>46</v>
      </c>
      <c r="B214" s="161" t="s">
        <v>217</v>
      </c>
      <c r="C214" s="164" t="s">
        <v>218</v>
      </c>
      <c r="D214" s="164"/>
      <c r="E214" s="164"/>
      <c r="F214" s="164"/>
    </row>
    <row r="215" spans="1:6" ht="17.25" customHeight="1">
      <c r="A215" s="161"/>
      <c r="B215" s="161"/>
      <c r="C215" s="1" t="s">
        <v>219</v>
      </c>
      <c r="D215" s="1" t="s">
        <v>220</v>
      </c>
      <c r="E215" s="1" t="s">
        <v>221</v>
      </c>
      <c r="F215" s="1" t="s">
        <v>222</v>
      </c>
    </row>
    <row r="216" spans="1:6" ht="9.75" customHeight="1">
      <c r="A216" s="140"/>
      <c r="B216" s="136"/>
      <c r="C216" s="136"/>
      <c r="D216" s="136"/>
      <c r="E216" s="136"/>
      <c r="F216" s="136"/>
    </row>
    <row r="217" spans="1:6" ht="76.5" customHeight="1">
      <c r="A217" s="143" t="s">
        <v>324</v>
      </c>
      <c r="B217" s="146" t="s">
        <v>361</v>
      </c>
      <c r="C217" s="134">
        <v>0</v>
      </c>
      <c r="D217" s="134">
        <v>1467400</v>
      </c>
      <c r="E217" s="134">
        <v>0</v>
      </c>
      <c r="F217" s="134">
        <f>C217+D217-E217</f>
        <v>1467400</v>
      </c>
    </row>
    <row r="218" spans="1:6" ht="45" customHeight="1">
      <c r="A218" s="140"/>
      <c r="B218" s="163" t="s">
        <v>382</v>
      </c>
      <c r="C218" s="163"/>
      <c r="D218" s="163"/>
      <c r="E218" s="163"/>
      <c r="F218" s="163"/>
    </row>
    <row r="219" spans="1:6" ht="4.5" customHeight="1">
      <c r="A219" s="149"/>
      <c r="B219" s="149"/>
      <c r="C219" s="1"/>
      <c r="D219" s="1"/>
      <c r="E219" s="1"/>
      <c r="F219" s="1"/>
    </row>
    <row r="220" spans="1:6" ht="63">
      <c r="A220" s="143" t="s">
        <v>325</v>
      </c>
      <c r="B220" s="146" t="s">
        <v>244</v>
      </c>
      <c r="C220" s="134">
        <v>1232143</v>
      </c>
      <c r="D220" s="134">
        <v>0</v>
      </c>
      <c r="E220" s="134">
        <v>67321</v>
      </c>
      <c r="F220" s="134">
        <f>C220+D220-E220</f>
        <v>1164822</v>
      </c>
    </row>
    <row r="221" spans="1:6" ht="48" customHeight="1">
      <c r="A221" s="140"/>
      <c r="B221" s="163" t="s">
        <v>366</v>
      </c>
      <c r="C221" s="163"/>
      <c r="D221" s="163"/>
      <c r="E221" s="163"/>
      <c r="F221" s="163"/>
    </row>
    <row r="222" spans="1:6" ht="6" customHeight="1">
      <c r="A222" s="140"/>
      <c r="B222" s="136"/>
      <c r="C222" s="136"/>
      <c r="D222" s="136"/>
      <c r="E222" s="136"/>
      <c r="F222" s="136"/>
    </row>
    <row r="223" spans="1:6" ht="94.5" customHeight="1">
      <c r="A223" s="143" t="s">
        <v>326</v>
      </c>
      <c r="B223" s="146" t="s">
        <v>300</v>
      </c>
      <c r="C223" s="134">
        <v>10164861</v>
      </c>
      <c r="D223" s="134">
        <v>4140026</v>
      </c>
      <c r="E223" s="134">
        <v>0</v>
      </c>
      <c r="F223" s="134">
        <f>C223+D223-E223</f>
        <v>14304887</v>
      </c>
    </row>
    <row r="224" spans="1:6" ht="30" customHeight="1">
      <c r="A224" s="140"/>
      <c r="B224" s="163" t="s">
        <v>380</v>
      </c>
      <c r="C224" s="163"/>
      <c r="D224" s="163"/>
      <c r="E224" s="163"/>
      <c r="F224" s="163"/>
    </row>
    <row r="225" spans="1:6" ht="5.25" customHeight="1">
      <c r="A225" s="140"/>
      <c r="B225" s="136"/>
      <c r="C225" s="136"/>
      <c r="D225" s="136"/>
      <c r="E225" s="136"/>
      <c r="F225" s="136"/>
    </row>
    <row r="226" spans="1:6" ht="94.5">
      <c r="A226" s="143" t="s">
        <v>327</v>
      </c>
      <c r="B226" s="146" t="s">
        <v>298</v>
      </c>
      <c r="C226" s="134">
        <v>6040353</v>
      </c>
      <c r="D226" s="134">
        <v>0</v>
      </c>
      <c r="E226" s="134">
        <v>6040353</v>
      </c>
      <c r="F226" s="134">
        <f>C226+D226-E226</f>
        <v>0</v>
      </c>
    </row>
    <row r="227" spans="1:6" ht="15.75">
      <c r="A227" s="140"/>
      <c r="B227" s="163" t="s">
        <v>296</v>
      </c>
      <c r="C227" s="163"/>
      <c r="D227" s="163"/>
      <c r="E227" s="163"/>
      <c r="F227" s="163"/>
    </row>
    <row r="228" spans="1:6" ht="4.5" customHeight="1">
      <c r="A228" s="140"/>
      <c r="B228" s="136"/>
      <c r="C228" s="136"/>
      <c r="D228" s="136"/>
      <c r="E228" s="136"/>
      <c r="F228" s="136"/>
    </row>
    <row r="229" spans="1:6" ht="94.5">
      <c r="A229" s="143" t="s">
        <v>328</v>
      </c>
      <c r="B229" s="146" t="s">
        <v>294</v>
      </c>
      <c r="C229" s="134">
        <v>5905472</v>
      </c>
      <c r="D229" s="134">
        <v>0</v>
      </c>
      <c r="E229" s="134">
        <v>5905472</v>
      </c>
      <c r="F229" s="134">
        <f>C229+D229-E229</f>
        <v>0</v>
      </c>
    </row>
    <row r="230" spans="1:6" ht="15.75">
      <c r="A230" s="140"/>
      <c r="B230" s="163" t="s">
        <v>296</v>
      </c>
      <c r="C230" s="163"/>
      <c r="D230" s="163"/>
      <c r="E230" s="163"/>
      <c r="F230" s="163"/>
    </row>
    <row r="231" spans="1:6" ht="9.75" customHeight="1">
      <c r="A231" s="140"/>
      <c r="B231" s="136"/>
      <c r="C231" s="136"/>
      <c r="D231" s="136"/>
      <c r="E231" s="136"/>
      <c r="F231" s="136"/>
    </row>
    <row r="232" spans="1:6" ht="65.25" customHeight="1">
      <c r="A232" s="143" t="s">
        <v>329</v>
      </c>
      <c r="B232" s="146" t="s">
        <v>227</v>
      </c>
      <c r="C232" s="134">
        <v>3200222</v>
      </c>
      <c r="D232" s="134">
        <v>21350</v>
      </c>
      <c r="E232" s="134">
        <v>0</v>
      </c>
      <c r="F232" s="134">
        <f>C232+D232-E232</f>
        <v>3221572</v>
      </c>
    </row>
    <row r="233" spans="1:6" ht="33" customHeight="1">
      <c r="A233" s="140"/>
      <c r="B233" s="163" t="s">
        <v>362</v>
      </c>
      <c r="C233" s="163"/>
      <c r="D233" s="163"/>
      <c r="E233" s="163"/>
      <c r="F233" s="163"/>
    </row>
    <row r="234" spans="1:6" ht="5.25" customHeight="1">
      <c r="A234" s="140"/>
      <c r="B234" s="136"/>
      <c r="C234" s="136"/>
      <c r="D234" s="136"/>
      <c r="E234" s="136"/>
      <c r="F234" s="136"/>
    </row>
    <row r="235" spans="1:6" ht="47.25">
      <c r="A235" s="143" t="s">
        <v>233</v>
      </c>
      <c r="B235" s="146" t="s">
        <v>269</v>
      </c>
      <c r="C235" s="134">
        <v>0</v>
      </c>
      <c r="D235" s="134">
        <v>53184</v>
      </c>
      <c r="E235" s="134">
        <v>0</v>
      </c>
      <c r="F235" s="134">
        <f>C235+D235-E235</f>
        <v>53184</v>
      </c>
    </row>
    <row r="236" spans="1:6" ht="48" customHeight="1">
      <c r="A236" s="140"/>
      <c r="B236" s="163" t="s">
        <v>383</v>
      </c>
      <c r="C236" s="163"/>
      <c r="D236" s="163"/>
      <c r="E236" s="163"/>
      <c r="F236" s="163"/>
    </row>
    <row r="237" spans="1:6" ht="12" customHeight="1">
      <c r="A237" s="140"/>
      <c r="B237" s="136"/>
      <c r="C237" s="136"/>
      <c r="D237" s="136"/>
      <c r="E237" s="136"/>
      <c r="F237" s="136"/>
    </row>
    <row r="238" spans="1:6" ht="47.25">
      <c r="A238" s="143" t="s">
        <v>234</v>
      </c>
      <c r="B238" s="146" t="s">
        <v>270</v>
      </c>
      <c r="C238" s="134">
        <v>0</v>
      </c>
      <c r="D238" s="134">
        <v>50078</v>
      </c>
      <c r="E238" s="134">
        <v>0</v>
      </c>
      <c r="F238" s="134">
        <f>C238+D238-E238</f>
        <v>50078</v>
      </c>
    </row>
    <row r="239" spans="1:6" ht="48" customHeight="1">
      <c r="A239" s="140"/>
      <c r="B239" s="163" t="s">
        <v>383</v>
      </c>
      <c r="C239" s="163"/>
      <c r="D239" s="163"/>
      <c r="E239" s="163"/>
      <c r="F239" s="163"/>
    </row>
    <row r="240" spans="1:6" ht="9" customHeight="1">
      <c r="A240" s="140"/>
      <c r="B240" s="136"/>
      <c r="C240" s="136"/>
      <c r="D240" s="136"/>
      <c r="E240" s="136"/>
      <c r="F240" s="136"/>
    </row>
    <row r="241" spans="1:6" ht="78.75">
      <c r="A241" s="143" t="s">
        <v>330</v>
      </c>
      <c r="B241" s="146" t="s">
        <v>305</v>
      </c>
      <c r="C241" s="134">
        <v>50349693</v>
      </c>
      <c r="D241" s="134">
        <v>0</v>
      </c>
      <c r="E241" s="134">
        <v>0</v>
      </c>
      <c r="F241" s="134">
        <f>C241+D241-E241</f>
        <v>50349693</v>
      </c>
    </row>
    <row r="242" spans="1:6" ht="34.5" customHeight="1">
      <c r="A242" s="140"/>
      <c r="B242" s="163" t="s">
        <v>225</v>
      </c>
      <c r="C242" s="163"/>
      <c r="D242" s="163"/>
      <c r="E242" s="163"/>
      <c r="F242" s="163"/>
    </row>
    <row r="243" spans="1:6" ht="12" customHeight="1">
      <c r="A243" s="140"/>
      <c r="B243" s="136"/>
      <c r="C243" s="136"/>
      <c r="D243" s="136"/>
      <c r="E243" s="136"/>
      <c r="F243" s="136"/>
    </row>
    <row r="244" spans="1:6" ht="63">
      <c r="A244" s="143" t="s">
        <v>331</v>
      </c>
      <c r="B244" s="146" t="s">
        <v>289</v>
      </c>
      <c r="C244" s="134">
        <v>0</v>
      </c>
      <c r="D244" s="134">
        <v>26680000</v>
      </c>
      <c r="E244" s="134">
        <v>0</v>
      </c>
      <c r="F244" s="134">
        <f>C244+D244-E244</f>
        <v>26680000</v>
      </c>
    </row>
    <row r="245" spans="1:6" ht="15.75">
      <c r="A245" s="140"/>
      <c r="B245" s="163" t="s">
        <v>283</v>
      </c>
      <c r="C245" s="163"/>
      <c r="D245" s="163"/>
      <c r="E245" s="163"/>
      <c r="F245" s="163"/>
    </row>
    <row r="246" spans="1:6" ht="31.5" customHeight="1">
      <c r="A246" s="140"/>
      <c r="B246" s="118"/>
      <c r="C246" s="118"/>
      <c r="D246" s="118"/>
      <c r="E246" s="118"/>
      <c r="F246" s="118"/>
    </row>
    <row r="247" spans="1:6" ht="17.25" customHeight="1">
      <c r="A247" s="161" t="s">
        <v>46</v>
      </c>
      <c r="B247" s="161" t="s">
        <v>217</v>
      </c>
      <c r="C247" s="164" t="s">
        <v>218</v>
      </c>
      <c r="D247" s="164"/>
      <c r="E247" s="164"/>
      <c r="F247" s="164"/>
    </row>
    <row r="248" spans="1:6" ht="17.25" customHeight="1">
      <c r="A248" s="161"/>
      <c r="B248" s="161"/>
      <c r="C248" s="1" t="s">
        <v>219</v>
      </c>
      <c r="D248" s="1" t="s">
        <v>220</v>
      </c>
      <c r="E248" s="1" t="s">
        <v>221</v>
      </c>
      <c r="F248" s="1" t="s">
        <v>222</v>
      </c>
    </row>
    <row r="249" spans="1:6" ht="4.5" customHeight="1">
      <c r="A249" s="140"/>
      <c r="B249" s="136"/>
      <c r="C249" s="136"/>
      <c r="D249" s="136"/>
      <c r="E249" s="136"/>
      <c r="F249" s="136"/>
    </row>
    <row r="250" spans="1:6" ht="67.5" customHeight="1">
      <c r="A250" s="143" t="s">
        <v>332</v>
      </c>
      <c r="B250" s="146" t="s">
        <v>302</v>
      </c>
      <c r="C250" s="134">
        <v>39038065</v>
      </c>
      <c r="D250" s="134">
        <v>0</v>
      </c>
      <c r="E250" s="134">
        <v>39038065</v>
      </c>
      <c r="F250" s="134">
        <f>C250+D250-E250</f>
        <v>0</v>
      </c>
    </row>
    <row r="251" spans="1:6" ht="112.5" customHeight="1">
      <c r="A251" s="140"/>
      <c r="B251" s="163" t="s">
        <v>297</v>
      </c>
      <c r="C251" s="163"/>
      <c r="D251" s="163"/>
      <c r="E251" s="163"/>
      <c r="F251" s="163"/>
    </row>
    <row r="252" spans="1:6" ht="9.75" customHeight="1">
      <c r="A252" s="140"/>
      <c r="B252" s="136"/>
      <c r="C252" s="136"/>
      <c r="D252" s="136"/>
      <c r="E252" s="136"/>
      <c r="F252" s="136"/>
    </row>
    <row r="253" spans="1:6" ht="63">
      <c r="A253" s="143" t="s">
        <v>333</v>
      </c>
      <c r="B253" s="146" t="s">
        <v>308</v>
      </c>
      <c r="C253" s="134">
        <v>0</v>
      </c>
      <c r="D253" s="134">
        <v>47864000</v>
      </c>
      <c r="E253" s="134">
        <v>0</v>
      </c>
      <c r="F253" s="134">
        <f>C253+D253-E253</f>
        <v>47864000</v>
      </c>
    </row>
    <row r="254" spans="1:6" ht="15.75">
      <c r="A254" s="140"/>
      <c r="B254" s="163" t="s">
        <v>291</v>
      </c>
      <c r="C254" s="163"/>
      <c r="D254" s="163"/>
      <c r="E254" s="163"/>
      <c r="F254" s="163"/>
    </row>
    <row r="255" spans="1:6" ht="9.75" customHeight="1">
      <c r="A255" s="140"/>
      <c r="B255" s="136"/>
      <c r="C255" s="136"/>
      <c r="D255" s="136"/>
      <c r="E255" s="136"/>
      <c r="F255" s="136"/>
    </row>
    <row r="256" spans="1:6" ht="47.25">
      <c r="A256" s="143" t="s">
        <v>334</v>
      </c>
      <c r="B256" s="146" t="s">
        <v>285</v>
      </c>
      <c r="C256" s="134">
        <v>13032710</v>
      </c>
      <c r="D256" s="134">
        <v>0</v>
      </c>
      <c r="E256" s="134">
        <v>13032710</v>
      </c>
      <c r="F256" s="134">
        <f>C256+D256-E256</f>
        <v>0</v>
      </c>
    </row>
    <row r="257" spans="1:6" ht="116.25" customHeight="1">
      <c r="A257" s="140"/>
      <c r="B257" s="163" t="s">
        <v>297</v>
      </c>
      <c r="C257" s="163"/>
      <c r="D257" s="163"/>
      <c r="E257" s="163"/>
      <c r="F257" s="163"/>
    </row>
    <row r="258" spans="1:6" ht="9.75" customHeight="1">
      <c r="A258" s="140"/>
      <c r="B258" s="136"/>
      <c r="C258" s="136"/>
      <c r="D258" s="136"/>
      <c r="E258" s="136"/>
      <c r="F258" s="136"/>
    </row>
    <row r="259" spans="1:6" ht="50.25" customHeight="1">
      <c r="A259" s="143" t="s">
        <v>335</v>
      </c>
      <c r="B259" s="146" t="s">
        <v>290</v>
      </c>
      <c r="C259" s="134">
        <v>6628799</v>
      </c>
      <c r="D259" s="134">
        <v>0</v>
      </c>
      <c r="E259" s="134">
        <v>6628799</v>
      </c>
      <c r="F259" s="134">
        <f>C259+D259-E259</f>
        <v>0</v>
      </c>
    </row>
    <row r="260" spans="1:6" ht="48.75" customHeight="1">
      <c r="A260" s="140"/>
      <c r="B260" s="163" t="s">
        <v>384</v>
      </c>
      <c r="C260" s="163"/>
      <c r="D260" s="163"/>
      <c r="E260" s="163"/>
      <c r="F260" s="163"/>
    </row>
    <row r="261" spans="1:6" ht="3" customHeight="1">
      <c r="A261" s="140"/>
      <c r="B261" s="136"/>
      <c r="C261" s="136"/>
      <c r="D261" s="136"/>
      <c r="E261" s="136"/>
      <c r="F261" s="136"/>
    </row>
    <row r="262" spans="1:6" ht="78.75">
      <c r="A262" s="143" t="s">
        <v>336</v>
      </c>
      <c r="B262" s="146" t="s">
        <v>282</v>
      </c>
      <c r="C262" s="134">
        <v>0</v>
      </c>
      <c r="D262" s="134">
        <v>24724000</v>
      </c>
      <c r="E262" s="134">
        <v>0</v>
      </c>
      <c r="F262" s="134">
        <f>C262+D262-E262</f>
        <v>24724000</v>
      </c>
    </row>
    <row r="263" spans="1:6" ht="15.75">
      <c r="A263" s="140"/>
      <c r="B263" s="163" t="s">
        <v>283</v>
      </c>
      <c r="C263" s="163"/>
      <c r="D263" s="163"/>
      <c r="E263" s="163"/>
      <c r="F263" s="163"/>
    </row>
    <row r="264" spans="1:6" ht="3" customHeight="1">
      <c r="A264" s="140"/>
      <c r="B264" s="136"/>
      <c r="C264" s="136"/>
      <c r="D264" s="136"/>
      <c r="E264" s="136"/>
      <c r="F264" s="136"/>
    </row>
    <row r="265" spans="1:6" ht="50.25" customHeight="1">
      <c r="A265" s="143" t="s">
        <v>337</v>
      </c>
      <c r="B265" s="146" t="s">
        <v>266</v>
      </c>
      <c r="C265" s="134">
        <v>19569959</v>
      </c>
      <c r="D265" s="134">
        <v>0</v>
      </c>
      <c r="E265" s="134">
        <v>0</v>
      </c>
      <c r="F265" s="134">
        <f>C265+D265-E265</f>
        <v>19569959</v>
      </c>
    </row>
    <row r="266" spans="1:6" ht="34.5" customHeight="1">
      <c r="A266" s="140"/>
      <c r="B266" s="163" t="s">
        <v>225</v>
      </c>
      <c r="C266" s="163"/>
      <c r="D266" s="163"/>
      <c r="E266" s="163"/>
      <c r="F266" s="163"/>
    </row>
    <row r="267" spans="1:6" ht="4.5" customHeight="1">
      <c r="A267" s="140"/>
      <c r="B267" s="136"/>
      <c r="C267" s="136"/>
      <c r="D267" s="136"/>
      <c r="E267" s="136"/>
      <c r="F267" s="136"/>
    </row>
    <row r="268" spans="1:6" ht="47.25">
      <c r="A268" s="143" t="s">
        <v>338</v>
      </c>
      <c r="B268" s="146" t="s">
        <v>250</v>
      </c>
      <c r="C268" s="134">
        <v>3227375</v>
      </c>
      <c r="D268" s="134">
        <v>439430</v>
      </c>
      <c r="E268" s="134">
        <v>0</v>
      </c>
      <c r="F268" s="134">
        <f>C268+D268-E268</f>
        <v>3666805</v>
      </c>
    </row>
    <row r="269" spans="1:6" ht="30.75" customHeight="1">
      <c r="A269" s="140"/>
      <c r="B269" s="163" t="s">
        <v>385</v>
      </c>
      <c r="C269" s="163"/>
      <c r="D269" s="163"/>
      <c r="E269" s="163"/>
      <c r="F269" s="163"/>
    </row>
    <row r="270" spans="1:6" ht="6" customHeight="1">
      <c r="A270" s="140"/>
      <c r="B270" s="136"/>
      <c r="C270" s="136"/>
      <c r="D270" s="136"/>
      <c r="E270" s="136"/>
      <c r="F270" s="136"/>
    </row>
    <row r="271" spans="1:6" ht="47.25">
      <c r="A271" s="143" t="s">
        <v>339</v>
      </c>
      <c r="B271" s="146" t="s">
        <v>259</v>
      </c>
      <c r="C271" s="134">
        <v>20000</v>
      </c>
      <c r="D271" s="134">
        <v>8300</v>
      </c>
      <c r="E271" s="134">
        <v>0</v>
      </c>
      <c r="F271" s="134">
        <f>C271+D271-E271</f>
        <v>28300</v>
      </c>
    </row>
    <row r="272" spans="1:6" ht="33.75" customHeight="1">
      <c r="A272" s="140"/>
      <c r="B272" s="163" t="s">
        <v>260</v>
      </c>
      <c r="C272" s="163"/>
      <c r="D272" s="163"/>
      <c r="E272" s="163"/>
      <c r="F272" s="163"/>
    </row>
    <row r="273" spans="1:6" ht="5.25" customHeight="1">
      <c r="A273" s="140"/>
      <c r="B273" s="136"/>
      <c r="C273" s="136"/>
      <c r="D273" s="136"/>
      <c r="E273" s="136"/>
      <c r="F273" s="136"/>
    </row>
    <row r="274" spans="1:6" ht="47.25">
      <c r="A274" s="143" t="s">
        <v>340</v>
      </c>
      <c r="B274" s="146" t="s">
        <v>228</v>
      </c>
      <c r="C274" s="134">
        <v>138137033</v>
      </c>
      <c r="D274" s="134">
        <v>0</v>
      </c>
      <c r="E274" s="134">
        <v>0</v>
      </c>
      <c r="F274" s="134">
        <f>C274+D274-E274</f>
        <v>138137033</v>
      </c>
    </row>
    <row r="275" spans="1:6" ht="15.75">
      <c r="A275" s="140"/>
      <c r="B275" s="163" t="s">
        <v>301</v>
      </c>
      <c r="C275" s="163"/>
      <c r="D275" s="163"/>
      <c r="E275" s="163"/>
      <c r="F275" s="163"/>
    </row>
    <row r="276" spans="1:6" ht="4.5" customHeight="1">
      <c r="A276" s="140"/>
      <c r="B276" s="136"/>
      <c r="C276" s="136"/>
      <c r="D276" s="136"/>
      <c r="E276" s="136"/>
      <c r="F276" s="136"/>
    </row>
    <row r="277" spans="1:6" s="147" customFormat="1" ht="47.25">
      <c r="A277" s="141" t="s">
        <v>341</v>
      </c>
      <c r="B277" s="146" t="s">
        <v>229</v>
      </c>
      <c r="C277" s="137">
        <v>2054501</v>
      </c>
      <c r="D277" s="137">
        <v>0</v>
      </c>
      <c r="E277" s="137">
        <v>0</v>
      </c>
      <c r="F277" s="137">
        <f>C277+D277-E277</f>
        <v>2054501</v>
      </c>
    </row>
    <row r="278" spans="1:6" s="142" customFormat="1" ht="15" customHeight="1">
      <c r="A278" s="144"/>
      <c r="B278" s="163" t="s">
        <v>235</v>
      </c>
      <c r="C278" s="163"/>
      <c r="D278" s="163"/>
      <c r="E278" s="163"/>
      <c r="F278" s="163"/>
    </row>
    <row r="279" spans="1:6" ht="4.5" customHeight="1">
      <c r="A279" s="140"/>
      <c r="B279" s="118"/>
      <c r="C279" s="118"/>
      <c r="D279" s="118"/>
      <c r="E279" s="118"/>
      <c r="F279" s="118"/>
    </row>
    <row r="280" spans="1:6" ht="63">
      <c r="A280" s="143" t="s">
        <v>342</v>
      </c>
      <c r="B280" s="160" t="s">
        <v>288</v>
      </c>
      <c r="C280" s="134">
        <v>30836726</v>
      </c>
      <c r="D280" s="134">
        <v>0</v>
      </c>
      <c r="E280" s="134">
        <v>0</v>
      </c>
      <c r="F280" s="134">
        <f>C280+D280-E280</f>
        <v>30836726</v>
      </c>
    </row>
    <row r="281" spans="1:6" ht="30" customHeight="1">
      <c r="A281" s="140"/>
      <c r="B281" s="163" t="s">
        <v>225</v>
      </c>
      <c r="C281" s="163"/>
      <c r="D281" s="163"/>
      <c r="E281" s="163"/>
      <c r="F281" s="163"/>
    </row>
    <row r="282" spans="1:6" ht="30" customHeight="1">
      <c r="A282" s="140"/>
      <c r="B282" s="118"/>
      <c r="C282" s="118"/>
      <c r="D282" s="118"/>
      <c r="E282" s="118"/>
      <c r="F282" s="118"/>
    </row>
    <row r="283" spans="1:6" ht="17.25" customHeight="1">
      <c r="A283" s="161" t="s">
        <v>46</v>
      </c>
      <c r="B283" s="161" t="s">
        <v>217</v>
      </c>
      <c r="C283" s="164" t="s">
        <v>218</v>
      </c>
      <c r="D283" s="164"/>
      <c r="E283" s="164"/>
      <c r="F283" s="164"/>
    </row>
    <row r="284" spans="1:6" ht="17.25" customHeight="1">
      <c r="A284" s="161"/>
      <c r="B284" s="161"/>
      <c r="C284" s="1" t="s">
        <v>219</v>
      </c>
      <c r="D284" s="1" t="s">
        <v>220</v>
      </c>
      <c r="E284" s="1" t="s">
        <v>221</v>
      </c>
      <c r="F284" s="1" t="s">
        <v>222</v>
      </c>
    </row>
    <row r="285" spans="1:6" ht="6.75" customHeight="1">
      <c r="A285" s="140"/>
      <c r="B285" s="118"/>
      <c r="C285" s="118"/>
      <c r="D285" s="118"/>
      <c r="E285" s="118"/>
      <c r="F285" s="118"/>
    </row>
    <row r="286" spans="1:6" s="153" customFormat="1" ht="15.75">
      <c r="A286" s="158">
        <v>2</v>
      </c>
      <c r="B286" s="117" t="s">
        <v>236</v>
      </c>
      <c r="C286" s="117"/>
      <c r="D286" s="117"/>
      <c r="E286" s="117"/>
      <c r="F286" s="117"/>
    </row>
    <row r="287" spans="1:6" s="153" customFormat="1" ht="7.5" customHeight="1">
      <c r="A287" s="158"/>
      <c r="B287" s="117"/>
      <c r="C287" s="117"/>
      <c r="D287" s="117"/>
      <c r="E287" s="117"/>
      <c r="F287" s="117"/>
    </row>
    <row r="288" spans="1:6" s="153" customFormat="1" ht="15.75">
      <c r="A288" s="155" t="s">
        <v>56</v>
      </c>
      <c r="B288" s="157" t="s">
        <v>224</v>
      </c>
      <c r="C288" s="135"/>
      <c r="D288" s="135"/>
      <c r="E288" s="135"/>
      <c r="F288" s="135"/>
    </row>
    <row r="289" spans="1:6" s="142" customFormat="1" ht="9.75" customHeight="1">
      <c r="A289" s="144"/>
      <c r="B289" s="136"/>
      <c r="C289" s="136"/>
      <c r="D289" s="136"/>
      <c r="E289" s="136"/>
      <c r="F289" s="136"/>
    </row>
    <row r="290" spans="1:6" s="142" customFormat="1" ht="45.75" customHeight="1">
      <c r="A290" s="141" t="s">
        <v>57</v>
      </c>
      <c r="B290" s="160" t="s">
        <v>292</v>
      </c>
      <c r="C290" s="137">
        <v>36932426</v>
      </c>
      <c r="D290" s="137">
        <v>0</v>
      </c>
      <c r="E290" s="137">
        <v>619939</v>
      </c>
      <c r="F290" s="137">
        <f>C290+D290-E290</f>
        <v>36312487</v>
      </c>
    </row>
    <row r="291" spans="1:6" ht="33.75" customHeight="1">
      <c r="A291" s="140"/>
      <c r="B291" s="163" t="s">
        <v>293</v>
      </c>
      <c r="C291" s="163"/>
      <c r="D291" s="163"/>
      <c r="E291" s="163"/>
      <c r="F291" s="163"/>
    </row>
    <row r="292" spans="1:6" s="142" customFormat="1" ht="9.75" customHeight="1">
      <c r="A292" s="144"/>
      <c r="B292" s="136"/>
      <c r="C292" s="136"/>
      <c r="D292" s="136"/>
      <c r="E292" s="136"/>
      <c r="F292" s="136"/>
    </row>
    <row r="293" spans="1:6" s="142" customFormat="1" ht="63">
      <c r="A293" s="141" t="s">
        <v>58</v>
      </c>
      <c r="B293" s="160" t="s">
        <v>246</v>
      </c>
      <c r="C293" s="137">
        <v>3399131</v>
      </c>
      <c r="D293" s="137">
        <v>0</v>
      </c>
      <c r="E293" s="137">
        <v>33302</v>
      </c>
      <c r="F293" s="137">
        <f>C293+D293-E293</f>
        <v>3365829</v>
      </c>
    </row>
    <row r="294" spans="1:6" ht="15.75">
      <c r="A294" s="140"/>
      <c r="B294" s="163" t="s">
        <v>247</v>
      </c>
      <c r="C294" s="163"/>
      <c r="D294" s="163"/>
      <c r="E294" s="163"/>
      <c r="F294" s="163"/>
    </row>
    <row r="295" spans="1:6" s="142" customFormat="1" ht="6" customHeight="1">
      <c r="A295" s="144"/>
      <c r="B295" s="136"/>
      <c r="C295" s="136"/>
      <c r="D295" s="136"/>
      <c r="E295" s="136"/>
      <c r="F295" s="136"/>
    </row>
    <row r="296" spans="1:6" s="142" customFormat="1" ht="63">
      <c r="A296" s="141" t="s">
        <v>59</v>
      </c>
      <c r="B296" s="160" t="s">
        <v>248</v>
      </c>
      <c r="C296" s="137">
        <v>13525627</v>
      </c>
      <c r="D296" s="137">
        <v>0</v>
      </c>
      <c r="E296" s="137">
        <v>25714</v>
      </c>
      <c r="F296" s="137">
        <f>C296+D296-E296</f>
        <v>13499913</v>
      </c>
    </row>
    <row r="297" spans="1:6" ht="15.75">
      <c r="A297" s="140"/>
      <c r="B297" s="163" t="s">
        <v>247</v>
      </c>
      <c r="C297" s="163"/>
      <c r="D297" s="163"/>
      <c r="E297" s="163"/>
      <c r="F297" s="163"/>
    </row>
    <row r="298" spans="1:6" s="142" customFormat="1" ht="9.75" customHeight="1">
      <c r="A298" s="144"/>
      <c r="B298" s="136"/>
      <c r="C298" s="136"/>
      <c r="D298" s="136"/>
      <c r="E298" s="136"/>
      <c r="F298" s="136"/>
    </row>
    <row r="299" spans="1:6" s="142" customFormat="1" ht="47.25">
      <c r="A299" s="141" t="s">
        <v>343</v>
      </c>
      <c r="B299" s="160" t="s">
        <v>267</v>
      </c>
      <c r="C299" s="137">
        <v>520000</v>
      </c>
      <c r="D299" s="137">
        <v>0</v>
      </c>
      <c r="E299" s="137">
        <v>520000</v>
      </c>
      <c r="F299" s="137">
        <f>C299+D299-E299</f>
        <v>0</v>
      </c>
    </row>
    <row r="300" spans="1:6" ht="33" customHeight="1">
      <c r="A300" s="140"/>
      <c r="B300" s="163" t="s">
        <v>386</v>
      </c>
      <c r="C300" s="163"/>
      <c r="D300" s="163"/>
      <c r="E300" s="163"/>
      <c r="F300" s="163"/>
    </row>
    <row r="301" spans="1:6" s="142" customFormat="1" ht="6.75" customHeight="1">
      <c r="A301" s="144"/>
      <c r="B301" s="136"/>
      <c r="C301" s="136"/>
      <c r="D301" s="136"/>
      <c r="E301" s="136"/>
      <c r="F301" s="136"/>
    </row>
    <row r="302" spans="1:6" s="153" customFormat="1" ht="15.75">
      <c r="A302" s="155" t="s">
        <v>61</v>
      </c>
      <c r="B302" s="157" t="s">
        <v>232</v>
      </c>
      <c r="C302" s="135"/>
      <c r="D302" s="135"/>
      <c r="E302" s="135"/>
      <c r="F302" s="135"/>
    </row>
    <row r="303" spans="1:6" ht="6" customHeight="1">
      <c r="A303" s="140"/>
      <c r="B303" s="118"/>
      <c r="C303" s="118"/>
      <c r="D303" s="118"/>
      <c r="E303" s="118"/>
      <c r="F303" s="118"/>
    </row>
    <row r="304" spans="1:6" s="142" customFormat="1" ht="47.25">
      <c r="A304" s="141" t="s">
        <v>113</v>
      </c>
      <c r="B304" s="146" t="s">
        <v>243</v>
      </c>
      <c r="C304" s="137">
        <v>9106050</v>
      </c>
      <c r="D304" s="137">
        <v>872012</v>
      </c>
      <c r="E304" s="137">
        <v>0</v>
      </c>
      <c r="F304" s="137">
        <f>C304+D304-E304</f>
        <v>9978062</v>
      </c>
    </row>
    <row r="305" spans="1:6" ht="78" customHeight="1">
      <c r="A305" s="140"/>
      <c r="B305" s="163" t="s">
        <v>387</v>
      </c>
      <c r="C305" s="163"/>
      <c r="D305" s="163"/>
      <c r="E305" s="163"/>
      <c r="F305" s="163"/>
    </row>
    <row r="306" spans="1:6" ht="9.75" customHeight="1">
      <c r="A306" s="140"/>
      <c r="B306" s="118"/>
      <c r="C306" s="118"/>
      <c r="D306" s="118"/>
      <c r="E306" s="118"/>
      <c r="F306" s="118"/>
    </row>
    <row r="307" spans="1:6" s="142" customFormat="1" ht="47.25">
      <c r="A307" s="141" t="s">
        <v>344</v>
      </c>
      <c r="B307" s="146" t="s">
        <v>268</v>
      </c>
      <c r="C307" s="137">
        <v>22025982</v>
      </c>
      <c r="D307" s="137">
        <v>0</v>
      </c>
      <c r="E307" s="137">
        <v>1074765</v>
      </c>
      <c r="F307" s="137">
        <f>C307+D307-E307</f>
        <v>20951217</v>
      </c>
    </row>
    <row r="308" spans="1:6" ht="33.75" customHeight="1">
      <c r="A308" s="140"/>
      <c r="B308" s="163" t="s">
        <v>367</v>
      </c>
      <c r="C308" s="163"/>
      <c r="D308" s="163"/>
      <c r="E308" s="163"/>
      <c r="F308" s="163"/>
    </row>
    <row r="309" spans="1:6" ht="5.25" customHeight="1">
      <c r="A309" s="140"/>
      <c r="B309" s="118"/>
      <c r="C309" s="118"/>
      <c r="D309" s="118"/>
      <c r="E309" s="118"/>
      <c r="F309" s="118"/>
    </row>
    <row r="310" spans="1:6" s="142" customFormat="1" ht="31.5">
      <c r="A310" s="141" t="s">
        <v>345</v>
      </c>
      <c r="B310" s="146" t="s">
        <v>262</v>
      </c>
      <c r="C310" s="137">
        <v>0</v>
      </c>
      <c r="D310" s="137">
        <v>231277</v>
      </c>
      <c r="E310" s="137">
        <v>0</v>
      </c>
      <c r="F310" s="137">
        <f>C310+D310-E310</f>
        <v>231277</v>
      </c>
    </row>
    <row r="311" spans="1:6" s="142" customFormat="1" ht="48" customHeight="1">
      <c r="A311" s="144"/>
      <c r="B311" s="162" t="s">
        <v>368</v>
      </c>
      <c r="C311" s="162"/>
      <c r="D311" s="162"/>
      <c r="E311" s="162"/>
      <c r="F311" s="162"/>
    </row>
    <row r="312" spans="1:6" ht="6" customHeight="1">
      <c r="A312" s="140"/>
      <c r="B312" s="118"/>
      <c r="C312" s="118"/>
      <c r="D312" s="118"/>
      <c r="E312" s="118"/>
      <c r="F312" s="118"/>
    </row>
    <row r="313" spans="1:6" s="142" customFormat="1" ht="65.25" customHeight="1">
      <c r="A313" s="141" t="s">
        <v>346</v>
      </c>
      <c r="B313" s="160" t="s">
        <v>237</v>
      </c>
      <c r="C313" s="137">
        <v>169000</v>
      </c>
      <c r="D313" s="137">
        <v>0</v>
      </c>
      <c r="E313" s="137">
        <v>0</v>
      </c>
      <c r="F313" s="137">
        <f>C313+D313-E313</f>
        <v>169000</v>
      </c>
    </row>
    <row r="314" spans="1:6" ht="31.5" customHeight="1">
      <c r="A314" s="140"/>
      <c r="B314" s="163" t="s">
        <v>394</v>
      </c>
      <c r="C314" s="163"/>
      <c r="D314" s="163"/>
      <c r="E314" s="163"/>
      <c r="F314" s="163"/>
    </row>
    <row r="315" spans="1:6" ht="3.75" customHeight="1">
      <c r="A315" s="140"/>
      <c r="B315" s="118"/>
      <c r="C315" s="118"/>
      <c r="D315" s="118"/>
      <c r="E315" s="118"/>
      <c r="F315" s="118"/>
    </row>
    <row r="316" spans="1:6" s="142" customFormat="1" ht="63">
      <c r="A316" s="141" t="s">
        <v>347</v>
      </c>
      <c r="B316" s="146" t="s">
        <v>369</v>
      </c>
      <c r="C316" s="137">
        <v>0</v>
      </c>
      <c r="D316" s="137">
        <v>461250</v>
      </c>
      <c r="E316" s="137">
        <v>0</v>
      </c>
      <c r="F316" s="137">
        <f>C316+D316-E316</f>
        <v>461250</v>
      </c>
    </row>
    <row r="317" spans="1:6" s="142" customFormat="1" ht="51" customHeight="1">
      <c r="A317" s="144"/>
      <c r="B317" s="162" t="s">
        <v>374</v>
      </c>
      <c r="C317" s="162"/>
      <c r="D317" s="162"/>
      <c r="E317" s="162"/>
      <c r="F317" s="162"/>
    </row>
    <row r="318" spans="1:6" ht="6" customHeight="1">
      <c r="A318" s="140"/>
      <c r="B318" s="118"/>
      <c r="C318" s="118"/>
      <c r="D318" s="118"/>
      <c r="E318" s="118"/>
      <c r="F318" s="118"/>
    </row>
    <row r="319" spans="1:6" s="142" customFormat="1" ht="63">
      <c r="A319" s="141" t="s">
        <v>348</v>
      </c>
      <c r="B319" s="146" t="s">
        <v>254</v>
      </c>
      <c r="C319" s="137">
        <v>0</v>
      </c>
      <c r="D319" s="137">
        <v>306639</v>
      </c>
      <c r="E319" s="137">
        <v>0</v>
      </c>
      <c r="F319" s="137">
        <f>C319+D319-E319</f>
        <v>306639</v>
      </c>
    </row>
    <row r="320" spans="1:6" s="142" customFormat="1" ht="45" customHeight="1">
      <c r="A320" s="144"/>
      <c r="B320" s="162" t="s">
        <v>370</v>
      </c>
      <c r="C320" s="162"/>
      <c r="D320" s="162"/>
      <c r="E320" s="162"/>
      <c r="F320" s="162"/>
    </row>
    <row r="321" spans="1:6" ht="7.5" customHeight="1">
      <c r="A321" s="149"/>
      <c r="B321" s="149"/>
      <c r="C321" s="1"/>
      <c r="D321" s="1"/>
      <c r="E321" s="1"/>
      <c r="F321" s="1"/>
    </row>
    <row r="322" spans="1:6" s="142" customFormat="1" ht="31.5">
      <c r="A322" s="141" t="s">
        <v>349</v>
      </c>
      <c r="B322" s="146" t="s">
        <v>252</v>
      </c>
      <c r="C322" s="137">
        <v>0</v>
      </c>
      <c r="D322" s="137">
        <v>4241563</v>
      </c>
      <c r="E322" s="137">
        <v>0</v>
      </c>
      <c r="F322" s="137">
        <f>C322+D322-E322</f>
        <v>4241563</v>
      </c>
    </row>
    <row r="323" spans="1:6" s="142" customFormat="1" ht="44.25" customHeight="1">
      <c r="A323" s="144"/>
      <c r="B323" s="162" t="s">
        <v>375</v>
      </c>
      <c r="C323" s="162"/>
      <c r="D323" s="162"/>
      <c r="E323" s="162"/>
      <c r="F323" s="162"/>
    </row>
    <row r="324" spans="1:6" s="142" customFormat="1" ht="16.5" customHeight="1">
      <c r="A324" s="144"/>
      <c r="B324" s="136"/>
      <c r="C324" s="136"/>
      <c r="D324" s="136"/>
      <c r="E324" s="136"/>
      <c r="F324" s="136"/>
    </row>
    <row r="325" spans="1:6" ht="17.25" customHeight="1">
      <c r="A325" s="161" t="s">
        <v>46</v>
      </c>
      <c r="B325" s="161" t="s">
        <v>217</v>
      </c>
      <c r="C325" s="164" t="s">
        <v>218</v>
      </c>
      <c r="D325" s="164"/>
      <c r="E325" s="164"/>
      <c r="F325" s="164"/>
    </row>
    <row r="326" spans="1:6" ht="17.25" customHeight="1">
      <c r="A326" s="161"/>
      <c r="B326" s="161"/>
      <c r="C326" s="1" t="s">
        <v>219</v>
      </c>
      <c r="D326" s="1" t="s">
        <v>220</v>
      </c>
      <c r="E326" s="1" t="s">
        <v>221</v>
      </c>
      <c r="F326" s="1" t="s">
        <v>222</v>
      </c>
    </row>
    <row r="327" spans="1:6" ht="4.5" customHeight="1">
      <c r="A327" s="140"/>
      <c r="B327" s="118"/>
      <c r="C327" s="118"/>
      <c r="D327" s="118"/>
      <c r="E327" s="118"/>
      <c r="F327" s="118"/>
    </row>
    <row r="328" spans="1:6" s="142" customFormat="1" ht="47.25" customHeight="1">
      <c r="A328" s="141" t="s">
        <v>350</v>
      </c>
      <c r="B328" s="146" t="s">
        <v>258</v>
      </c>
      <c r="C328" s="137">
        <v>0</v>
      </c>
      <c r="D328" s="137">
        <v>129765</v>
      </c>
      <c r="E328" s="137">
        <v>0</v>
      </c>
      <c r="F328" s="137">
        <f>C328+D328-E328</f>
        <v>129765</v>
      </c>
    </row>
    <row r="329" spans="1:6" s="142" customFormat="1" ht="47.25" customHeight="1">
      <c r="A329" s="144"/>
      <c r="B329" s="162" t="s">
        <v>376</v>
      </c>
      <c r="C329" s="162"/>
      <c r="D329" s="162"/>
      <c r="E329" s="162"/>
      <c r="F329" s="162"/>
    </row>
    <row r="330" spans="1:6" ht="5.25" customHeight="1">
      <c r="A330" s="140"/>
      <c r="B330" s="118"/>
      <c r="C330" s="118"/>
      <c r="D330" s="118"/>
      <c r="E330" s="118"/>
      <c r="F330" s="118"/>
    </row>
    <row r="331" spans="1:6" s="142" customFormat="1" ht="47.25">
      <c r="A331" s="141" t="s">
        <v>351</v>
      </c>
      <c r="B331" s="160" t="s">
        <v>253</v>
      </c>
      <c r="C331" s="137">
        <v>3400000</v>
      </c>
      <c r="D331" s="137">
        <v>0</v>
      </c>
      <c r="E331" s="137">
        <v>3400000</v>
      </c>
      <c r="F331" s="137">
        <f>C331+D331-E331</f>
        <v>0</v>
      </c>
    </row>
    <row r="332" spans="1:6" ht="33" customHeight="1">
      <c r="A332" s="140"/>
      <c r="B332" s="163" t="s">
        <v>363</v>
      </c>
      <c r="C332" s="163"/>
      <c r="D332" s="163"/>
      <c r="E332" s="163"/>
      <c r="F332" s="163"/>
    </row>
    <row r="333" spans="1:6" ht="9.75" customHeight="1">
      <c r="A333" s="140"/>
      <c r="B333" s="118"/>
      <c r="C333" s="118"/>
      <c r="D333" s="118"/>
      <c r="E333" s="118"/>
      <c r="F333" s="118"/>
    </row>
    <row r="334" spans="1:6" s="142" customFormat="1" ht="79.5" customHeight="1">
      <c r="A334" s="141" t="s">
        <v>352</v>
      </c>
      <c r="B334" s="160" t="s">
        <v>255</v>
      </c>
      <c r="C334" s="137">
        <v>19707653</v>
      </c>
      <c r="D334" s="137">
        <v>0</v>
      </c>
      <c r="E334" s="137">
        <v>15850</v>
      </c>
      <c r="F334" s="137">
        <f>C334+D334-E334</f>
        <v>19691803</v>
      </c>
    </row>
    <row r="335" spans="1:6" ht="15.75">
      <c r="A335" s="140"/>
      <c r="B335" s="163" t="s">
        <v>256</v>
      </c>
      <c r="C335" s="163"/>
      <c r="D335" s="163"/>
      <c r="E335" s="163"/>
      <c r="F335" s="163"/>
    </row>
    <row r="336" spans="1:6" ht="9.75" customHeight="1">
      <c r="A336" s="140"/>
      <c r="B336" s="118"/>
      <c r="C336" s="118"/>
      <c r="D336" s="118"/>
      <c r="E336" s="118"/>
      <c r="F336" s="118"/>
    </row>
    <row r="337" spans="1:6" s="142" customFormat="1" ht="63.75" customHeight="1">
      <c r="A337" s="141" t="s">
        <v>353</v>
      </c>
      <c r="B337" s="160" t="s">
        <v>303</v>
      </c>
      <c r="C337" s="137">
        <v>0</v>
      </c>
      <c r="D337" s="137">
        <v>4474450</v>
      </c>
      <c r="E337" s="137">
        <v>0</v>
      </c>
      <c r="F337" s="137">
        <f>C337+D337-E337</f>
        <v>4474450</v>
      </c>
    </row>
    <row r="338" spans="1:6" s="142" customFormat="1" ht="33" customHeight="1">
      <c r="A338" s="144"/>
      <c r="B338" s="162" t="s">
        <v>388</v>
      </c>
      <c r="C338" s="162"/>
      <c r="D338" s="162"/>
      <c r="E338" s="162"/>
      <c r="F338" s="162"/>
    </row>
    <row r="339" spans="1:6" ht="9.75" customHeight="1">
      <c r="A339" s="140"/>
      <c r="B339" s="118"/>
      <c r="C339" s="118"/>
      <c r="D339" s="118"/>
      <c r="E339" s="118"/>
      <c r="F339" s="118"/>
    </row>
    <row r="340" spans="1:6" s="142" customFormat="1" ht="78.75">
      <c r="A340" s="141" t="s">
        <v>354</v>
      </c>
      <c r="B340" s="146" t="s">
        <v>257</v>
      </c>
      <c r="C340" s="137">
        <v>0</v>
      </c>
      <c r="D340" s="137">
        <v>2549883</v>
      </c>
      <c r="E340" s="137">
        <v>0</v>
      </c>
      <c r="F340" s="137">
        <f>C340+D340-E340</f>
        <v>2549883</v>
      </c>
    </row>
    <row r="341" spans="1:6" ht="62.25" customHeight="1">
      <c r="A341" s="140"/>
      <c r="B341" s="163" t="s">
        <v>389</v>
      </c>
      <c r="C341" s="163"/>
      <c r="D341" s="163"/>
      <c r="E341" s="163"/>
      <c r="F341" s="163"/>
    </row>
    <row r="342" spans="1:6" ht="9.75" customHeight="1">
      <c r="A342" s="140"/>
      <c r="B342" s="118"/>
      <c r="C342" s="118"/>
      <c r="D342" s="118"/>
      <c r="E342" s="118"/>
      <c r="F342" s="118"/>
    </row>
    <row r="343" spans="1:6" s="142" customFormat="1" ht="31.5">
      <c r="A343" s="141" t="s">
        <v>355</v>
      </c>
      <c r="B343" s="160" t="s">
        <v>238</v>
      </c>
      <c r="C343" s="137">
        <v>6883153</v>
      </c>
      <c r="D343" s="137">
        <v>0</v>
      </c>
      <c r="E343" s="137">
        <v>0</v>
      </c>
      <c r="F343" s="137">
        <f>C343+D343-E343</f>
        <v>6883153</v>
      </c>
    </row>
    <row r="344" spans="1:6" ht="33" customHeight="1">
      <c r="A344" s="140"/>
      <c r="B344" s="163" t="s">
        <v>264</v>
      </c>
      <c r="C344" s="163"/>
      <c r="D344" s="163"/>
      <c r="E344" s="163"/>
      <c r="F344" s="163"/>
    </row>
    <row r="345" spans="1:6" ht="9.75" customHeight="1">
      <c r="A345" s="140"/>
      <c r="B345" s="118"/>
      <c r="C345" s="118"/>
      <c r="D345" s="118"/>
      <c r="E345" s="118"/>
      <c r="F345" s="118"/>
    </row>
    <row r="346" spans="1:6" s="142" customFormat="1" ht="47.25">
      <c r="A346" s="141" t="s">
        <v>356</v>
      </c>
      <c r="B346" s="160" t="s">
        <v>263</v>
      </c>
      <c r="C346" s="137">
        <v>150460</v>
      </c>
      <c r="D346" s="137">
        <v>0</v>
      </c>
      <c r="E346" s="137">
        <v>0</v>
      </c>
      <c r="F346" s="137">
        <f>C346+D346-E346</f>
        <v>150460</v>
      </c>
    </row>
    <row r="347" spans="1:6" ht="33" customHeight="1">
      <c r="A347" s="140"/>
      <c r="B347" s="163" t="s">
        <v>264</v>
      </c>
      <c r="C347" s="163"/>
      <c r="D347" s="163"/>
      <c r="E347" s="163"/>
      <c r="F347" s="163"/>
    </row>
    <row r="348" spans="1:6" ht="9.75" customHeight="1">
      <c r="A348" s="140"/>
      <c r="B348" s="118"/>
      <c r="C348" s="118"/>
      <c r="D348" s="118"/>
      <c r="E348" s="118"/>
      <c r="F348" s="118"/>
    </row>
    <row r="349" spans="1:6" s="142" customFormat="1" ht="47.25">
      <c r="A349" s="141" t="s">
        <v>357</v>
      </c>
      <c r="B349" s="160" t="s">
        <v>265</v>
      </c>
      <c r="C349" s="137">
        <v>2494756</v>
      </c>
      <c r="D349" s="137">
        <v>0</v>
      </c>
      <c r="E349" s="137">
        <v>22439</v>
      </c>
      <c r="F349" s="137">
        <f>C349+D349-E349</f>
        <v>2472317</v>
      </c>
    </row>
    <row r="350" spans="1:6" ht="33" customHeight="1">
      <c r="A350" s="140"/>
      <c r="B350" s="163" t="s">
        <v>391</v>
      </c>
      <c r="C350" s="163"/>
      <c r="D350" s="163"/>
      <c r="E350" s="163"/>
      <c r="F350" s="163"/>
    </row>
    <row r="351" spans="1:6" ht="9.75" customHeight="1">
      <c r="A351" s="140"/>
      <c r="B351" s="118"/>
      <c r="C351" s="118"/>
      <c r="D351" s="118"/>
      <c r="E351" s="118"/>
      <c r="F351" s="118"/>
    </row>
    <row r="352" spans="1:6" s="142" customFormat="1" ht="31.5">
      <c r="A352" s="141" t="s">
        <v>358</v>
      </c>
      <c r="B352" s="160" t="s">
        <v>245</v>
      </c>
      <c r="C352" s="137">
        <v>7500000</v>
      </c>
      <c r="D352" s="137">
        <v>0</v>
      </c>
      <c r="E352" s="137">
        <v>0</v>
      </c>
      <c r="F352" s="137">
        <f>C352+D352-E352</f>
        <v>7500000</v>
      </c>
    </row>
    <row r="353" spans="1:6" ht="63" customHeight="1">
      <c r="A353" s="140"/>
      <c r="B353" s="163" t="s">
        <v>373</v>
      </c>
      <c r="C353" s="163"/>
      <c r="D353" s="163"/>
      <c r="E353" s="163"/>
      <c r="F353" s="163"/>
    </row>
    <row r="354" spans="1:6" ht="9.75" customHeight="1">
      <c r="A354" s="140"/>
      <c r="B354" s="118"/>
      <c r="C354" s="118"/>
      <c r="D354" s="118"/>
      <c r="E354" s="118"/>
      <c r="F354" s="118"/>
    </row>
    <row r="355" spans="1:6" s="142" customFormat="1" ht="31.5">
      <c r="A355" s="141" t="s">
        <v>359</v>
      </c>
      <c r="B355" s="146" t="s">
        <v>261</v>
      </c>
      <c r="C355" s="137">
        <v>0</v>
      </c>
      <c r="D355" s="137">
        <v>147600</v>
      </c>
      <c r="E355" s="137">
        <v>0</v>
      </c>
      <c r="F355" s="137">
        <f>C355+D355-E355</f>
        <v>147600</v>
      </c>
    </row>
    <row r="356" spans="1:6" s="142" customFormat="1" ht="63.75" customHeight="1">
      <c r="A356" s="144"/>
      <c r="B356" s="162" t="s">
        <v>371</v>
      </c>
      <c r="C356" s="162"/>
      <c r="D356" s="162"/>
      <c r="E356" s="162"/>
      <c r="F356" s="162"/>
    </row>
    <row r="357" spans="1:6" s="142" customFormat="1" ht="6" customHeight="1">
      <c r="A357" s="144"/>
      <c r="B357" s="136"/>
      <c r="C357" s="136"/>
      <c r="D357" s="136"/>
      <c r="E357" s="136"/>
      <c r="F357" s="136"/>
    </row>
    <row r="358" spans="1:6" s="153" customFormat="1" ht="15.75">
      <c r="A358" s="159" t="s">
        <v>17</v>
      </c>
      <c r="B358" s="138" t="s">
        <v>239</v>
      </c>
      <c r="C358" s="138"/>
      <c r="D358" s="138"/>
      <c r="E358" s="138"/>
      <c r="F358" s="138"/>
    </row>
    <row r="359" spans="1:6" s="45" customFormat="1" ht="30.75" customHeight="1">
      <c r="A359" s="163" t="s">
        <v>240</v>
      </c>
      <c r="B359" s="163"/>
      <c r="C359" s="163"/>
      <c r="D359" s="163"/>
      <c r="E359" s="163"/>
      <c r="F359" s="163"/>
    </row>
    <row r="360" spans="1:6" ht="21" customHeight="1">
      <c r="A360" s="163" t="s">
        <v>390</v>
      </c>
      <c r="B360" s="163"/>
      <c r="C360" s="163"/>
      <c r="D360" s="163"/>
      <c r="E360" s="163"/>
      <c r="F360" s="163"/>
    </row>
  </sheetData>
  <sheetProtection password="C25B" sheet="1"/>
  <mergeCells count="123">
    <mergeCell ref="C325:F325"/>
    <mergeCell ref="B233:F233"/>
    <mergeCell ref="B236:F236"/>
    <mergeCell ref="B239:F239"/>
    <mergeCell ref="B195:F195"/>
    <mergeCell ref="B350:F350"/>
    <mergeCell ref="B254:F254"/>
    <mergeCell ref="B230:F230"/>
    <mergeCell ref="B275:F275"/>
    <mergeCell ref="B335:F335"/>
    <mergeCell ref="A179:A180"/>
    <mergeCell ref="B179:B180"/>
    <mergeCell ref="C179:F179"/>
    <mergeCell ref="B177:F177"/>
    <mergeCell ref="B183:F183"/>
    <mergeCell ref="B305:F305"/>
    <mergeCell ref="A325:A326"/>
    <mergeCell ref="B325:B326"/>
    <mergeCell ref="B221:F221"/>
    <mergeCell ref="B283:B284"/>
    <mergeCell ref="C283:F283"/>
    <mergeCell ref="E91:E92"/>
    <mergeCell ref="A146:A147"/>
    <mergeCell ref="B146:B147"/>
    <mergeCell ref="C146:F146"/>
    <mergeCell ref="B150:F150"/>
    <mergeCell ref="B344:F344"/>
    <mergeCell ref="B272:F272"/>
    <mergeCell ref="B356:F356"/>
    <mergeCell ref="B269:F269"/>
    <mergeCell ref="B323:F323"/>
    <mergeCell ref="B198:F198"/>
    <mergeCell ref="B263:F263"/>
    <mergeCell ref="B266:F266"/>
    <mergeCell ref="B300:F300"/>
    <mergeCell ref="B308:F308"/>
    <mergeCell ref="B140:F140"/>
    <mergeCell ref="B144:F144"/>
    <mergeCell ref="A80:A81"/>
    <mergeCell ref="A91:A92"/>
    <mergeCell ref="B91:B92"/>
    <mergeCell ref="C91:C92"/>
    <mergeCell ref="D91:D92"/>
    <mergeCell ref="A1:F1"/>
    <mergeCell ref="A20:A21"/>
    <mergeCell ref="D20:D21"/>
    <mergeCell ref="A55:A56"/>
    <mergeCell ref="B55:B56"/>
    <mergeCell ref="C55:C56"/>
    <mergeCell ref="A13:E13"/>
    <mergeCell ref="A14:E14"/>
    <mergeCell ref="A16:E16"/>
    <mergeCell ref="A17:F17"/>
    <mergeCell ref="A4:F4"/>
    <mergeCell ref="A3:F3"/>
    <mergeCell ref="E20:E21"/>
    <mergeCell ref="A10:F10"/>
    <mergeCell ref="A9:F9"/>
    <mergeCell ref="A11:F11"/>
    <mergeCell ref="A8:F8"/>
    <mergeCell ref="A5:F5"/>
    <mergeCell ref="A7:F7"/>
    <mergeCell ref="A6:F6"/>
    <mergeCell ref="A12:F12"/>
    <mergeCell ref="A15:E15"/>
    <mergeCell ref="A128:E128"/>
    <mergeCell ref="A134:F134"/>
    <mergeCell ref="A136:A137"/>
    <mergeCell ref="B136:B137"/>
    <mergeCell ref="B20:B21"/>
    <mergeCell ref="C20:C21"/>
    <mergeCell ref="A18:F18"/>
    <mergeCell ref="B80:B81"/>
    <mergeCell ref="B162:F162"/>
    <mergeCell ref="B153:F153"/>
    <mergeCell ref="B209:F209"/>
    <mergeCell ref="B224:F224"/>
    <mergeCell ref="B218:F218"/>
    <mergeCell ref="D55:D56"/>
    <mergeCell ref="E55:E56"/>
    <mergeCell ref="B212:F212"/>
    <mergeCell ref="B189:F189"/>
    <mergeCell ref="C136:F136"/>
    <mergeCell ref="B353:F353"/>
    <mergeCell ref="B314:F314"/>
    <mergeCell ref="B329:F329"/>
    <mergeCell ref="B156:F156"/>
    <mergeCell ref="B186:F186"/>
    <mergeCell ref="B168:F168"/>
    <mergeCell ref="B242:F242"/>
    <mergeCell ref="B278:F278"/>
    <mergeCell ref="B251:F251"/>
    <mergeCell ref="B260:F260"/>
    <mergeCell ref="A360:F360"/>
    <mergeCell ref="A359:F359"/>
    <mergeCell ref="B159:F159"/>
    <mergeCell ref="B227:F227"/>
    <mergeCell ref="B311:F311"/>
    <mergeCell ref="B347:F347"/>
    <mergeCell ref="B332:F332"/>
    <mergeCell ref="B341:F341"/>
    <mergeCell ref="B192:F192"/>
    <mergeCell ref="B174:F174"/>
    <mergeCell ref="B338:F338"/>
    <mergeCell ref="B257:F257"/>
    <mergeCell ref="B165:F165"/>
    <mergeCell ref="B206:F206"/>
    <mergeCell ref="B201:F201"/>
    <mergeCell ref="B281:F281"/>
    <mergeCell ref="B245:F245"/>
    <mergeCell ref="B294:F294"/>
    <mergeCell ref="B297:F297"/>
    <mergeCell ref="B171:F171"/>
    <mergeCell ref="A283:A284"/>
    <mergeCell ref="B320:F320"/>
    <mergeCell ref="B317:F317"/>
    <mergeCell ref="B291:F291"/>
    <mergeCell ref="A214:A215"/>
    <mergeCell ref="B214:B215"/>
    <mergeCell ref="C214:F214"/>
    <mergeCell ref="A247:A248"/>
    <mergeCell ref="B247:B248"/>
    <mergeCell ref="C247:F247"/>
  </mergeCells>
  <conditionalFormatting sqref="E77:E78">
    <cfRule type="expression" priority="16" dxfId="4" stopIfTrue="1">
      <formula>LEFT(E77,3)="Nie"</formula>
    </cfRule>
  </conditionalFormatting>
  <conditionalFormatting sqref="E84:E85">
    <cfRule type="cellIs" priority="15" dxfId="5" operator="equal" stopIfTrue="1">
      <formula>"Nie spełniona"</formula>
    </cfRule>
  </conditionalFormatting>
  <conditionalFormatting sqref="C77:C78">
    <cfRule type="expression" priority="2" dxfId="4" stopIfTrue="1">
      <formula>LEFT(C77,3)="Nie"</formula>
    </cfRule>
  </conditionalFormatting>
  <conditionalFormatting sqref="C84:C85">
    <cfRule type="cellIs" priority="1" dxfId="5" operator="equal" stopIfTrue="1">
      <formula>"Nie spełniona"</formula>
    </cfRule>
  </conditionalFormatting>
  <printOptions horizontalCentered="1"/>
  <pageMargins left="0.5905511811023623" right="0.5905511811023623" top="0.7086614173228347" bottom="0.7086614173228347" header="0.11811023622047245" footer="0.11811023622047245"/>
  <pageSetup fitToHeight="2"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dimension ref="A1:K53"/>
  <sheetViews>
    <sheetView tabSelected="1" view="pageBreakPreview" zoomScaleSheetLayoutView="100" zoomScalePageLayoutView="0" workbookViewId="0" topLeftCell="A1">
      <selection activeCell="E46" sqref="E46"/>
    </sheetView>
  </sheetViews>
  <sheetFormatPr defaultColWidth="8.796875" defaultRowHeight="14.25"/>
  <cols>
    <col min="1" max="1" width="8.19921875" style="76" customWidth="1"/>
    <col min="2" max="2" width="14.19921875" style="71" customWidth="1"/>
    <col min="3" max="3" width="12.69921875" style="71" customWidth="1"/>
    <col min="4" max="4" width="13.59765625" style="71" customWidth="1"/>
    <col min="5" max="7" width="14" style="71" customWidth="1"/>
    <col min="8" max="8" width="1.69921875" style="77" customWidth="1"/>
    <col min="9" max="9" width="13.09765625" style="71" customWidth="1"/>
    <col min="10" max="10" width="13.5" style="71" customWidth="1"/>
    <col min="11" max="11" width="13.09765625" style="71" customWidth="1"/>
    <col min="12" max="16384" width="9" style="71" customWidth="1"/>
  </cols>
  <sheetData>
    <row r="1" spans="1:11" ht="30" customHeight="1">
      <c r="A1" s="181" t="s">
        <v>241</v>
      </c>
      <c r="B1" s="181"/>
      <c r="C1" s="181"/>
      <c r="D1" s="181"/>
      <c r="E1" s="181"/>
      <c r="F1" s="181"/>
      <c r="G1" s="181"/>
      <c r="H1" s="181"/>
      <c r="I1" s="181"/>
      <c r="J1" s="181"/>
      <c r="K1" s="181"/>
    </row>
    <row r="2" ht="15.75" thickBot="1"/>
    <row r="3" spans="1:11" s="79" customFormat="1" ht="27.75" customHeight="1">
      <c r="A3" s="182" t="s">
        <v>19</v>
      </c>
      <c r="B3" s="178" t="s">
        <v>20</v>
      </c>
      <c r="C3" s="176"/>
      <c r="D3" s="177"/>
      <c r="E3" s="175" t="s">
        <v>21</v>
      </c>
      <c r="F3" s="176"/>
      <c r="G3" s="177"/>
      <c r="H3" s="78"/>
      <c r="I3" s="178" t="s">
        <v>22</v>
      </c>
      <c r="J3" s="176"/>
      <c r="K3" s="177"/>
    </row>
    <row r="4" spans="1:11" s="88" customFormat="1" ht="31.5" customHeight="1" thickBot="1">
      <c r="A4" s="183"/>
      <c r="B4" s="80" t="s">
        <v>23</v>
      </c>
      <c r="C4" s="81" t="s">
        <v>24</v>
      </c>
      <c r="D4" s="82" t="s">
        <v>25</v>
      </c>
      <c r="E4" s="83" t="s">
        <v>23</v>
      </c>
      <c r="F4" s="81" t="s">
        <v>24</v>
      </c>
      <c r="G4" s="82" t="s">
        <v>25</v>
      </c>
      <c r="H4" s="84"/>
      <c r="I4" s="85" t="s">
        <v>23</v>
      </c>
      <c r="J4" s="86" t="s">
        <v>24</v>
      </c>
      <c r="K4" s="87" t="s">
        <v>25</v>
      </c>
    </row>
    <row r="5" spans="1:11" s="95" customFormat="1" ht="12" thickBot="1">
      <c r="A5" s="89" t="s">
        <v>41</v>
      </c>
      <c r="B5" s="90" t="s">
        <v>16</v>
      </c>
      <c r="C5" s="91" t="s">
        <v>17</v>
      </c>
      <c r="D5" s="92" t="s">
        <v>26</v>
      </c>
      <c r="E5" s="93" t="s">
        <v>27</v>
      </c>
      <c r="F5" s="91" t="s">
        <v>28</v>
      </c>
      <c r="G5" s="92" t="s">
        <v>29</v>
      </c>
      <c r="H5" s="94"/>
      <c r="I5" s="90" t="s">
        <v>30</v>
      </c>
      <c r="J5" s="91" t="s">
        <v>31</v>
      </c>
      <c r="K5" s="92" t="s">
        <v>32</v>
      </c>
    </row>
    <row r="6" spans="1:11" s="103" customFormat="1" ht="18" customHeight="1">
      <c r="A6" s="96">
        <v>2020</v>
      </c>
      <c r="B6" s="97">
        <v>1180488671.53</v>
      </c>
      <c r="C6" s="98">
        <f aca="true" t="shared" si="0" ref="C6:C24">D6-B6</f>
        <v>44296900</v>
      </c>
      <c r="D6" s="99">
        <v>1224785571.53</v>
      </c>
      <c r="E6" s="97">
        <v>1279988671.53</v>
      </c>
      <c r="F6" s="98">
        <f aca="true" t="shared" si="1" ref="F6:F24">G6-E6</f>
        <v>44296900</v>
      </c>
      <c r="G6" s="99">
        <v>1324285571.53</v>
      </c>
      <c r="H6" s="100"/>
      <c r="I6" s="101">
        <f aca="true" t="shared" si="2" ref="I6:I11">B6-E6</f>
        <v>-99500000</v>
      </c>
      <c r="J6" s="102">
        <f aca="true" t="shared" si="3" ref="J6:J11">K6-I6</f>
        <v>0</v>
      </c>
      <c r="K6" s="99">
        <f aca="true" t="shared" si="4" ref="K6:K11">D6-G6</f>
        <v>-99500000</v>
      </c>
    </row>
    <row r="7" spans="1:11" s="103" customFormat="1" ht="18" customHeight="1">
      <c r="A7" s="96">
        <f>A6+1</f>
        <v>2021</v>
      </c>
      <c r="B7" s="101">
        <v>1174052168</v>
      </c>
      <c r="C7" s="98">
        <f t="shared" si="0"/>
        <v>9620885</v>
      </c>
      <c r="D7" s="99">
        <v>1183673053</v>
      </c>
      <c r="E7" s="101">
        <v>1217508216</v>
      </c>
      <c r="F7" s="98">
        <f t="shared" si="1"/>
        <v>9620885</v>
      </c>
      <c r="G7" s="99">
        <v>1227129101</v>
      </c>
      <c r="H7" s="100"/>
      <c r="I7" s="101">
        <f t="shared" si="2"/>
        <v>-43456048</v>
      </c>
      <c r="J7" s="102">
        <f t="shared" si="3"/>
        <v>0</v>
      </c>
      <c r="K7" s="99">
        <f t="shared" si="4"/>
        <v>-43456048</v>
      </c>
    </row>
    <row r="8" spans="1:11" s="103" customFormat="1" ht="18" customHeight="1">
      <c r="A8" s="96">
        <f>A7+1</f>
        <v>2022</v>
      </c>
      <c r="B8" s="101">
        <v>873021610</v>
      </c>
      <c r="C8" s="98">
        <f t="shared" si="0"/>
        <v>39258430</v>
      </c>
      <c r="D8" s="99">
        <v>912280040</v>
      </c>
      <c r="E8" s="101">
        <v>881021610</v>
      </c>
      <c r="F8" s="98">
        <f t="shared" si="1"/>
        <v>39258430</v>
      </c>
      <c r="G8" s="99">
        <v>920280040</v>
      </c>
      <c r="H8" s="100"/>
      <c r="I8" s="101">
        <f t="shared" si="2"/>
        <v>-8000000</v>
      </c>
      <c r="J8" s="102">
        <f t="shared" si="3"/>
        <v>0</v>
      </c>
      <c r="K8" s="99">
        <f t="shared" si="4"/>
        <v>-8000000</v>
      </c>
    </row>
    <row r="9" spans="1:11" s="103" customFormat="1" ht="18" customHeight="1">
      <c r="A9" s="96">
        <f>A8+1</f>
        <v>2023</v>
      </c>
      <c r="B9" s="101">
        <v>873817717</v>
      </c>
      <c r="C9" s="98">
        <f t="shared" si="0"/>
        <v>19966608</v>
      </c>
      <c r="D9" s="99">
        <v>893784325</v>
      </c>
      <c r="E9" s="101">
        <v>846317717</v>
      </c>
      <c r="F9" s="98">
        <f t="shared" si="1"/>
        <v>19966608</v>
      </c>
      <c r="G9" s="99">
        <v>866284325</v>
      </c>
      <c r="H9" s="100"/>
      <c r="I9" s="101">
        <f t="shared" si="2"/>
        <v>27500000</v>
      </c>
      <c r="J9" s="102">
        <f t="shared" si="3"/>
        <v>0</v>
      </c>
      <c r="K9" s="99">
        <f t="shared" si="4"/>
        <v>27500000</v>
      </c>
    </row>
    <row r="10" spans="1:11" s="103" customFormat="1" ht="18" customHeight="1">
      <c r="A10" s="96">
        <f>A9+1</f>
        <v>2024</v>
      </c>
      <c r="B10" s="101">
        <v>735670723</v>
      </c>
      <c r="C10" s="98">
        <f t="shared" si="0"/>
        <v>0</v>
      </c>
      <c r="D10" s="99">
        <v>735670723</v>
      </c>
      <c r="E10" s="101">
        <v>705689771</v>
      </c>
      <c r="F10" s="98">
        <f t="shared" si="1"/>
        <v>0</v>
      </c>
      <c r="G10" s="99">
        <v>705689771</v>
      </c>
      <c r="H10" s="100"/>
      <c r="I10" s="101">
        <f>B10-E10</f>
        <v>29980952</v>
      </c>
      <c r="J10" s="102">
        <f t="shared" si="3"/>
        <v>0</v>
      </c>
      <c r="K10" s="99">
        <f t="shared" si="4"/>
        <v>29980952</v>
      </c>
    </row>
    <row r="11" spans="1:11" s="103" customFormat="1" ht="18" customHeight="1">
      <c r="A11" s="96">
        <f>A10+1</f>
        <v>2025</v>
      </c>
      <c r="B11" s="101">
        <v>695327355</v>
      </c>
      <c r="C11" s="98">
        <f t="shared" si="0"/>
        <v>0</v>
      </c>
      <c r="D11" s="99">
        <v>695327355</v>
      </c>
      <c r="E11" s="101">
        <v>665327355</v>
      </c>
      <c r="F11" s="98">
        <f t="shared" si="1"/>
        <v>0</v>
      </c>
      <c r="G11" s="99">
        <v>665327355</v>
      </c>
      <c r="H11" s="100"/>
      <c r="I11" s="101">
        <f t="shared" si="2"/>
        <v>30000000</v>
      </c>
      <c r="J11" s="102">
        <f t="shared" si="3"/>
        <v>0</v>
      </c>
      <c r="K11" s="99">
        <f t="shared" si="4"/>
        <v>30000000</v>
      </c>
    </row>
    <row r="12" spans="1:11" s="103" customFormat="1" ht="18" customHeight="1">
      <c r="A12" s="104">
        <v>2026</v>
      </c>
      <c r="B12" s="105">
        <v>701584637</v>
      </c>
      <c r="C12" s="98">
        <f t="shared" si="0"/>
        <v>0</v>
      </c>
      <c r="D12" s="106">
        <v>701584637</v>
      </c>
      <c r="E12" s="105">
        <v>671784637</v>
      </c>
      <c r="F12" s="98">
        <f t="shared" si="1"/>
        <v>0</v>
      </c>
      <c r="G12" s="106">
        <v>671784637</v>
      </c>
      <c r="H12" s="100"/>
      <c r="I12" s="101">
        <f>B12-E12</f>
        <v>29800000</v>
      </c>
      <c r="J12" s="102">
        <f>K12-I12</f>
        <v>0</v>
      </c>
      <c r="K12" s="99">
        <f>D12-G12</f>
        <v>29800000</v>
      </c>
    </row>
    <row r="13" spans="1:11" s="103" customFormat="1" ht="18" customHeight="1">
      <c r="A13" s="104">
        <v>2027</v>
      </c>
      <c r="B13" s="105">
        <v>707916670</v>
      </c>
      <c r="C13" s="98">
        <f t="shared" si="0"/>
        <v>0</v>
      </c>
      <c r="D13" s="106">
        <v>707916670</v>
      </c>
      <c r="E13" s="105">
        <v>678748346</v>
      </c>
      <c r="F13" s="98">
        <f t="shared" si="1"/>
        <v>0</v>
      </c>
      <c r="G13" s="106">
        <v>678748346</v>
      </c>
      <c r="H13" s="100"/>
      <c r="I13" s="101">
        <f aca="true" t="shared" si="5" ref="I13:I24">B13-E13</f>
        <v>29168324</v>
      </c>
      <c r="J13" s="102">
        <f aca="true" t="shared" si="6" ref="J13:J24">K13-I13</f>
        <v>0</v>
      </c>
      <c r="K13" s="99">
        <f aca="true" t="shared" si="7" ref="K13:K24">D13-G13</f>
        <v>29168324</v>
      </c>
    </row>
    <row r="14" spans="1:11" s="103" customFormat="1" ht="18" customHeight="1">
      <c r="A14" s="104">
        <v>2028</v>
      </c>
      <c r="B14" s="105">
        <v>714324595</v>
      </c>
      <c r="C14" s="98">
        <f t="shared" si="0"/>
        <v>0</v>
      </c>
      <c r="D14" s="106">
        <v>714324595</v>
      </c>
      <c r="E14" s="105">
        <v>684988065</v>
      </c>
      <c r="F14" s="98">
        <f t="shared" si="1"/>
        <v>0</v>
      </c>
      <c r="G14" s="106">
        <v>684988065</v>
      </c>
      <c r="H14" s="100"/>
      <c r="I14" s="101">
        <f t="shared" si="5"/>
        <v>29336530</v>
      </c>
      <c r="J14" s="102">
        <f t="shared" si="6"/>
        <v>0</v>
      </c>
      <c r="K14" s="99">
        <f t="shared" si="7"/>
        <v>29336530</v>
      </c>
    </row>
    <row r="15" spans="1:11" s="103" customFormat="1" ht="18" customHeight="1">
      <c r="A15" s="104">
        <v>2029</v>
      </c>
      <c r="B15" s="105">
        <v>714324595</v>
      </c>
      <c r="C15" s="98">
        <f t="shared" si="0"/>
        <v>0</v>
      </c>
      <c r="D15" s="106">
        <v>714324595</v>
      </c>
      <c r="E15" s="105">
        <v>684324595</v>
      </c>
      <c r="F15" s="98">
        <f t="shared" si="1"/>
        <v>0</v>
      </c>
      <c r="G15" s="106">
        <v>684324595</v>
      </c>
      <c r="H15" s="100"/>
      <c r="I15" s="101">
        <f t="shared" si="5"/>
        <v>30000000</v>
      </c>
      <c r="J15" s="102">
        <f t="shared" si="6"/>
        <v>0</v>
      </c>
      <c r="K15" s="99">
        <f t="shared" si="7"/>
        <v>30000000</v>
      </c>
    </row>
    <row r="16" spans="1:11" s="103" customFormat="1" ht="18" customHeight="1">
      <c r="A16" s="104">
        <v>2030</v>
      </c>
      <c r="B16" s="105">
        <v>714324595</v>
      </c>
      <c r="C16" s="98">
        <f t="shared" si="0"/>
        <v>0</v>
      </c>
      <c r="D16" s="106">
        <v>714324595</v>
      </c>
      <c r="E16" s="105">
        <v>684324595</v>
      </c>
      <c r="F16" s="98">
        <f t="shared" si="1"/>
        <v>0</v>
      </c>
      <c r="G16" s="106">
        <v>684324595</v>
      </c>
      <c r="H16" s="100"/>
      <c r="I16" s="101">
        <f t="shared" si="5"/>
        <v>30000000</v>
      </c>
      <c r="J16" s="102">
        <f t="shared" si="6"/>
        <v>0</v>
      </c>
      <c r="K16" s="99">
        <f t="shared" si="7"/>
        <v>30000000</v>
      </c>
    </row>
    <row r="17" spans="1:11" s="103" customFormat="1" ht="18" customHeight="1">
      <c r="A17" s="104">
        <v>2031</v>
      </c>
      <c r="B17" s="105">
        <v>714324595</v>
      </c>
      <c r="C17" s="98">
        <f t="shared" si="0"/>
        <v>0</v>
      </c>
      <c r="D17" s="106">
        <v>714324595</v>
      </c>
      <c r="E17" s="105">
        <v>683324595</v>
      </c>
      <c r="F17" s="98">
        <f t="shared" si="1"/>
        <v>0</v>
      </c>
      <c r="G17" s="106">
        <v>683324595</v>
      </c>
      <c r="H17" s="100"/>
      <c r="I17" s="101">
        <f t="shared" si="5"/>
        <v>31000000</v>
      </c>
      <c r="J17" s="102">
        <f t="shared" si="6"/>
        <v>0</v>
      </c>
      <c r="K17" s="99">
        <f t="shared" si="7"/>
        <v>31000000</v>
      </c>
    </row>
    <row r="18" spans="1:11" s="103" customFormat="1" ht="18" customHeight="1">
      <c r="A18" s="104">
        <v>2032</v>
      </c>
      <c r="B18" s="105">
        <v>714324595</v>
      </c>
      <c r="C18" s="98">
        <f t="shared" si="0"/>
        <v>0</v>
      </c>
      <c r="D18" s="106">
        <v>714324595</v>
      </c>
      <c r="E18" s="105">
        <v>682324595</v>
      </c>
      <c r="F18" s="98">
        <f t="shared" si="1"/>
        <v>0</v>
      </c>
      <c r="G18" s="106">
        <v>682324595</v>
      </c>
      <c r="H18" s="100"/>
      <c r="I18" s="101">
        <f t="shared" si="5"/>
        <v>32000000</v>
      </c>
      <c r="J18" s="102">
        <f t="shared" si="6"/>
        <v>0</v>
      </c>
      <c r="K18" s="99">
        <f t="shared" si="7"/>
        <v>32000000</v>
      </c>
    </row>
    <row r="19" spans="1:11" s="103" customFormat="1" ht="18" customHeight="1">
      <c r="A19" s="104">
        <v>2033</v>
      </c>
      <c r="B19" s="105">
        <v>714324595</v>
      </c>
      <c r="C19" s="98">
        <f t="shared" si="0"/>
        <v>0</v>
      </c>
      <c r="D19" s="106">
        <v>714324595</v>
      </c>
      <c r="E19" s="105">
        <v>681324595</v>
      </c>
      <c r="F19" s="98">
        <f t="shared" si="1"/>
        <v>0</v>
      </c>
      <c r="G19" s="106">
        <v>681324595</v>
      </c>
      <c r="H19" s="100"/>
      <c r="I19" s="101">
        <f t="shared" si="5"/>
        <v>33000000</v>
      </c>
      <c r="J19" s="102">
        <f t="shared" si="6"/>
        <v>0</v>
      </c>
      <c r="K19" s="99">
        <f t="shared" si="7"/>
        <v>33000000</v>
      </c>
    </row>
    <row r="20" spans="1:11" s="103" customFormat="1" ht="18" customHeight="1">
      <c r="A20" s="104">
        <v>2034</v>
      </c>
      <c r="B20" s="105">
        <v>714324595</v>
      </c>
      <c r="C20" s="98">
        <f t="shared" si="0"/>
        <v>0</v>
      </c>
      <c r="D20" s="106">
        <v>714324595</v>
      </c>
      <c r="E20" s="105">
        <v>682824595</v>
      </c>
      <c r="F20" s="98">
        <f t="shared" si="1"/>
        <v>0</v>
      </c>
      <c r="G20" s="106">
        <v>682824595</v>
      </c>
      <c r="H20" s="100"/>
      <c r="I20" s="101">
        <f t="shared" si="5"/>
        <v>31500000</v>
      </c>
      <c r="J20" s="102">
        <f t="shared" si="6"/>
        <v>0</v>
      </c>
      <c r="K20" s="99">
        <f t="shared" si="7"/>
        <v>31500000</v>
      </c>
    </row>
    <row r="21" spans="1:11" s="103" customFormat="1" ht="18" customHeight="1">
      <c r="A21" s="104">
        <v>2035</v>
      </c>
      <c r="B21" s="105">
        <v>714324595</v>
      </c>
      <c r="C21" s="98">
        <f t="shared" si="0"/>
        <v>0</v>
      </c>
      <c r="D21" s="106">
        <v>714324595</v>
      </c>
      <c r="E21" s="105">
        <v>682533962</v>
      </c>
      <c r="F21" s="98">
        <f t="shared" si="1"/>
        <v>0</v>
      </c>
      <c r="G21" s="106">
        <v>682533962</v>
      </c>
      <c r="H21" s="100"/>
      <c r="I21" s="101">
        <f t="shared" si="5"/>
        <v>31790633</v>
      </c>
      <c r="J21" s="102">
        <f t="shared" si="6"/>
        <v>0</v>
      </c>
      <c r="K21" s="99">
        <f t="shared" si="7"/>
        <v>31790633</v>
      </c>
    </row>
    <row r="22" spans="1:11" s="103" customFormat="1" ht="18" customHeight="1">
      <c r="A22" s="104">
        <v>2036</v>
      </c>
      <c r="B22" s="105">
        <v>714324595</v>
      </c>
      <c r="C22" s="98">
        <f t="shared" si="0"/>
        <v>0</v>
      </c>
      <c r="D22" s="106">
        <v>714324595</v>
      </c>
      <c r="E22" s="105">
        <v>689343643</v>
      </c>
      <c r="F22" s="98">
        <f t="shared" si="1"/>
        <v>0</v>
      </c>
      <c r="G22" s="106">
        <v>689343643</v>
      </c>
      <c r="H22" s="100"/>
      <c r="I22" s="101">
        <f t="shared" si="5"/>
        <v>24980952</v>
      </c>
      <c r="J22" s="102">
        <f t="shared" si="6"/>
        <v>0</v>
      </c>
      <c r="K22" s="99">
        <f t="shared" si="7"/>
        <v>24980952</v>
      </c>
    </row>
    <row r="23" spans="1:11" s="103" customFormat="1" ht="18" customHeight="1">
      <c r="A23" s="104">
        <v>2037</v>
      </c>
      <c r="B23" s="105">
        <v>714324595</v>
      </c>
      <c r="C23" s="98">
        <f t="shared" si="0"/>
        <v>0</v>
      </c>
      <c r="D23" s="106">
        <v>714324595</v>
      </c>
      <c r="E23" s="105">
        <v>714324595</v>
      </c>
      <c r="F23" s="98">
        <f t="shared" si="1"/>
        <v>0</v>
      </c>
      <c r="G23" s="106">
        <v>714324595</v>
      </c>
      <c r="H23" s="100"/>
      <c r="I23" s="101">
        <f t="shared" si="5"/>
        <v>0</v>
      </c>
      <c r="J23" s="102">
        <f t="shared" si="6"/>
        <v>0</v>
      </c>
      <c r="K23" s="99">
        <f t="shared" si="7"/>
        <v>0</v>
      </c>
    </row>
    <row r="24" spans="1:11" s="103" customFormat="1" ht="18" customHeight="1" thickBot="1">
      <c r="A24" s="107">
        <v>2038</v>
      </c>
      <c r="B24" s="108">
        <v>714324595</v>
      </c>
      <c r="C24" s="109">
        <f t="shared" si="0"/>
        <v>0</v>
      </c>
      <c r="D24" s="110">
        <v>714324595</v>
      </c>
      <c r="E24" s="108">
        <v>714324595</v>
      </c>
      <c r="F24" s="109">
        <f t="shared" si="1"/>
        <v>0</v>
      </c>
      <c r="G24" s="110">
        <v>714324595</v>
      </c>
      <c r="H24" s="100"/>
      <c r="I24" s="108">
        <f t="shared" si="5"/>
        <v>0</v>
      </c>
      <c r="J24" s="111">
        <f t="shared" si="6"/>
        <v>0</v>
      </c>
      <c r="K24" s="110">
        <f t="shared" si="7"/>
        <v>0</v>
      </c>
    </row>
    <row r="25" spans="2:11" ht="15">
      <c r="B25" s="112"/>
      <c r="C25" s="112"/>
      <c r="D25" s="112"/>
      <c r="E25" s="112"/>
      <c r="F25" s="112"/>
      <c r="G25" s="112"/>
      <c r="H25" s="113"/>
      <c r="I25" s="112"/>
      <c r="J25" s="112"/>
      <c r="K25" s="112"/>
    </row>
    <row r="27" ht="15.75" thickBot="1"/>
    <row r="28" spans="1:11" s="79" customFormat="1" ht="27.75" customHeight="1">
      <c r="A28" s="184" t="s">
        <v>19</v>
      </c>
      <c r="B28" s="178" t="s">
        <v>33</v>
      </c>
      <c r="C28" s="176"/>
      <c r="D28" s="177"/>
      <c r="E28" s="175" t="s">
        <v>34</v>
      </c>
      <c r="F28" s="176"/>
      <c r="G28" s="177"/>
      <c r="H28" s="78"/>
      <c r="I28" s="178" t="s">
        <v>35</v>
      </c>
      <c r="J28" s="176"/>
      <c r="K28" s="177"/>
    </row>
    <row r="29" spans="1:11" s="88" customFormat="1" ht="31.5" customHeight="1" thickBot="1">
      <c r="A29" s="185"/>
      <c r="B29" s="80" t="s">
        <v>23</v>
      </c>
      <c r="C29" s="81" t="s">
        <v>24</v>
      </c>
      <c r="D29" s="82" t="s">
        <v>25</v>
      </c>
      <c r="E29" s="83" t="s">
        <v>23</v>
      </c>
      <c r="F29" s="81" t="s">
        <v>24</v>
      </c>
      <c r="G29" s="82" t="s">
        <v>25</v>
      </c>
      <c r="H29" s="84"/>
      <c r="I29" s="85" t="s">
        <v>23</v>
      </c>
      <c r="J29" s="86" t="s">
        <v>24</v>
      </c>
      <c r="K29" s="87" t="s">
        <v>25</v>
      </c>
    </row>
    <row r="30" spans="1:11" s="95" customFormat="1" ht="12" thickBot="1">
      <c r="A30" s="114" t="s">
        <v>41</v>
      </c>
      <c r="B30" s="90" t="s">
        <v>16</v>
      </c>
      <c r="C30" s="91" t="s">
        <v>17</v>
      </c>
      <c r="D30" s="92" t="s">
        <v>26</v>
      </c>
      <c r="E30" s="93" t="s">
        <v>27</v>
      </c>
      <c r="F30" s="91" t="s">
        <v>28</v>
      </c>
      <c r="G30" s="92" t="s">
        <v>29</v>
      </c>
      <c r="H30" s="94"/>
      <c r="I30" s="90" t="s">
        <v>30</v>
      </c>
      <c r="J30" s="91" t="s">
        <v>31</v>
      </c>
      <c r="K30" s="92" t="s">
        <v>32</v>
      </c>
    </row>
    <row r="31" spans="1:11" s="103" customFormat="1" ht="18" customHeight="1">
      <c r="A31" s="96">
        <v>2020</v>
      </c>
      <c r="B31" s="97">
        <v>134980952</v>
      </c>
      <c r="C31" s="98">
        <f aca="true" t="shared" si="8" ref="C31:C49">D31-B31</f>
        <v>0</v>
      </c>
      <c r="D31" s="99">
        <v>134980952</v>
      </c>
      <c r="E31" s="97">
        <v>35480952</v>
      </c>
      <c r="F31" s="98">
        <f aca="true" t="shared" si="9" ref="F31:F49">G31-E31</f>
        <v>0</v>
      </c>
      <c r="G31" s="99">
        <v>35480952</v>
      </c>
      <c r="H31" s="100"/>
      <c r="I31" s="97">
        <f>B6+B31-E6-E31</f>
        <v>0</v>
      </c>
      <c r="J31" s="115">
        <f aca="true" t="shared" si="10" ref="J31:J49">K31-I31</f>
        <v>0</v>
      </c>
      <c r="K31" s="116">
        <f>D6+D31-G6-G31</f>
        <v>0</v>
      </c>
    </row>
    <row r="32" spans="1:11" s="103" customFormat="1" ht="18" customHeight="1">
      <c r="A32" s="96">
        <f>A31+1</f>
        <v>2021</v>
      </c>
      <c r="B32" s="101">
        <v>80000000</v>
      </c>
      <c r="C32" s="98">
        <f t="shared" si="8"/>
        <v>0</v>
      </c>
      <c r="D32" s="99">
        <v>80000000</v>
      </c>
      <c r="E32" s="101">
        <v>36543952</v>
      </c>
      <c r="F32" s="98">
        <f t="shared" si="9"/>
        <v>0</v>
      </c>
      <c r="G32" s="99">
        <v>36543952</v>
      </c>
      <c r="H32" s="100"/>
      <c r="I32" s="101">
        <f aca="true" t="shared" si="11" ref="I32:I49">B7+B32-E7-E32</f>
        <v>0</v>
      </c>
      <c r="J32" s="102">
        <f t="shared" si="10"/>
        <v>0</v>
      </c>
      <c r="K32" s="99">
        <f aca="true" t="shared" si="12" ref="K32:K49">D7+D32-G7-G32</f>
        <v>0</v>
      </c>
    </row>
    <row r="33" spans="1:11" s="103" customFormat="1" ht="18" customHeight="1">
      <c r="A33" s="96">
        <f>A32+1</f>
        <v>2022</v>
      </c>
      <c r="B33" s="101">
        <v>35000000</v>
      </c>
      <c r="C33" s="98">
        <f t="shared" si="8"/>
        <v>0</v>
      </c>
      <c r="D33" s="99">
        <v>35000000</v>
      </c>
      <c r="E33" s="101">
        <v>27000000</v>
      </c>
      <c r="F33" s="98">
        <f t="shared" si="9"/>
        <v>0</v>
      </c>
      <c r="G33" s="99">
        <v>27000000</v>
      </c>
      <c r="H33" s="100"/>
      <c r="I33" s="101">
        <f t="shared" si="11"/>
        <v>0</v>
      </c>
      <c r="J33" s="102">
        <f t="shared" si="10"/>
        <v>0</v>
      </c>
      <c r="K33" s="99">
        <f t="shared" si="12"/>
        <v>0</v>
      </c>
    </row>
    <row r="34" spans="1:11" s="103" customFormat="1" ht="18" customHeight="1">
      <c r="A34" s="96">
        <f>A33+1</f>
        <v>2023</v>
      </c>
      <c r="B34" s="101">
        <v>0</v>
      </c>
      <c r="C34" s="98">
        <f t="shared" si="8"/>
        <v>0</v>
      </c>
      <c r="D34" s="99">
        <v>0</v>
      </c>
      <c r="E34" s="101">
        <v>27500000</v>
      </c>
      <c r="F34" s="98">
        <f t="shared" si="9"/>
        <v>0</v>
      </c>
      <c r="G34" s="99">
        <v>27500000</v>
      </c>
      <c r="H34" s="100"/>
      <c r="I34" s="101">
        <f t="shared" si="11"/>
        <v>0</v>
      </c>
      <c r="J34" s="102">
        <f t="shared" si="10"/>
        <v>0</v>
      </c>
      <c r="K34" s="99">
        <f t="shared" si="12"/>
        <v>0</v>
      </c>
    </row>
    <row r="35" spans="1:11" s="103" customFormat="1" ht="18" customHeight="1">
      <c r="A35" s="96">
        <f>A34+1</f>
        <v>2024</v>
      </c>
      <c r="B35" s="101">
        <v>0</v>
      </c>
      <c r="C35" s="98">
        <f t="shared" si="8"/>
        <v>0</v>
      </c>
      <c r="D35" s="99">
        <v>0</v>
      </c>
      <c r="E35" s="101">
        <v>29980952</v>
      </c>
      <c r="F35" s="98">
        <f t="shared" si="9"/>
        <v>0</v>
      </c>
      <c r="G35" s="99">
        <v>29980952</v>
      </c>
      <c r="H35" s="100"/>
      <c r="I35" s="101">
        <f t="shared" si="11"/>
        <v>0</v>
      </c>
      <c r="J35" s="102">
        <f t="shared" si="10"/>
        <v>0</v>
      </c>
      <c r="K35" s="99">
        <f t="shared" si="12"/>
        <v>0</v>
      </c>
    </row>
    <row r="36" spans="1:11" s="103" customFormat="1" ht="18" customHeight="1">
      <c r="A36" s="96">
        <f>A35+1</f>
        <v>2025</v>
      </c>
      <c r="B36" s="101">
        <v>0</v>
      </c>
      <c r="C36" s="98">
        <f t="shared" si="8"/>
        <v>0</v>
      </c>
      <c r="D36" s="99">
        <v>0</v>
      </c>
      <c r="E36" s="101">
        <v>30000000</v>
      </c>
      <c r="F36" s="98">
        <f t="shared" si="9"/>
        <v>0</v>
      </c>
      <c r="G36" s="99">
        <v>30000000</v>
      </c>
      <c r="H36" s="100"/>
      <c r="I36" s="101">
        <f t="shared" si="11"/>
        <v>0</v>
      </c>
      <c r="J36" s="102">
        <f t="shared" si="10"/>
        <v>0</v>
      </c>
      <c r="K36" s="99">
        <f t="shared" si="12"/>
        <v>0</v>
      </c>
    </row>
    <row r="37" spans="1:11" s="103" customFormat="1" ht="18" customHeight="1">
      <c r="A37" s="104">
        <v>2026</v>
      </c>
      <c r="B37" s="105">
        <v>0</v>
      </c>
      <c r="C37" s="98">
        <f t="shared" si="8"/>
        <v>0</v>
      </c>
      <c r="D37" s="99">
        <v>0</v>
      </c>
      <c r="E37" s="105">
        <v>29800000</v>
      </c>
      <c r="F37" s="98">
        <f t="shared" si="9"/>
        <v>0</v>
      </c>
      <c r="G37" s="106">
        <v>29800000</v>
      </c>
      <c r="H37" s="100"/>
      <c r="I37" s="101">
        <f t="shared" si="11"/>
        <v>0</v>
      </c>
      <c r="J37" s="102">
        <f t="shared" si="10"/>
        <v>0</v>
      </c>
      <c r="K37" s="99">
        <f t="shared" si="12"/>
        <v>0</v>
      </c>
    </row>
    <row r="38" spans="1:11" s="103" customFormat="1" ht="18" customHeight="1">
      <c r="A38" s="104">
        <v>2027</v>
      </c>
      <c r="B38" s="105">
        <v>0</v>
      </c>
      <c r="C38" s="98">
        <f t="shared" si="8"/>
        <v>0</v>
      </c>
      <c r="D38" s="99">
        <v>0</v>
      </c>
      <c r="E38" s="105">
        <v>29168324</v>
      </c>
      <c r="F38" s="98">
        <f t="shared" si="9"/>
        <v>0</v>
      </c>
      <c r="G38" s="106">
        <v>29168324</v>
      </c>
      <c r="H38" s="100"/>
      <c r="I38" s="101">
        <f t="shared" si="11"/>
        <v>0</v>
      </c>
      <c r="J38" s="102">
        <f t="shared" si="10"/>
        <v>0</v>
      </c>
      <c r="K38" s="99">
        <f t="shared" si="12"/>
        <v>0</v>
      </c>
    </row>
    <row r="39" spans="1:11" s="103" customFormat="1" ht="18" customHeight="1">
      <c r="A39" s="104">
        <v>2028</v>
      </c>
      <c r="B39" s="105">
        <v>0</v>
      </c>
      <c r="C39" s="98">
        <f t="shared" si="8"/>
        <v>0</v>
      </c>
      <c r="D39" s="99">
        <v>0</v>
      </c>
      <c r="E39" s="105">
        <v>29336530</v>
      </c>
      <c r="F39" s="98">
        <f t="shared" si="9"/>
        <v>0</v>
      </c>
      <c r="G39" s="106">
        <v>29336530</v>
      </c>
      <c r="H39" s="100"/>
      <c r="I39" s="101">
        <f t="shared" si="11"/>
        <v>0</v>
      </c>
      <c r="J39" s="102">
        <f t="shared" si="10"/>
        <v>0</v>
      </c>
      <c r="K39" s="99">
        <f t="shared" si="12"/>
        <v>0</v>
      </c>
    </row>
    <row r="40" spans="1:11" s="103" customFormat="1" ht="18" customHeight="1">
      <c r="A40" s="104">
        <v>2029</v>
      </c>
      <c r="B40" s="105">
        <v>0</v>
      </c>
      <c r="C40" s="98">
        <f t="shared" si="8"/>
        <v>0</v>
      </c>
      <c r="D40" s="99">
        <v>0</v>
      </c>
      <c r="E40" s="105">
        <v>30000000</v>
      </c>
      <c r="F40" s="98">
        <f t="shared" si="9"/>
        <v>0</v>
      </c>
      <c r="G40" s="106">
        <v>30000000</v>
      </c>
      <c r="H40" s="100"/>
      <c r="I40" s="101">
        <f t="shared" si="11"/>
        <v>0</v>
      </c>
      <c r="J40" s="102">
        <f t="shared" si="10"/>
        <v>0</v>
      </c>
      <c r="K40" s="99">
        <f t="shared" si="12"/>
        <v>0</v>
      </c>
    </row>
    <row r="41" spans="1:11" s="103" customFormat="1" ht="18" customHeight="1">
      <c r="A41" s="104">
        <v>2030</v>
      </c>
      <c r="B41" s="105">
        <v>0</v>
      </c>
      <c r="C41" s="98">
        <f t="shared" si="8"/>
        <v>0</v>
      </c>
      <c r="D41" s="99">
        <v>0</v>
      </c>
      <c r="E41" s="105">
        <v>30000000</v>
      </c>
      <c r="F41" s="98">
        <f t="shared" si="9"/>
        <v>0</v>
      </c>
      <c r="G41" s="106">
        <v>30000000</v>
      </c>
      <c r="H41" s="100"/>
      <c r="I41" s="101">
        <f t="shared" si="11"/>
        <v>0</v>
      </c>
      <c r="J41" s="102">
        <f t="shared" si="10"/>
        <v>0</v>
      </c>
      <c r="K41" s="99">
        <f t="shared" si="12"/>
        <v>0</v>
      </c>
    </row>
    <row r="42" spans="1:11" s="103" customFormat="1" ht="18" customHeight="1">
      <c r="A42" s="104">
        <v>2031</v>
      </c>
      <c r="B42" s="105">
        <v>0</v>
      </c>
      <c r="C42" s="98">
        <f t="shared" si="8"/>
        <v>0</v>
      </c>
      <c r="D42" s="99">
        <v>0</v>
      </c>
      <c r="E42" s="105">
        <v>31000000</v>
      </c>
      <c r="F42" s="98">
        <f t="shared" si="9"/>
        <v>0</v>
      </c>
      <c r="G42" s="106">
        <v>31000000</v>
      </c>
      <c r="H42" s="100"/>
      <c r="I42" s="101">
        <f t="shared" si="11"/>
        <v>0</v>
      </c>
      <c r="J42" s="102">
        <f t="shared" si="10"/>
        <v>0</v>
      </c>
      <c r="K42" s="99">
        <f t="shared" si="12"/>
        <v>0</v>
      </c>
    </row>
    <row r="43" spans="1:11" s="103" customFormat="1" ht="18" customHeight="1">
      <c r="A43" s="104">
        <v>2032</v>
      </c>
      <c r="B43" s="105">
        <v>0</v>
      </c>
      <c r="C43" s="98">
        <f t="shared" si="8"/>
        <v>0</v>
      </c>
      <c r="D43" s="99">
        <v>0</v>
      </c>
      <c r="E43" s="105">
        <v>32000000</v>
      </c>
      <c r="F43" s="98">
        <f t="shared" si="9"/>
        <v>0</v>
      </c>
      <c r="G43" s="106">
        <v>32000000</v>
      </c>
      <c r="H43" s="100"/>
      <c r="I43" s="101">
        <f t="shared" si="11"/>
        <v>0</v>
      </c>
      <c r="J43" s="102">
        <f t="shared" si="10"/>
        <v>0</v>
      </c>
      <c r="K43" s="99">
        <f t="shared" si="12"/>
        <v>0</v>
      </c>
    </row>
    <row r="44" spans="1:11" s="103" customFormat="1" ht="18" customHeight="1">
      <c r="A44" s="104">
        <v>2033</v>
      </c>
      <c r="B44" s="105">
        <v>0</v>
      </c>
      <c r="C44" s="98">
        <f t="shared" si="8"/>
        <v>0</v>
      </c>
      <c r="D44" s="99">
        <v>0</v>
      </c>
      <c r="E44" s="105">
        <v>33000000</v>
      </c>
      <c r="F44" s="98">
        <f t="shared" si="9"/>
        <v>0</v>
      </c>
      <c r="G44" s="106">
        <v>33000000</v>
      </c>
      <c r="H44" s="100"/>
      <c r="I44" s="101">
        <f t="shared" si="11"/>
        <v>0</v>
      </c>
      <c r="J44" s="102">
        <f t="shared" si="10"/>
        <v>0</v>
      </c>
      <c r="K44" s="99">
        <f t="shared" si="12"/>
        <v>0</v>
      </c>
    </row>
    <row r="45" spans="1:11" s="103" customFormat="1" ht="18" customHeight="1">
      <c r="A45" s="104">
        <v>2034</v>
      </c>
      <c r="B45" s="105">
        <v>0</v>
      </c>
      <c r="C45" s="98">
        <f t="shared" si="8"/>
        <v>0</v>
      </c>
      <c r="D45" s="99">
        <v>0</v>
      </c>
      <c r="E45" s="105">
        <v>31500000</v>
      </c>
      <c r="F45" s="98">
        <f t="shared" si="9"/>
        <v>0</v>
      </c>
      <c r="G45" s="106">
        <v>31500000</v>
      </c>
      <c r="H45" s="100"/>
      <c r="I45" s="101">
        <f t="shared" si="11"/>
        <v>0</v>
      </c>
      <c r="J45" s="102">
        <f t="shared" si="10"/>
        <v>0</v>
      </c>
      <c r="K45" s="99">
        <f t="shared" si="12"/>
        <v>0</v>
      </c>
    </row>
    <row r="46" spans="1:11" s="103" customFormat="1" ht="18" customHeight="1">
      <c r="A46" s="104">
        <v>2035</v>
      </c>
      <c r="B46" s="105">
        <v>0</v>
      </c>
      <c r="C46" s="98">
        <f t="shared" si="8"/>
        <v>0</v>
      </c>
      <c r="D46" s="99">
        <v>0</v>
      </c>
      <c r="E46" s="105">
        <v>31790633</v>
      </c>
      <c r="F46" s="98">
        <f t="shared" si="9"/>
        <v>0</v>
      </c>
      <c r="G46" s="106">
        <v>31790633</v>
      </c>
      <c r="H46" s="100"/>
      <c r="I46" s="101">
        <f t="shared" si="11"/>
        <v>0</v>
      </c>
      <c r="J46" s="102">
        <f t="shared" si="10"/>
        <v>0</v>
      </c>
      <c r="K46" s="99">
        <f t="shared" si="12"/>
        <v>0</v>
      </c>
    </row>
    <row r="47" spans="1:11" s="103" customFormat="1" ht="18" customHeight="1">
      <c r="A47" s="104">
        <v>2036</v>
      </c>
      <c r="B47" s="105">
        <v>0</v>
      </c>
      <c r="C47" s="98">
        <f t="shared" si="8"/>
        <v>0</v>
      </c>
      <c r="D47" s="99">
        <v>0</v>
      </c>
      <c r="E47" s="101">
        <v>24980952</v>
      </c>
      <c r="F47" s="98">
        <f t="shared" si="9"/>
        <v>0</v>
      </c>
      <c r="G47" s="106">
        <v>24980952</v>
      </c>
      <c r="H47" s="100"/>
      <c r="I47" s="101">
        <f t="shared" si="11"/>
        <v>0</v>
      </c>
      <c r="J47" s="102">
        <f t="shared" si="10"/>
        <v>0</v>
      </c>
      <c r="K47" s="99">
        <f t="shared" si="12"/>
        <v>0</v>
      </c>
    </row>
    <row r="48" spans="1:11" s="103" customFormat="1" ht="18" customHeight="1">
      <c r="A48" s="104">
        <v>2037</v>
      </c>
      <c r="B48" s="105">
        <v>0</v>
      </c>
      <c r="C48" s="98">
        <f t="shared" si="8"/>
        <v>0</v>
      </c>
      <c r="D48" s="99">
        <v>0</v>
      </c>
      <c r="E48" s="105">
        <v>0</v>
      </c>
      <c r="F48" s="98">
        <f t="shared" si="9"/>
        <v>0</v>
      </c>
      <c r="G48" s="106">
        <v>0</v>
      </c>
      <c r="H48" s="100"/>
      <c r="I48" s="101">
        <f t="shared" si="11"/>
        <v>0</v>
      </c>
      <c r="J48" s="102">
        <f t="shared" si="10"/>
        <v>0</v>
      </c>
      <c r="K48" s="99">
        <f t="shared" si="12"/>
        <v>0</v>
      </c>
    </row>
    <row r="49" spans="1:11" s="103" customFormat="1" ht="18" customHeight="1" thickBot="1">
      <c r="A49" s="107">
        <v>2038</v>
      </c>
      <c r="B49" s="108">
        <v>0</v>
      </c>
      <c r="C49" s="109">
        <f t="shared" si="8"/>
        <v>0</v>
      </c>
      <c r="D49" s="110">
        <v>0</v>
      </c>
      <c r="E49" s="108">
        <v>0</v>
      </c>
      <c r="F49" s="109">
        <f t="shared" si="9"/>
        <v>0</v>
      </c>
      <c r="G49" s="110">
        <v>0</v>
      </c>
      <c r="H49" s="100"/>
      <c r="I49" s="108">
        <f t="shared" si="11"/>
        <v>0</v>
      </c>
      <c r="J49" s="111">
        <f t="shared" si="10"/>
        <v>0</v>
      </c>
      <c r="K49" s="110">
        <f t="shared" si="12"/>
        <v>0</v>
      </c>
    </row>
    <row r="52" spans="1:11" ht="15.75">
      <c r="A52" s="1" t="s">
        <v>27</v>
      </c>
      <c r="B52" s="179" t="s">
        <v>39</v>
      </c>
      <c r="C52" s="180"/>
      <c r="D52" s="180"/>
      <c r="E52" s="180"/>
      <c r="F52" s="180"/>
      <c r="G52" s="180"/>
      <c r="H52" s="180"/>
      <c r="I52" s="180"/>
      <c r="J52" s="180"/>
      <c r="K52" s="180"/>
    </row>
    <row r="53" spans="1:11" ht="33" customHeight="1">
      <c r="A53" s="163" t="s">
        <v>242</v>
      </c>
      <c r="B53" s="163"/>
      <c r="C53" s="163"/>
      <c r="D53" s="163"/>
      <c r="E53" s="163"/>
      <c r="F53" s="163"/>
      <c r="G53" s="163"/>
      <c r="H53" s="163"/>
      <c r="I53" s="163"/>
      <c r="J53" s="163"/>
      <c r="K53" s="163"/>
    </row>
  </sheetData>
  <sheetProtection password="C25B" sheet="1"/>
  <mergeCells count="11">
    <mergeCell ref="B28:D28"/>
    <mergeCell ref="E28:G28"/>
    <mergeCell ref="I28:K28"/>
    <mergeCell ref="B52:K52"/>
    <mergeCell ref="A53:K53"/>
    <mergeCell ref="A1:K1"/>
    <mergeCell ref="A3:A4"/>
    <mergeCell ref="B3:D3"/>
    <mergeCell ref="E3:G3"/>
    <mergeCell ref="I3:K3"/>
    <mergeCell ref="A28:A29"/>
  </mergeCells>
  <printOptions/>
  <pageMargins left="0.7086614173228347" right="0.7086614173228347" top="0.7480314960629921" bottom="0.7480314960629921" header="0.31496062992125984" footer="0.31496062992125984"/>
  <pageSetup horizontalDpi="600" verticalDpi="600" orientation="portrait" paperSize="9" scale="60" r:id="rId1"/>
</worksheet>
</file>

<file path=xl/worksheets/sheet3.xml><?xml version="1.0" encoding="utf-8"?>
<worksheet xmlns="http://schemas.openxmlformats.org/spreadsheetml/2006/main" xmlns:r="http://schemas.openxmlformats.org/officeDocument/2006/relationships">
  <dimension ref="A1:K47"/>
  <sheetViews>
    <sheetView zoomScalePageLayoutView="0" workbookViewId="0" topLeftCell="A1">
      <selection activeCell="D21" sqref="D21"/>
    </sheetView>
  </sheetViews>
  <sheetFormatPr defaultColWidth="8.796875" defaultRowHeight="14.25"/>
  <cols>
    <col min="1" max="1" width="8.19921875" style="3" customWidth="1"/>
    <col min="2" max="2" width="11.19921875" style="2" customWidth="1"/>
    <col min="3" max="3" width="11.09765625" style="2" customWidth="1"/>
    <col min="4" max="5" width="11.19921875" style="2" customWidth="1"/>
    <col min="6" max="6" width="11.09765625" style="2" customWidth="1"/>
    <col min="7" max="7" width="11.19921875" style="2" customWidth="1"/>
    <col min="8" max="8" width="1.69921875" style="4" customWidth="1"/>
    <col min="9" max="9" width="11.19921875" style="2" customWidth="1"/>
    <col min="10" max="10" width="9.8984375" style="2" customWidth="1"/>
    <col min="11" max="11" width="11.19921875" style="2" customWidth="1"/>
    <col min="12" max="16384" width="9" style="2" customWidth="1"/>
  </cols>
  <sheetData>
    <row r="1" spans="1:11" ht="30" customHeight="1">
      <c r="A1" s="192" t="s">
        <v>18</v>
      </c>
      <c r="B1" s="192"/>
      <c r="C1" s="192"/>
      <c r="D1" s="192"/>
      <c r="E1" s="192"/>
      <c r="F1" s="192"/>
      <c r="G1" s="192"/>
      <c r="H1" s="192"/>
      <c r="I1" s="192"/>
      <c r="J1" s="192"/>
      <c r="K1" s="192"/>
    </row>
    <row r="2" ht="15.75" thickBot="1"/>
    <row r="3" spans="1:11" s="6" customFormat="1" ht="27.75" customHeight="1">
      <c r="A3" s="186" t="s">
        <v>19</v>
      </c>
      <c r="B3" s="188" t="s">
        <v>20</v>
      </c>
      <c r="C3" s="189"/>
      <c r="D3" s="190"/>
      <c r="E3" s="188" t="s">
        <v>21</v>
      </c>
      <c r="F3" s="189"/>
      <c r="G3" s="190"/>
      <c r="H3" s="5"/>
      <c r="I3" s="188" t="s">
        <v>22</v>
      </c>
      <c r="J3" s="189"/>
      <c r="K3" s="190"/>
    </row>
    <row r="4" spans="1:11" s="11" customFormat="1" ht="31.5" customHeight="1" thickBot="1">
      <c r="A4" s="187"/>
      <c r="B4" s="7" t="s">
        <v>23</v>
      </c>
      <c r="C4" s="8" t="s">
        <v>24</v>
      </c>
      <c r="D4" s="9" t="s">
        <v>25</v>
      </c>
      <c r="E4" s="7" t="s">
        <v>23</v>
      </c>
      <c r="F4" s="8" t="s">
        <v>24</v>
      </c>
      <c r="G4" s="9" t="s">
        <v>25</v>
      </c>
      <c r="H4" s="10"/>
      <c r="I4" s="7" t="s">
        <v>23</v>
      </c>
      <c r="J4" s="8" t="s">
        <v>24</v>
      </c>
      <c r="K4" s="9" t="s">
        <v>25</v>
      </c>
    </row>
    <row r="5" spans="1:11" s="17" customFormat="1" ht="12" thickBot="1">
      <c r="A5" s="12" t="s">
        <v>41</v>
      </c>
      <c r="B5" s="13" t="s">
        <v>16</v>
      </c>
      <c r="C5" s="14" t="s">
        <v>17</v>
      </c>
      <c r="D5" s="15" t="s">
        <v>26</v>
      </c>
      <c r="E5" s="13" t="s">
        <v>27</v>
      </c>
      <c r="F5" s="14" t="s">
        <v>28</v>
      </c>
      <c r="G5" s="15" t="s">
        <v>29</v>
      </c>
      <c r="H5" s="16"/>
      <c r="I5" s="13" t="s">
        <v>30</v>
      </c>
      <c r="J5" s="14" t="s">
        <v>31</v>
      </c>
      <c r="K5" s="15" t="s">
        <v>32</v>
      </c>
    </row>
    <row r="6" spans="1:11" s="24" customFormat="1" ht="18" customHeight="1">
      <c r="A6" s="18">
        <v>2011</v>
      </c>
      <c r="B6" s="21">
        <v>736629732</v>
      </c>
      <c r="C6" s="20">
        <f>D6-B6</f>
        <v>0</v>
      </c>
      <c r="D6" s="21">
        <v>736629732</v>
      </c>
      <c r="E6" s="19">
        <v>774997440</v>
      </c>
      <c r="F6" s="20">
        <f>G6-E6</f>
        <v>0</v>
      </c>
      <c r="G6" s="21">
        <v>774997440</v>
      </c>
      <c r="H6" s="22"/>
      <c r="I6" s="23">
        <f>B6-E6</f>
        <v>-38367708</v>
      </c>
      <c r="J6" s="20">
        <f>K6-I6</f>
        <v>0</v>
      </c>
      <c r="K6" s="21">
        <f>D6-G6</f>
        <v>-38367708</v>
      </c>
    </row>
    <row r="7" spans="1:11" s="24" customFormat="1" ht="18" customHeight="1">
      <c r="A7" s="25">
        <f>A6+1</f>
        <v>2012</v>
      </c>
      <c r="B7" s="28">
        <v>759814698</v>
      </c>
      <c r="C7" s="27">
        <f aca="true" t="shared" si="0" ref="C7:C21">D7-B7</f>
        <v>0</v>
      </c>
      <c r="D7" s="28">
        <v>759814698</v>
      </c>
      <c r="E7" s="26">
        <v>766102070</v>
      </c>
      <c r="F7" s="27">
        <f aca="true" t="shared" si="1" ref="F7:F21">G7-E7</f>
        <v>0</v>
      </c>
      <c r="G7" s="28">
        <v>766102070</v>
      </c>
      <c r="H7" s="22"/>
      <c r="I7" s="29">
        <f aca="true" t="shared" si="2" ref="I7:I21">B7-E7</f>
        <v>-6287372</v>
      </c>
      <c r="J7" s="27">
        <f aca="true" t="shared" si="3" ref="J7:J21">K7-I7</f>
        <v>0</v>
      </c>
      <c r="K7" s="28">
        <f aca="true" t="shared" si="4" ref="K7:K21">D7-G7</f>
        <v>-6287372</v>
      </c>
    </row>
    <row r="8" spans="1:11" s="24" customFormat="1" ht="18" customHeight="1">
      <c r="A8" s="25">
        <f aca="true" t="shared" si="5" ref="A8:A21">A7+1</f>
        <v>2013</v>
      </c>
      <c r="B8" s="28">
        <v>828053919</v>
      </c>
      <c r="C8" s="27">
        <f t="shared" si="0"/>
        <v>12897522</v>
      </c>
      <c r="D8" s="28">
        <v>840951441</v>
      </c>
      <c r="E8" s="26">
        <v>868053919</v>
      </c>
      <c r="F8" s="27">
        <f t="shared" si="1"/>
        <v>12897522</v>
      </c>
      <c r="G8" s="28">
        <v>880951441</v>
      </c>
      <c r="H8" s="22"/>
      <c r="I8" s="29">
        <f t="shared" si="2"/>
        <v>-40000000</v>
      </c>
      <c r="J8" s="27">
        <f t="shared" si="3"/>
        <v>0</v>
      </c>
      <c r="K8" s="28">
        <f t="shared" si="4"/>
        <v>-40000000</v>
      </c>
    </row>
    <row r="9" spans="1:11" s="24" customFormat="1" ht="18" customHeight="1">
      <c r="A9" s="25">
        <f t="shared" si="5"/>
        <v>2014</v>
      </c>
      <c r="B9" s="28">
        <v>1008729660</v>
      </c>
      <c r="C9" s="27">
        <f t="shared" si="0"/>
        <v>31874934</v>
      </c>
      <c r="D9" s="28">
        <v>1040604594</v>
      </c>
      <c r="E9" s="26">
        <v>994661336</v>
      </c>
      <c r="F9" s="27">
        <f t="shared" si="1"/>
        <v>31874934</v>
      </c>
      <c r="G9" s="28">
        <v>1026536270</v>
      </c>
      <c r="H9" s="22"/>
      <c r="I9" s="29">
        <f t="shared" si="2"/>
        <v>14068324</v>
      </c>
      <c r="J9" s="27">
        <f t="shared" si="3"/>
        <v>0</v>
      </c>
      <c r="K9" s="28">
        <f t="shared" si="4"/>
        <v>14068324</v>
      </c>
    </row>
    <row r="10" spans="1:11" s="24" customFormat="1" ht="18" customHeight="1">
      <c r="A10" s="25">
        <f t="shared" si="5"/>
        <v>2015</v>
      </c>
      <c r="B10" s="28">
        <v>724373840</v>
      </c>
      <c r="C10" s="27">
        <f t="shared" si="0"/>
        <v>2641871</v>
      </c>
      <c r="D10" s="28">
        <v>727015711</v>
      </c>
      <c r="E10" s="26">
        <v>681792888</v>
      </c>
      <c r="F10" s="27">
        <f t="shared" si="1"/>
        <v>2641871</v>
      </c>
      <c r="G10" s="28">
        <v>684434759</v>
      </c>
      <c r="H10" s="22"/>
      <c r="I10" s="29">
        <f t="shared" si="2"/>
        <v>42580952</v>
      </c>
      <c r="J10" s="27">
        <f t="shared" si="3"/>
        <v>0</v>
      </c>
      <c r="K10" s="28">
        <f t="shared" si="4"/>
        <v>42580952</v>
      </c>
    </row>
    <row r="11" spans="1:11" s="24" customFormat="1" ht="18" customHeight="1">
      <c r="A11" s="25">
        <f t="shared" si="5"/>
        <v>2016</v>
      </c>
      <c r="B11" s="28">
        <v>569097963</v>
      </c>
      <c r="C11" s="27">
        <f t="shared" si="0"/>
        <v>1500000</v>
      </c>
      <c r="D11" s="28">
        <v>570597963</v>
      </c>
      <c r="E11" s="26">
        <v>524817011</v>
      </c>
      <c r="F11" s="27">
        <f t="shared" si="1"/>
        <v>1500000</v>
      </c>
      <c r="G11" s="28">
        <v>526317011</v>
      </c>
      <c r="H11" s="22"/>
      <c r="I11" s="29">
        <f>B11-E11</f>
        <v>44280952</v>
      </c>
      <c r="J11" s="27">
        <f t="shared" si="3"/>
        <v>0</v>
      </c>
      <c r="K11" s="28">
        <f t="shared" si="4"/>
        <v>44280952</v>
      </c>
    </row>
    <row r="12" spans="1:11" s="24" customFormat="1" ht="18" customHeight="1">
      <c r="A12" s="25">
        <f t="shared" si="5"/>
        <v>2017</v>
      </c>
      <c r="B12" s="28">
        <v>565060690</v>
      </c>
      <c r="C12" s="27">
        <f t="shared" si="0"/>
        <v>0</v>
      </c>
      <c r="D12" s="28">
        <v>565060690</v>
      </c>
      <c r="E12" s="26">
        <v>521479738</v>
      </c>
      <c r="F12" s="27">
        <f t="shared" si="1"/>
        <v>0</v>
      </c>
      <c r="G12" s="28">
        <v>521479738</v>
      </c>
      <c r="H12" s="22"/>
      <c r="I12" s="29">
        <f t="shared" si="2"/>
        <v>43580952</v>
      </c>
      <c r="J12" s="27">
        <f t="shared" si="3"/>
        <v>0</v>
      </c>
      <c r="K12" s="28">
        <f>D12-G12</f>
        <v>43580952</v>
      </c>
    </row>
    <row r="13" spans="1:11" s="24" customFormat="1" ht="18" customHeight="1">
      <c r="A13" s="25">
        <f t="shared" si="5"/>
        <v>2018</v>
      </c>
      <c r="B13" s="28">
        <v>572686089</v>
      </c>
      <c r="C13" s="27">
        <f t="shared" si="0"/>
        <v>0</v>
      </c>
      <c r="D13" s="28">
        <v>572686089</v>
      </c>
      <c r="E13" s="26">
        <v>528105137</v>
      </c>
      <c r="F13" s="27">
        <f t="shared" si="1"/>
        <v>0</v>
      </c>
      <c r="G13" s="28">
        <v>528105137</v>
      </c>
      <c r="H13" s="22"/>
      <c r="I13" s="29">
        <f t="shared" si="2"/>
        <v>44580952</v>
      </c>
      <c r="J13" s="27">
        <f t="shared" si="3"/>
        <v>0</v>
      </c>
      <c r="K13" s="28">
        <f t="shared" si="4"/>
        <v>44580952</v>
      </c>
    </row>
    <row r="14" spans="1:11" s="24" customFormat="1" ht="18" customHeight="1">
      <c r="A14" s="25">
        <f t="shared" si="5"/>
        <v>2019</v>
      </c>
      <c r="B14" s="28">
        <v>580923590</v>
      </c>
      <c r="C14" s="27">
        <f t="shared" si="0"/>
        <v>0</v>
      </c>
      <c r="D14" s="28">
        <v>580923590</v>
      </c>
      <c r="E14" s="26">
        <v>536342638</v>
      </c>
      <c r="F14" s="27">
        <f t="shared" si="1"/>
        <v>0</v>
      </c>
      <c r="G14" s="28">
        <v>536342638</v>
      </c>
      <c r="H14" s="22"/>
      <c r="I14" s="29">
        <f t="shared" si="2"/>
        <v>44580952</v>
      </c>
      <c r="J14" s="27">
        <f t="shared" si="3"/>
        <v>0</v>
      </c>
      <c r="K14" s="28">
        <f t="shared" si="4"/>
        <v>44580952</v>
      </c>
    </row>
    <row r="15" spans="1:11" s="24" customFormat="1" ht="18" customHeight="1">
      <c r="A15" s="25">
        <f t="shared" si="5"/>
        <v>2020</v>
      </c>
      <c r="B15" s="28">
        <v>587098279</v>
      </c>
      <c r="C15" s="27">
        <f t="shared" si="0"/>
        <v>0</v>
      </c>
      <c r="D15" s="28">
        <v>587098279</v>
      </c>
      <c r="E15" s="26">
        <v>549054329</v>
      </c>
      <c r="F15" s="27">
        <f t="shared" si="1"/>
        <v>0</v>
      </c>
      <c r="G15" s="28">
        <v>549054329</v>
      </c>
      <c r="H15" s="22"/>
      <c r="I15" s="29">
        <f t="shared" si="2"/>
        <v>38043950</v>
      </c>
      <c r="J15" s="27">
        <f t="shared" si="3"/>
        <v>0</v>
      </c>
      <c r="K15" s="28">
        <f t="shared" si="4"/>
        <v>38043950</v>
      </c>
    </row>
    <row r="16" spans="1:11" s="24" customFormat="1" ht="18" customHeight="1">
      <c r="A16" s="25">
        <f t="shared" si="5"/>
        <v>2021</v>
      </c>
      <c r="B16" s="28">
        <v>590579723</v>
      </c>
      <c r="C16" s="27">
        <f t="shared" si="0"/>
        <v>0</v>
      </c>
      <c r="D16" s="28">
        <v>590579723</v>
      </c>
      <c r="E16" s="26">
        <v>569579723</v>
      </c>
      <c r="F16" s="27">
        <f t="shared" si="1"/>
        <v>0</v>
      </c>
      <c r="G16" s="28">
        <v>569579723</v>
      </c>
      <c r="H16" s="22"/>
      <c r="I16" s="29">
        <f t="shared" si="2"/>
        <v>21000000</v>
      </c>
      <c r="J16" s="27">
        <f t="shared" si="3"/>
        <v>0</v>
      </c>
      <c r="K16" s="28">
        <f t="shared" si="4"/>
        <v>21000000</v>
      </c>
    </row>
    <row r="17" spans="1:11" s="24" customFormat="1" ht="18" customHeight="1">
      <c r="A17" s="25">
        <f t="shared" si="5"/>
        <v>2022</v>
      </c>
      <c r="B17" s="28">
        <v>597380286</v>
      </c>
      <c r="C17" s="27">
        <f t="shared" si="0"/>
        <v>0</v>
      </c>
      <c r="D17" s="28">
        <v>597380286</v>
      </c>
      <c r="E17" s="26">
        <v>576380286</v>
      </c>
      <c r="F17" s="27">
        <f t="shared" si="1"/>
        <v>0</v>
      </c>
      <c r="G17" s="28">
        <v>576380286</v>
      </c>
      <c r="H17" s="22"/>
      <c r="I17" s="29">
        <f t="shared" si="2"/>
        <v>21000000</v>
      </c>
      <c r="J17" s="27">
        <f t="shared" si="3"/>
        <v>0</v>
      </c>
      <c r="K17" s="28">
        <f t="shared" si="4"/>
        <v>21000000</v>
      </c>
    </row>
    <row r="18" spans="1:11" s="24" customFormat="1" ht="18" customHeight="1">
      <c r="A18" s="25">
        <f t="shared" si="5"/>
        <v>2023</v>
      </c>
      <c r="B18" s="28">
        <v>600752653</v>
      </c>
      <c r="C18" s="27">
        <f t="shared" si="0"/>
        <v>0</v>
      </c>
      <c r="D18" s="28">
        <v>600752653</v>
      </c>
      <c r="E18" s="26">
        <v>580771701</v>
      </c>
      <c r="F18" s="27">
        <f t="shared" si="1"/>
        <v>0</v>
      </c>
      <c r="G18" s="28">
        <v>580771701</v>
      </c>
      <c r="H18" s="22"/>
      <c r="I18" s="29">
        <f t="shared" si="2"/>
        <v>19980952</v>
      </c>
      <c r="J18" s="27">
        <f t="shared" si="3"/>
        <v>0</v>
      </c>
      <c r="K18" s="28">
        <f t="shared" si="4"/>
        <v>19980952</v>
      </c>
    </row>
    <row r="19" spans="1:11" s="24" customFormat="1" ht="18" customHeight="1">
      <c r="A19" s="25">
        <f t="shared" si="5"/>
        <v>2024</v>
      </c>
      <c r="B19" s="28">
        <v>607741610</v>
      </c>
      <c r="C19" s="27">
        <f t="shared" si="0"/>
        <v>0</v>
      </c>
      <c r="D19" s="28">
        <v>607741610</v>
      </c>
      <c r="E19" s="26">
        <v>595741610</v>
      </c>
      <c r="F19" s="27">
        <f t="shared" si="1"/>
        <v>0</v>
      </c>
      <c r="G19" s="28">
        <v>595741610</v>
      </c>
      <c r="H19" s="22"/>
      <c r="I19" s="29">
        <f t="shared" si="2"/>
        <v>12000000</v>
      </c>
      <c r="J19" s="27">
        <f t="shared" si="3"/>
        <v>0</v>
      </c>
      <c r="K19" s="28">
        <f t="shared" si="4"/>
        <v>12000000</v>
      </c>
    </row>
    <row r="20" spans="1:11" s="24" customFormat="1" ht="18" customHeight="1">
      <c r="A20" s="25">
        <f t="shared" si="5"/>
        <v>2025</v>
      </c>
      <c r="B20" s="28">
        <v>614638521</v>
      </c>
      <c r="C20" s="27">
        <f t="shared" si="0"/>
        <v>0</v>
      </c>
      <c r="D20" s="28">
        <v>614638521</v>
      </c>
      <c r="E20" s="26">
        <v>605167705</v>
      </c>
      <c r="F20" s="27">
        <f t="shared" si="1"/>
        <v>0</v>
      </c>
      <c r="G20" s="28">
        <v>605167705</v>
      </c>
      <c r="H20" s="22"/>
      <c r="I20" s="29">
        <f t="shared" si="2"/>
        <v>9470816</v>
      </c>
      <c r="J20" s="27">
        <f t="shared" si="3"/>
        <v>0</v>
      </c>
      <c r="K20" s="28">
        <f t="shared" si="4"/>
        <v>9470816</v>
      </c>
    </row>
    <row r="21" spans="1:11" s="24" customFormat="1" ht="18" customHeight="1" thickBot="1">
      <c r="A21" s="30">
        <f t="shared" si="5"/>
        <v>2026</v>
      </c>
      <c r="B21" s="33">
        <v>621858781</v>
      </c>
      <c r="C21" s="32">
        <f t="shared" si="0"/>
        <v>0</v>
      </c>
      <c r="D21" s="33">
        <v>621858781</v>
      </c>
      <c r="E21" s="31">
        <v>621858781</v>
      </c>
      <c r="F21" s="32">
        <f t="shared" si="1"/>
        <v>0</v>
      </c>
      <c r="G21" s="33">
        <v>621858781</v>
      </c>
      <c r="H21" s="22"/>
      <c r="I21" s="34">
        <f t="shared" si="2"/>
        <v>0</v>
      </c>
      <c r="J21" s="32">
        <f t="shared" si="3"/>
        <v>0</v>
      </c>
      <c r="K21" s="33">
        <f t="shared" si="4"/>
        <v>0</v>
      </c>
    </row>
    <row r="24" ht="15.75" thickBot="1"/>
    <row r="25" spans="1:11" s="6" customFormat="1" ht="27.75" customHeight="1">
      <c r="A25" s="186" t="s">
        <v>19</v>
      </c>
      <c r="B25" s="188" t="s">
        <v>33</v>
      </c>
      <c r="C25" s="189"/>
      <c r="D25" s="190"/>
      <c r="E25" s="188" t="s">
        <v>34</v>
      </c>
      <c r="F25" s="189"/>
      <c r="G25" s="190"/>
      <c r="H25" s="5"/>
      <c r="I25" s="188" t="s">
        <v>35</v>
      </c>
      <c r="J25" s="189"/>
      <c r="K25" s="190"/>
    </row>
    <row r="26" spans="1:11" s="11" customFormat="1" ht="31.5" customHeight="1" thickBot="1">
      <c r="A26" s="187"/>
      <c r="B26" s="7" t="s">
        <v>23</v>
      </c>
      <c r="C26" s="8" t="s">
        <v>24</v>
      </c>
      <c r="D26" s="9" t="s">
        <v>25</v>
      </c>
      <c r="E26" s="7" t="s">
        <v>23</v>
      </c>
      <c r="F26" s="8" t="s">
        <v>24</v>
      </c>
      <c r="G26" s="9" t="s">
        <v>25</v>
      </c>
      <c r="H26" s="10"/>
      <c r="I26" s="7" t="s">
        <v>23</v>
      </c>
      <c r="J26" s="8" t="s">
        <v>24</v>
      </c>
      <c r="K26" s="9" t="s">
        <v>25</v>
      </c>
    </row>
    <row r="27" spans="1:11" s="17" customFormat="1" ht="12" thickBot="1">
      <c r="A27" s="12" t="s">
        <v>41</v>
      </c>
      <c r="B27" s="13" t="s">
        <v>30</v>
      </c>
      <c r="C27" s="14" t="s">
        <v>31</v>
      </c>
      <c r="D27" s="15" t="s">
        <v>32</v>
      </c>
      <c r="E27" s="13" t="s">
        <v>36</v>
      </c>
      <c r="F27" s="14" t="s">
        <v>37</v>
      </c>
      <c r="G27" s="15" t="s">
        <v>38</v>
      </c>
      <c r="H27" s="16"/>
      <c r="I27" s="13" t="s">
        <v>30</v>
      </c>
      <c r="J27" s="14" t="s">
        <v>31</v>
      </c>
      <c r="K27" s="15" t="s">
        <v>32</v>
      </c>
    </row>
    <row r="28" spans="1:11" s="24" customFormat="1" ht="18" customHeight="1">
      <c r="A28" s="35">
        <v>2011</v>
      </c>
      <c r="B28" s="23">
        <v>133221710</v>
      </c>
      <c r="C28" s="20">
        <f>D28-B28</f>
        <v>0</v>
      </c>
      <c r="D28" s="36">
        <v>133221710</v>
      </c>
      <c r="E28" s="23">
        <v>31462914</v>
      </c>
      <c r="F28" s="20">
        <f>G28-E28</f>
        <v>0</v>
      </c>
      <c r="G28" s="21">
        <v>31462914</v>
      </c>
      <c r="H28" s="22"/>
      <c r="I28" s="23">
        <f>B6+B28-E6-E28</f>
        <v>63391088</v>
      </c>
      <c r="J28" s="20">
        <f>K28-I28</f>
        <v>0</v>
      </c>
      <c r="K28" s="21">
        <f>D6+D28-G6-G28</f>
        <v>63391088</v>
      </c>
    </row>
    <row r="29" spans="1:11" s="24" customFormat="1" ht="18" customHeight="1">
      <c r="A29" s="37">
        <f>A28+1</f>
        <v>2012</v>
      </c>
      <c r="B29" s="29">
        <v>104972040</v>
      </c>
      <c r="C29" s="27">
        <f aca="true" t="shared" si="6" ref="C29:C43">D29-B29</f>
        <v>0</v>
      </c>
      <c r="D29" s="38">
        <v>104972040</v>
      </c>
      <c r="E29" s="29">
        <v>31580952</v>
      </c>
      <c r="F29" s="27">
        <f aca="true" t="shared" si="7" ref="F29:F43">G29-E29</f>
        <v>0</v>
      </c>
      <c r="G29" s="28">
        <v>31580952</v>
      </c>
      <c r="H29" s="22"/>
      <c r="I29" s="29">
        <f aca="true" t="shared" si="8" ref="I29:I43">B7+B29-E7-E29</f>
        <v>67103716</v>
      </c>
      <c r="J29" s="27">
        <f aca="true" t="shared" si="9" ref="J29:J43">K29-I29</f>
        <v>0</v>
      </c>
      <c r="K29" s="28">
        <f aca="true" t="shared" si="10" ref="K29:K43">D7+D29-G7-G29</f>
        <v>67103716</v>
      </c>
    </row>
    <row r="30" spans="1:11" s="24" customFormat="1" ht="18" customHeight="1">
      <c r="A30" s="37">
        <f aca="true" t="shared" si="11" ref="A30:A43">A29+1</f>
        <v>2013</v>
      </c>
      <c r="B30" s="29">
        <v>74280952</v>
      </c>
      <c r="C30" s="27">
        <f t="shared" si="6"/>
        <v>0</v>
      </c>
      <c r="D30" s="38">
        <v>74280952</v>
      </c>
      <c r="E30" s="29">
        <v>34280952</v>
      </c>
      <c r="F30" s="27">
        <f t="shared" si="7"/>
        <v>0</v>
      </c>
      <c r="G30" s="28">
        <v>34280952</v>
      </c>
      <c r="H30" s="22"/>
      <c r="I30" s="29">
        <f t="shared" si="8"/>
        <v>0</v>
      </c>
      <c r="J30" s="27">
        <f t="shared" si="9"/>
        <v>0</v>
      </c>
      <c r="K30" s="28">
        <f t="shared" si="10"/>
        <v>0</v>
      </c>
    </row>
    <row r="31" spans="1:11" s="24" customFormat="1" ht="18" customHeight="1">
      <c r="A31" s="37">
        <f t="shared" si="11"/>
        <v>2014</v>
      </c>
      <c r="B31" s="29">
        <v>34280952</v>
      </c>
      <c r="C31" s="27">
        <f t="shared" si="6"/>
        <v>0</v>
      </c>
      <c r="D31" s="38">
        <v>34280952</v>
      </c>
      <c r="E31" s="29">
        <v>34280952</v>
      </c>
      <c r="F31" s="27">
        <f t="shared" si="7"/>
        <v>0</v>
      </c>
      <c r="G31" s="28">
        <v>34280952</v>
      </c>
      <c r="H31" s="22"/>
      <c r="I31" s="29">
        <f>B9+B31-E9-E31</f>
        <v>14068324</v>
      </c>
      <c r="J31" s="27">
        <f t="shared" si="9"/>
        <v>0</v>
      </c>
      <c r="K31" s="28">
        <f t="shared" si="10"/>
        <v>14068324</v>
      </c>
    </row>
    <row r="32" spans="1:11" s="24" customFormat="1" ht="18" customHeight="1">
      <c r="A32" s="37">
        <f t="shared" si="11"/>
        <v>2015</v>
      </c>
      <c r="B32" s="29">
        <v>42780952</v>
      </c>
      <c r="C32" s="27">
        <f t="shared" si="6"/>
        <v>0</v>
      </c>
      <c r="D32" s="38">
        <v>42780952</v>
      </c>
      <c r="E32" s="29">
        <v>42780952</v>
      </c>
      <c r="F32" s="27">
        <f t="shared" si="7"/>
        <v>0</v>
      </c>
      <c r="G32" s="28">
        <v>42780952</v>
      </c>
      <c r="H32" s="22"/>
      <c r="I32" s="29">
        <f t="shared" si="8"/>
        <v>42580952</v>
      </c>
      <c r="J32" s="27">
        <f t="shared" si="9"/>
        <v>0</v>
      </c>
      <c r="K32" s="28">
        <f t="shared" si="10"/>
        <v>42580952</v>
      </c>
    </row>
    <row r="33" spans="1:11" s="24" customFormat="1" ht="18" customHeight="1">
      <c r="A33" s="37">
        <f t="shared" si="11"/>
        <v>2016</v>
      </c>
      <c r="B33" s="29">
        <v>42580952</v>
      </c>
      <c r="C33" s="27">
        <f t="shared" si="6"/>
        <v>0</v>
      </c>
      <c r="D33" s="38">
        <v>42580952</v>
      </c>
      <c r="E33" s="29">
        <v>42580952</v>
      </c>
      <c r="F33" s="27">
        <f t="shared" si="7"/>
        <v>0</v>
      </c>
      <c r="G33" s="28">
        <v>42580952</v>
      </c>
      <c r="H33" s="22"/>
      <c r="I33" s="29">
        <f t="shared" si="8"/>
        <v>44280952</v>
      </c>
      <c r="J33" s="27">
        <f t="shared" si="9"/>
        <v>0</v>
      </c>
      <c r="K33" s="28">
        <f t="shared" si="10"/>
        <v>44280952</v>
      </c>
    </row>
    <row r="34" spans="1:11" s="24" customFormat="1" ht="18" customHeight="1">
      <c r="A34" s="37">
        <f t="shared" si="11"/>
        <v>2017</v>
      </c>
      <c r="B34" s="29">
        <v>44280952</v>
      </c>
      <c r="C34" s="27">
        <f t="shared" si="6"/>
        <v>0</v>
      </c>
      <c r="D34" s="38">
        <v>44280952</v>
      </c>
      <c r="E34" s="29">
        <v>44280952</v>
      </c>
      <c r="F34" s="27">
        <f t="shared" si="7"/>
        <v>0</v>
      </c>
      <c r="G34" s="28">
        <v>44280952</v>
      </c>
      <c r="H34" s="22"/>
      <c r="I34" s="29">
        <f t="shared" si="8"/>
        <v>43580952</v>
      </c>
      <c r="J34" s="27">
        <f t="shared" si="9"/>
        <v>0</v>
      </c>
      <c r="K34" s="28">
        <f t="shared" si="10"/>
        <v>43580952</v>
      </c>
    </row>
    <row r="35" spans="1:11" s="24" customFormat="1" ht="18" customHeight="1">
      <c r="A35" s="37">
        <f t="shared" si="11"/>
        <v>2018</v>
      </c>
      <c r="B35" s="29">
        <v>43580952</v>
      </c>
      <c r="C35" s="27">
        <f t="shared" si="6"/>
        <v>0</v>
      </c>
      <c r="D35" s="38">
        <v>43580952</v>
      </c>
      <c r="E35" s="29">
        <v>43580952</v>
      </c>
      <c r="F35" s="27">
        <f t="shared" si="7"/>
        <v>0</v>
      </c>
      <c r="G35" s="28">
        <v>43580952</v>
      </c>
      <c r="H35" s="22"/>
      <c r="I35" s="29">
        <f t="shared" si="8"/>
        <v>44580952</v>
      </c>
      <c r="J35" s="27">
        <f t="shared" si="9"/>
        <v>0</v>
      </c>
      <c r="K35" s="28">
        <f t="shared" si="10"/>
        <v>44580952</v>
      </c>
    </row>
    <row r="36" spans="1:11" s="24" customFormat="1" ht="18" customHeight="1">
      <c r="A36" s="37">
        <f t="shared" si="11"/>
        <v>2019</v>
      </c>
      <c r="B36" s="29">
        <v>44580952</v>
      </c>
      <c r="C36" s="27">
        <f t="shared" si="6"/>
        <v>0</v>
      </c>
      <c r="D36" s="38">
        <v>44580952</v>
      </c>
      <c r="E36" s="29">
        <v>44580952</v>
      </c>
      <c r="F36" s="27">
        <f t="shared" si="7"/>
        <v>0</v>
      </c>
      <c r="G36" s="28">
        <v>44580952</v>
      </c>
      <c r="H36" s="22"/>
      <c r="I36" s="29">
        <f t="shared" si="8"/>
        <v>44580952</v>
      </c>
      <c r="J36" s="27">
        <f t="shared" si="9"/>
        <v>0</v>
      </c>
      <c r="K36" s="28">
        <f t="shared" si="10"/>
        <v>44580952</v>
      </c>
    </row>
    <row r="37" spans="1:11" s="24" customFormat="1" ht="18" customHeight="1">
      <c r="A37" s="37">
        <f t="shared" si="11"/>
        <v>2020</v>
      </c>
      <c r="B37" s="29">
        <v>44580952</v>
      </c>
      <c r="C37" s="27">
        <f t="shared" si="6"/>
        <v>0</v>
      </c>
      <c r="D37" s="38">
        <v>44580952</v>
      </c>
      <c r="E37" s="29">
        <v>44580952</v>
      </c>
      <c r="F37" s="27">
        <f t="shared" si="7"/>
        <v>0</v>
      </c>
      <c r="G37" s="28">
        <v>44580952</v>
      </c>
      <c r="H37" s="22"/>
      <c r="I37" s="29">
        <f t="shared" si="8"/>
        <v>38043950</v>
      </c>
      <c r="J37" s="27">
        <f t="shared" si="9"/>
        <v>0</v>
      </c>
      <c r="K37" s="28">
        <f t="shared" si="10"/>
        <v>38043950</v>
      </c>
    </row>
    <row r="38" spans="1:11" s="24" customFormat="1" ht="18" customHeight="1">
      <c r="A38" s="37">
        <f t="shared" si="11"/>
        <v>2021</v>
      </c>
      <c r="B38" s="29">
        <v>38043950</v>
      </c>
      <c r="C38" s="27">
        <f t="shared" si="6"/>
        <v>0</v>
      </c>
      <c r="D38" s="38">
        <v>38043950</v>
      </c>
      <c r="E38" s="29">
        <v>38043950</v>
      </c>
      <c r="F38" s="27">
        <f t="shared" si="7"/>
        <v>0</v>
      </c>
      <c r="G38" s="28">
        <v>38043950</v>
      </c>
      <c r="H38" s="22"/>
      <c r="I38" s="29">
        <f t="shared" si="8"/>
        <v>21000000</v>
      </c>
      <c r="J38" s="27">
        <f t="shared" si="9"/>
        <v>0</v>
      </c>
      <c r="K38" s="28">
        <f t="shared" si="10"/>
        <v>21000000</v>
      </c>
    </row>
    <row r="39" spans="1:11" s="24" customFormat="1" ht="18" customHeight="1">
      <c r="A39" s="37">
        <f t="shared" si="11"/>
        <v>2022</v>
      </c>
      <c r="B39" s="29">
        <v>21000000</v>
      </c>
      <c r="C39" s="27">
        <f t="shared" si="6"/>
        <v>0</v>
      </c>
      <c r="D39" s="38">
        <v>21000000</v>
      </c>
      <c r="E39" s="29">
        <v>21000000</v>
      </c>
      <c r="F39" s="27">
        <f t="shared" si="7"/>
        <v>0</v>
      </c>
      <c r="G39" s="28">
        <v>21000000</v>
      </c>
      <c r="H39" s="22"/>
      <c r="I39" s="29">
        <f t="shared" si="8"/>
        <v>21000000</v>
      </c>
      <c r="J39" s="27">
        <f t="shared" si="9"/>
        <v>0</v>
      </c>
      <c r="K39" s="28">
        <f t="shared" si="10"/>
        <v>21000000</v>
      </c>
    </row>
    <row r="40" spans="1:11" s="24" customFormat="1" ht="18" customHeight="1">
      <c r="A40" s="37">
        <f t="shared" si="11"/>
        <v>2023</v>
      </c>
      <c r="B40" s="29">
        <v>21000000</v>
      </c>
      <c r="C40" s="27">
        <f t="shared" si="6"/>
        <v>0</v>
      </c>
      <c r="D40" s="38">
        <v>21000000</v>
      </c>
      <c r="E40" s="29">
        <v>21000000</v>
      </c>
      <c r="F40" s="27">
        <f t="shared" si="7"/>
        <v>0</v>
      </c>
      <c r="G40" s="28">
        <v>21000000</v>
      </c>
      <c r="H40" s="22"/>
      <c r="I40" s="29">
        <f t="shared" si="8"/>
        <v>19980952</v>
      </c>
      <c r="J40" s="27">
        <f t="shared" si="9"/>
        <v>0</v>
      </c>
      <c r="K40" s="28">
        <f t="shared" si="10"/>
        <v>19980952</v>
      </c>
    </row>
    <row r="41" spans="1:11" s="24" customFormat="1" ht="18" customHeight="1">
      <c r="A41" s="37">
        <f t="shared" si="11"/>
        <v>2024</v>
      </c>
      <c r="B41" s="29">
        <v>19980952</v>
      </c>
      <c r="C41" s="27">
        <f t="shared" si="6"/>
        <v>0</v>
      </c>
      <c r="D41" s="38">
        <v>19980952</v>
      </c>
      <c r="E41" s="29">
        <v>19980952</v>
      </c>
      <c r="F41" s="27">
        <f t="shared" si="7"/>
        <v>0</v>
      </c>
      <c r="G41" s="28">
        <v>19980952</v>
      </c>
      <c r="H41" s="22"/>
      <c r="I41" s="29">
        <f t="shared" si="8"/>
        <v>12000000</v>
      </c>
      <c r="J41" s="27">
        <f t="shared" si="9"/>
        <v>0</v>
      </c>
      <c r="K41" s="28">
        <f t="shared" si="10"/>
        <v>12000000</v>
      </c>
    </row>
    <row r="42" spans="1:11" s="24" customFormat="1" ht="18" customHeight="1">
      <c r="A42" s="37">
        <f t="shared" si="11"/>
        <v>2025</v>
      </c>
      <c r="B42" s="29">
        <v>12000000</v>
      </c>
      <c r="C42" s="27">
        <f t="shared" si="6"/>
        <v>0</v>
      </c>
      <c r="D42" s="38">
        <v>12000000</v>
      </c>
      <c r="E42" s="29">
        <v>12000000</v>
      </c>
      <c r="F42" s="27">
        <f t="shared" si="7"/>
        <v>0</v>
      </c>
      <c r="G42" s="28">
        <v>12000000</v>
      </c>
      <c r="H42" s="22"/>
      <c r="I42" s="29">
        <f>B20+B42-E20-E42</f>
        <v>9470816</v>
      </c>
      <c r="J42" s="27">
        <f t="shared" si="9"/>
        <v>0</v>
      </c>
      <c r="K42" s="28">
        <f t="shared" si="10"/>
        <v>9470816</v>
      </c>
    </row>
    <row r="43" spans="1:11" s="24" customFormat="1" ht="18" customHeight="1" thickBot="1">
      <c r="A43" s="39">
        <f t="shared" si="11"/>
        <v>2026</v>
      </c>
      <c r="B43" s="34">
        <v>9470816</v>
      </c>
      <c r="C43" s="32">
        <f t="shared" si="6"/>
        <v>0</v>
      </c>
      <c r="D43" s="40">
        <v>9470816</v>
      </c>
      <c r="E43" s="34">
        <v>9470816</v>
      </c>
      <c r="F43" s="32">
        <f t="shared" si="7"/>
        <v>0</v>
      </c>
      <c r="G43" s="33">
        <v>9470816</v>
      </c>
      <c r="H43" s="22"/>
      <c r="I43" s="34">
        <f t="shared" si="8"/>
        <v>0</v>
      </c>
      <c r="J43" s="32">
        <f t="shared" si="9"/>
        <v>0</v>
      </c>
      <c r="K43" s="33">
        <f t="shared" si="10"/>
        <v>0</v>
      </c>
    </row>
    <row r="46" spans="1:11" ht="15.75">
      <c r="A46" s="1" t="s">
        <v>26</v>
      </c>
      <c r="B46" s="179" t="s">
        <v>39</v>
      </c>
      <c r="C46" s="191"/>
      <c r="D46" s="191"/>
      <c r="E46" s="191"/>
      <c r="F46" s="191"/>
      <c r="G46" s="191"/>
      <c r="H46" s="191"/>
      <c r="I46" s="191"/>
      <c r="J46" s="191"/>
      <c r="K46" s="191"/>
    </row>
    <row r="47" spans="1:11" ht="33" customHeight="1">
      <c r="A47" s="163" t="s">
        <v>40</v>
      </c>
      <c r="B47" s="163"/>
      <c r="C47" s="163"/>
      <c r="D47" s="163"/>
      <c r="E47" s="163"/>
      <c r="F47" s="163"/>
      <c r="G47" s="163"/>
      <c r="H47" s="163"/>
      <c r="I47" s="163"/>
      <c r="J47" s="163"/>
      <c r="K47" s="163"/>
    </row>
  </sheetData>
  <sheetProtection/>
  <mergeCells count="11">
    <mergeCell ref="A1:K1"/>
    <mergeCell ref="A3:A4"/>
    <mergeCell ref="B3:D3"/>
    <mergeCell ref="E3:G3"/>
    <mergeCell ref="I3:K3"/>
    <mergeCell ref="A47:K47"/>
    <mergeCell ref="A25:A26"/>
    <mergeCell ref="B25:D25"/>
    <mergeCell ref="E25:G25"/>
    <mergeCell ref="I25:K25"/>
    <mergeCell ref="B46:K46"/>
  </mergeCells>
  <printOptions/>
  <pageMargins left="0.7086614173228347" right="0.7086614173228347" top="0.7480314960629921" bottom="0.7480314960629921" header="0.31496062992125984" footer="0.31496062992125984"/>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mszczubial</dc:creator>
  <cp:keywords/>
  <dc:description/>
  <cp:lastModifiedBy>Krzysztof Ryszewski</cp:lastModifiedBy>
  <cp:lastPrinted>2020-06-18T11:55:11Z</cp:lastPrinted>
  <dcterms:created xsi:type="dcterms:W3CDTF">2010-09-14T18:23:46Z</dcterms:created>
  <dcterms:modified xsi:type="dcterms:W3CDTF">2020-06-18T12:39:31Z</dcterms:modified>
  <cp:category/>
  <cp:version/>
  <cp:contentType/>
  <cp:contentStatus/>
</cp:coreProperties>
</file>