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test\KARINA\2025\uchwały różne\Uchwała Zarządu - wytyczne do projektu budżetu na 2026 r\"/>
    </mc:Choice>
  </mc:AlternateContent>
  <xr:revisionPtr revIDLastSave="0" documentId="13_ncr:1_{B9A0D9DB-7FED-497C-9EDF-7CA119514C70}" xr6:coauthVersionLast="47" xr6:coauthVersionMax="47" xr10:uidLastSave="{00000000-0000-0000-0000-000000000000}"/>
  <bookViews>
    <workbookView xWindow="-120" yWindow="-120" windowWidth="29040" windowHeight="15720" firstSheet="1" activeTab="15" xr2:uid="{00000000-000D-0000-FFFF-FFFF00000000}"/>
  </bookViews>
  <sheets>
    <sheet name="T.1 " sheetId="3" r:id="rId1"/>
    <sheet name="T.1 - zał A" sheetId="4" r:id="rId2"/>
    <sheet name="T.1 - zał B" sheetId="5" r:id="rId3"/>
    <sheet name="T.1 - zał C" sheetId="6" r:id="rId4"/>
    <sheet name="T.2" sheetId="7" r:id="rId5"/>
    <sheet name="T.3" sheetId="8" r:id="rId6"/>
    <sheet name="T.4" sheetId="9" r:id="rId7"/>
    <sheet name="T.5 " sheetId="10" r:id="rId8"/>
    <sheet name="T.6" sheetId="11" r:id="rId9"/>
    <sheet name="T.7" sheetId="12" r:id="rId10"/>
    <sheet name="T.8" sheetId="13" r:id="rId11"/>
    <sheet name="T.9" sheetId="14" r:id="rId12"/>
    <sheet name="T.10" sheetId="15" r:id="rId13"/>
    <sheet name="T.11" sheetId="16" r:id="rId14"/>
    <sheet name="T.12" sheetId="17" r:id="rId15"/>
    <sheet name="T.13" sheetId="18" r:id="rId16"/>
    <sheet name="T.13a" sheetId="1" r:id="rId17"/>
    <sheet name="T.14" sheetId="19" r:id="rId18"/>
    <sheet name="T.15" sheetId="20" r:id="rId19"/>
    <sheet name="T.16" sheetId="21" r:id="rId20"/>
    <sheet name="T.17" sheetId="22" r:id="rId21"/>
    <sheet name="T17-zał." sheetId="23" r:id="rId22"/>
    <sheet name="T17-zał. (specyfikacja I)" sheetId="24" r:id="rId23"/>
    <sheet name="T17-zał. (specyfikacja II)" sheetId="25" r:id="rId24"/>
    <sheet name="T.18" sheetId="26" r:id="rId25"/>
    <sheet name="!!! Instrukcja" sheetId="2" state="hidden" r:id="rId26"/>
  </sheets>
  <externalReferences>
    <externalReference r:id="rId27"/>
  </externalReferences>
  <definedNames>
    <definedName name="_0580" localSheetId="0">'T.1 '!$L$14:$L$32</definedName>
    <definedName name="§" localSheetId="17">'[1]T.1 '!#REF!</definedName>
    <definedName name="§" localSheetId="18">'[1]T.1 '!#REF!</definedName>
    <definedName name="§" localSheetId="6">#REF!</definedName>
    <definedName name="§" localSheetId="7">#REF!</definedName>
    <definedName name="§">#REF!</definedName>
    <definedName name="§d">#REF!</definedName>
    <definedName name="aa" localSheetId="17">'[1]T.1 '!#REF!</definedName>
    <definedName name="aa" localSheetId="18">'[1]T.1 '!#REF!</definedName>
    <definedName name="aa">#REF!</definedName>
    <definedName name="miesiące">#REF!</definedName>
    <definedName name="nazwa" localSheetId="17">'[1]T.1 '!#REF!</definedName>
    <definedName name="nazwa" localSheetId="18">'[1]T.1 '!#REF!</definedName>
    <definedName name="nazwa" localSheetId="6">#REF!</definedName>
    <definedName name="nazwa" localSheetId="7">#REF!</definedName>
    <definedName name="nazwa">#REF!</definedName>
    <definedName name="nazwad" localSheetId="17">'[1]T.1 '!#REF!</definedName>
    <definedName name="nazwad" localSheetId="18">'[1]T.1 '!#REF!</definedName>
    <definedName name="nazwad" localSheetId="6">#REF!</definedName>
    <definedName name="nazwad" localSheetId="7">#REF!</definedName>
    <definedName name="nazwad">#REF!</definedName>
    <definedName name="nazwap" localSheetId="17">'[1]T.1 '!#REF!</definedName>
    <definedName name="nazwap" localSheetId="18">'[1]T.1 '!#REF!</definedName>
    <definedName name="nazwap" localSheetId="6">#REF!</definedName>
    <definedName name="nazwap" localSheetId="7">#REF!</definedName>
    <definedName name="nazwap">#REF!</definedName>
    <definedName name="_xlnm.Print_Area" localSheetId="0">'T.1 '!$A$1:$H$86</definedName>
    <definedName name="_xlnm.Print_Area" localSheetId="1">'T.1 - zał A'!$A$1:$G$63</definedName>
    <definedName name="_xlnm.Print_Area" localSheetId="2">'T.1 - zał B'!$A$1:$U$99</definedName>
    <definedName name="_xlnm.Print_Area" localSheetId="12">T.10!$A$1:$G$44</definedName>
    <definedName name="_xlnm.Print_Area" localSheetId="13">T.11!$A$1:$G$44</definedName>
    <definedName name="_xlnm.Print_Area" localSheetId="17">T.14!$A$1:$O$40</definedName>
    <definedName name="_xlnm.Print_Area" localSheetId="20">T.17!$A$1:$G$191</definedName>
    <definedName name="_xlnm.Print_Area" localSheetId="24">T.18!$A$1:$G$172</definedName>
    <definedName name="_xlnm.Print_Area" localSheetId="4">T.2!$A$1:$I$102</definedName>
    <definedName name="_xlnm.Print_Area" localSheetId="6">T.4!$A$1:$G$49</definedName>
    <definedName name="_xlnm.Print_Area" localSheetId="7">'T.5 '!$A$1:$G$40</definedName>
    <definedName name="_xlnm.Print_Area" localSheetId="8">T.6!$A$1:$G$43</definedName>
    <definedName name="_xlnm.Print_Area" localSheetId="9">T.7!$A$1:$G$51</definedName>
    <definedName name="_xlnm.Print_Area" localSheetId="11">T.9!$A$1:$G$41</definedName>
    <definedName name="_xlnm.Print_Area" localSheetId="21">'T17-zał.'!$A$1:$M$50</definedName>
    <definedName name="paragraf" localSheetId="17">'[1]T.1 '!#REF!</definedName>
    <definedName name="paragraf" localSheetId="18">'[1]T.1 '!#REF!</definedName>
    <definedName name="paragraf" localSheetId="6">#REF!</definedName>
    <definedName name="paragraf" localSheetId="7">#REF!</definedName>
    <definedName name="paragraf">#REF!</definedName>
    <definedName name="paragrafd" localSheetId="17">'[1]T.1 '!#REF!</definedName>
    <definedName name="paragrafd" localSheetId="18">'[1]T.1 '!#REF!</definedName>
    <definedName name="paragrafd" localSheetId="6">#REF!</definedName>
    <definedName name="paragrafd" localSheetId="7">#REF!</definedName>
    <definedName name="paragrafd">#REF!</definedName>
    <definedName name="T" localSheetId="17">#REF!</definedName>
    <definedName name="T" localSheetId="18">#REF!</definedName>
    <definedName name="T" localSheetId="6">#REF!</definedName>
    <definedName name="T" localSheetId="7">#REF!</definedName>
    <definedName name="T">#REF!</definedName>
    <definedName name="T.15" localSheetId="17">#REF!</definedName>
    <definedName name="T.15" localSheetId="18">#REF!</definedName>
    <definedName name="T.15">#REF!</definedName>
    <definedName name="T.4" localSheetId="17">'[1]T.1 '!#REF!</definedName>
    <definedName name="T.4" localSheetId="18">'[1]T.1 '!#REF!</definedName>
    <definedName name="T.4">#REF!</definedName>
    <definedName name="_xlnm.Print_Titles" localSheetId="0">'T.1 '!$11:$14</definedName>
    <definedName name="_xlnm.Print_Titles" localSheetId="3">'T.1 - zał 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20" l="1"/>
  <c r="J36" i="20"/>
  <c r="J33" i="20"/>
  <c r="J29" i="20"/>
  <c r="J26" i="20"/>
  <c r="J23" i="20"/>
  <c r="J19" i="20"/>
  <c r="J16" i="20"/>
  <c r="J13" i="20"/>
  <c r="D28" i="18"/>
  <c r="D27" i="18"/>
  <c r="D26" i="18"/>
  <c r="D25" i="18"/>
  <c r="D24" i="18"/>
  <c r="D23" i="18"/>
  <c r="D22" i="18"/>
  <c r="D20" i="18"/>
  <c r="D19" i="18"/>
  <c r="D17" i="18"/>
  <c r="D16" i="18"/>
  <c r="D15" i="18"/>
  <c r="Q47" i="18"/>
  <c r="Q46" i="18"/>
  <c r="Q45" i="18"/>
  <c r="Q44" i="18"/>
  <c r="Q43" i="18"/>
  <c r="Q42" i="18"/>
  <c r="Q41" i="18"/>
  <c r="Q39" i="18"/>
  <c r="Q38" i="18"/>
  <c r="Q37" i="18"/>
  <c r="Q36" i="18"/>
  <c r="Q35" i="18"/>
  <c r="Q34" i="18"/>
  <c r="Q28" i="18"/>
  <c r="Q27" i="18"/>
  <c r="Q26" i="18"/>
  <c r="Q25" i="18"/>
  <c r="Q24" i="18"/>
  <c r="Q23" i="18"/>
  <c r="Q22" i="18"/>
  <c r="Q20" i="18"/>
  <c r="Q19" i="18"/>
  <c r="Q18" i="18"/>
  <c r="Q17" i="18"/>
  <c r="Q16" i="18"/>
  <c r="Q15" i="18"/>
  <c r="D39" i="17"/>
  <c r="Q43" i="17"/>
  <c r="Q42" i="17"/>
  <c r="Q41" i="17"/>
  <c r="Q40" i="17"/>
  <c r="Q39" i="17"/>
  <c r="Q38" i="17"/>
  <c r="Q36" i="17"/>
  <c r="Q35" i="17"/>
  <c r="Q34" i="17"/>
  <c r="Q33" i="17"/>
  <c r="Q32" i="17"/>
  <c r="Q26" i="17"/>
  <c r="Q25" i="17"/>
  <c r="Q23" i="17"/>
  <c r="Q22" i="17"/>
  <c r="Q21" i="17"/>
  <c r="Q19" i="17"/>
  <c r="Q18" i="17"/>
  <c r="Q17" i="17"/>
  <c r="Q16" i="17"/>
  <c r="Q15" i="17"/>
  <c r="D15" i="17"/>
  <c r="G24" i="16"/>
  <c r="G25" i="16"/>
  <c r="C23" i="16"/>
  <c r="F23" i="16"/>
  <c r="F22" i="16" s="1"/>
  <c r="G20" i="16"/>
  <c r="F22" i="15"/>
  <c r="F23" i="15"/>
  <c r="F17" i="15"/>
  <c r="F14" i="15"/>
  <c r="F13" i="15" s="1"/>
  <c r="F20" i="14"/>
  <c r="F19" i="14" s="1"/>
  <c r="F12" i="14"/>
  <c r="F14" i="14"/>
  <c r="F21" i="13"/>
  <c r="F22" i="13"/>
  <c r="F16" i="13"/>
  <c r="F13" i="13"/>
  <c r="F27" i="12"/>
  <c r="F26" i="12" s="1"/>
  <c r="F21" i="12"/>
  <c r="F14" i="12"/>
  <c r="F22" i="11"/>
  <c r="F23" i="11"/>
  <c r="F17" i="11"/>
  <c r="F13" i="11"/>
  <c r="F28" i="9"/>
  <c r="F26" i="9" s="1"/>
  <c r="F25" i="9" s="1"/>
  <c r="F20" i="9"/>
  <c r="F14" i="9"/>
  <c r="S78" i="5" l="1"/>
  <c r="G162" i="26" l="1"/>
  <c r="G160" i="26"/>
  <c r="G159" i="26"/>
  <c r="G157" i="26"/>
  <c r="G156" i="26"/>
  <c r="F155" i="26"/>
  <c r="E155" i="26"/>
  <c r="D155" i="26"/>
  <c r="C155" i="26"/>
  <c r="G154" i="26"/>
  <c r="G153" i="26"/>
  <c r="G152" i="26"/>
  <c r="G151" i="26"/>
  <c r="G150" i="26"/>
  <c r="F149" i="26"/>
  <c r="E149" i="26"/>
  <c r="D149" i="26"/>
  <c r="C149" i="26"/>
  <c r="G148" i="26"/>
  <c r="F145" i="26"/>
  <c r="E145" i="26"/>
  <c r="D145" i="26"/>
  <c r="C145" i="26"/>
  <c r="G144" i="26"/>
  <c r="G143" i="26"/>
  <c r="G142" i="26"/>
  <c r="G141" i="26"/>
  <c r="G140" i="26"/>
  <c r="G139" i="26"/>
  <c r="G138" i="26"/>
  <c r="G137" i="26"/>
  <c r="G136" i="26"/>
  <c r="F136" i="26"/>
  <c r="E136" i="26"/>
  <c r="D136" i="26"/>
  <c r="C136" i="26"/>
  <c r="G129" i="26"/>
  <c r="G128" i="26"/>
  <c r="G127" i="26"/>
  <c r="G126" i="26"/>
  <c r="F125" i="26"/>
  <c r="E125" i="26"/>
  <c r="D125" i="26"/>
  <c r="C125" i="26"/>
  <c r="G118" i="26"/>
  <c r="G117" i="26"/>
  <c r="G116" i="26"/>
  <c r="G115" i="26"/>
  <c r="G114" i="26"/>
  <c r="F113" i="26"/>
  <c r="E113" i="26"/>
  <c r="D113" i="26"/>
  <c r="C113" i="26"/>
  <c r="G111" i="26"/>
  <c r="G110" i="26"/>
  <c r="G109" i="26"/>
  <c r="G108" i="26"/>
  <c r="F107" i="26"/>
  <c r="E107" i="26"/>
  <c r="D107" i="26"/>
  <c r="C107" i="26"/>
  <c r="G104" i="26"/>
  <c r="G101" i="26"/>
  <c r="G100" i="26"/>
  <c r="G99" i="26"/>
  <c r="G98" i="26"/>
  <c r="F97" i="26"/>
  <c r="E97" i="26"/>
  <c r="D97" i="26"/>
  <c r="C97" i="26"/>
  <c r="G96" i="26"/>
  <c r="G95" i="26"/>
  <c r="G94" i="26"/>
  <c r="F93" i="26"/>
  <c r="E93" i="26"/>
  <c r="D93" i="26"/>
  <c r="C93" i="26"/>
  <c r="G92" i="26"/>
  <c r="G91" i="26"/>
  <c r="F90" i="26"/>
  <c r="G90" i="26" s="1"/>
  <c r="E90" i="26"/>
  <c r="D90" i="26"/>
  <c r="C90" i="26"/>
  <c r="G89" i="26"/>
  <c r="G88" i="26"/>
  <c r="G87" i="26"/>
  <c r="G86" i="26"/>
  <c r="F85" i="26"/>
  <c r="E85" i="26"/>
  <c r="D85" i="26"/>
  <c r="C85" i="26"/>
  <c r="G84" i="26"/>
  <c r="G83" i="26"/>
  <c r="G82" i="26"/>
  <c r="G81" i="26"/>
  <c r="F80" i="26"/>
  <c r="E80" i="26"/>
  <c r="D80" i="26"/>
  <c r="C80" i="26"/>
  <c r="G79" i="26"/>
  <c r="G78" i="26"/>
  <c r="F77" i="26"/>
  <c r="E77" i="26"/>
  <c r="G77" i="26" s="1"/>
  <c r="D77" i="26"/>
  <c r="C77" i="26"/>
  <c r="G76" i="26"/>
  <c r="G75" i="26"/>
  <c r="F74" i="26"/>
  <c r="E74" i="26"/>
  <c r="D74" i="26"/>
  <c r="C74" i="26"/>
  <c r="G73" i="26"/>
  <c r="G72" i="26"/>
  <c r="G71" i="26"/>
  <c r="F70" i="26"/>
  <c r="E70" i="26"/>
  <c r="D70" i="26"/>
  <c r="C70" i="26"/>
  <c r="G69" i="26"/>
  <c r="G68" i="26"/>
  <c r="G67" i="26"/>
  <c r="F66" i="26"/>
  <c r="E66" i="26"/>
  <c r="D66" i="26"/>
  <c r="C66" i="26"/>
  <c r="G65" i="26"/>
  <c r="G64" i="26"/>
  <c r="G63" i="26"/>
  <c r="G62" i="26"/>
  <c r="G61" i="26"/>
  <c r="F60" i="26"/>
  <c r="E60" i="26"/>
  <c r="D60" i="26"/>
  <c r="C60" i="26"/>
  <c r="G59" i="26"/>
  <c r="G58" i="26"/>
  <c r="G57" i="26"/>
  <c r="G56" i="26"/>
  <c r="G55" i="26"/>
  <c r="F54" i="26"/>
  <c r="E54" i="26"/>
  <c r="D54" i="26"/>
  <c r="C54" i="26"/>
  <c r="G53" i="26"/>
  <c r="G52" i="26"/>
  <c r="G51" i="26"/>
  <c r="G50" i="26"/>
  <c r="F49" i="26"/>
  <c r="E49" i="26"/>
  <c r="D49" i="26"/>
  <c r="C49" i="26"/>
  <c r="G47" i="26"/>
  <c r="G46" i="26"/>
  <c r="G45" i="26"/>
  <c r="F44" i="26"/>
  <c r="E44" i="26"/>
  <c r="D44" i="26"/>
  <c r="C44" i="26"/>
  <c r="G40" i="26"/>
  <c r="G39" i="26"/>
  <c r="G38" i="26"/>
  <c r="F37" i="26"/>
  <c r="E37" i="26"/>
  <c r="D37" i="26"/>
  <c r="C37" i="26"/>
  <c r="G36" i="26"/>
  <c r="G35" i="26"/>
  <c r="G34" i="26"/>
  <c r="G33" i="26"/>
  <c r="G32" i="26"/>
  <c r="G31" i="26"/>
  <c r="F30" i="26"/>
  <c r="E30" i="26"/>
  <c r="E28" i="26" s="1"/>
  <c r="D30" i="26"/>
  <c r="D28" i="26" s="1"/>
  <c r="C30" i="26"/>
  <c r="C28" i="26" s="1"/>
  <c r="G29" i="26"/>
  <c r="G27" i="26"/>
  <c r="G26" i="26"/>
  <c r="G25" i="26"/>
  <c r="G24" i="26"/>
  <c r="G23" i="26"/>
  <c r="G22" i="26"/>
  <c r="G21" i="26"/>
  <c r="G20" i="26"/>
  <c r="G19" i="26"/>
  <c r="F18" i="26"/>
  <c r="E18" i="26"/>
  <c r="E15" i="26" s="1"/>
  <c r="D18" i="26"/>
  <c r="D15" i="26" s="1"/>
  <c r="C18" i="26"/>
  <c r="C15" i="26" s="1"/>
  <c r="G17" i="26"/>
  <c r="G16" i="26"/>
  <c r="R133" i="25"/>
  <c r="L23" i="23" s="1"/>
  <c r="Q133" i="25"/>
  <c r="O133" i="25"/>
  <c r="N133" i="25"/>
  <c r="M133" i="25"/>
  <c r="F23" i="23" s="1"/>
  <c r="K133" i="25"/>
  <c r="J133" i="25"/>
  <c r="I133" i="25"/>
  <c r="H133" i="25"/>
  <c r="G133" i="25"/>
  <c r="F133" i="25"/>
  <c r="E133" i="25"/>
  <c r="C133" i="25"/>
  <c r="C23" i="23" s="1"/>
  <c r="P132" i="25"/>
  <c r="L132" i="25"/>
  <c r="D132" i="25"/>
  <c r="S131" i="25"/>
  <c r="P131" i="25"/>
  <c r="L131" i="25"/>
  <c r="D131" i="25"/>
  <c r="P130" i="25"/>
  <c r="L130" i="25"/>
  <c r="D130" i="25"/>
  <c r="P129" i="25"/>
  <c r="L129" i="25"/>
  <c r="D129" i="25"/>
  <c r="P128" i="25"/>
  <c r="L128" i="25"/>
  <c r="D128" i="25"/>
  <c r="S128" i="25" s="1"/>
  <c r="P127" i="25"/>
  <c r="L127" i="25"/>
  <c r="D127" i="25"/>
  <c r="P126" i="25"/>
  <c r="L126" i="25"/>
  <c r="D126" i="25"/>
  <c r="P125" i="25"/>
  <c r="L125" i="25"/>
  <c r="D125" i="25"/>
  <c r="S125" i="25" s="1"/>
  <c r="P124" i="25"/>
  <c r="L124" i="25"/>
  <c r="D124" i="25"/>
  <c r="P123" i="25"/>
  <c r="L123" i="25"/>
  <c r="D123" i="25"/>
  <c r="P122" i="25"/>
  <c r="L122" i="25"/>
  <c r="D122" i="25"/>
  <c r="P121" i="25"/>
  <c r="L121" i="25"/>
  <c r="D121" i="25"/>
  <c r="R111" i="25"/>
  <c r="L22" i="23" s="1"/>
  <c r="Q111" i="25"/>
  <c r="J22" i="23" s="1"/>
  <c r="O111" i="25"/>
  <c r="N111" i="25"/>
  <c r="G22" i="23" s="1"/>
  <c r="M111" i="25"/>
  <c r="F22" i="23" s="1"/>
  <c r="K111" i="25"/>
  <c r="J111" i="25"/>
  <c r="I111" i="25"/>
  <c r="H111" i="25"/>
  <c r="G111" i="25"/>
  <c r="F111" i="25"/>
  <c r="E111" i="25"/>
  <c r="C111" i="25"/>
  <c r="C22" i="23" s="1"/>
  <c r="P110" i="25"/>
  <c r="L110" i="25"/>
  <c r="D110" i="25"/>
  <c r="P109" i="25"/>
  <c r="L109" i="25"/>
  <c r="D109" i="25"/>
  <c r="P108" i="25"/>
  <c r="L108" i="25"/>
  <c r="D108" i="25"/>
  <c r="P107" i="25"/>
  <c r="L107" i="25"/>
  <c r="D107" i="25"/>
  <c r="P106" i="25"/>
  <c r="L106" i="25"/>
  <c r="D106" i="25"/>
  <c r="P105" i="25"/>
  <c r="L105" i="25"/>
  <c r="D105" i="25"/>
  <c r="P104" i="25"/>
  <c r="L104" i="25"/>
  <c r="D104" i="25"/>
  <c r="S104" i="25" s="1"/>
  <c r="P103" i="25"/>
  <c r="L103" i="25"/>
  <c r="D103" i="25"/>
  <c r="S103" i="25" s="1"/>
  <c r="P102" i="25"/>
  <c r="L102" i="25"/>
  <c r="D102" i="25"/>
  <c r="P101" i="25"/>
  <c r="L101" i="25"/>
  <c r="D101" i="25"/>
  <c r="P100" i="25"/>
  <c r="L100" i="25"/>
  <c r="D100" i="25"/>
  <c r="P99" i="25"/>
  <c r="L99" i="25"/>
  <c r="D99" i="25"/>
  <c r="R89" i="25"/>
  <c r="L21" i="23" s="1"/>
  <c r="Q89" i="25"/>
  <c r="O89" i="25"/>
  <c r="E21" i="23" s="1"/>
  <c r="N89" i="25"/>
  <c r="M89" i="25"/>
  <c r="K89" i="25"/>
  <c r="J89" i="25"/>
  <c r="I89" i="25"/>
  <c r="H89" i="25"/>
  <c r="G89" i="25"/>
  <c r="F89" i="25"/>
  <c r="E89" i="25"/>
  <c r="C89" i="25"/>
  <c r="C21" i="23" s="1"/>
  <c r="P88" i="25"/>
  <c r="L88" i="25"/>
  <c r="D88" i="25"/>
  <c r="S88" i="25" s="1"/>
  <c r="P87" i="25"/>
  <c r="L87" i="25"/>
  <c r="D87" i="25"/>
  <c r="P86" i="25"/>
  <c r="S86" i="25" s="1"/>
  <c r="L86" i="25"/>
  <c r="D86" i="25"/>
  <c r="P85" i="25"/>
  <c r="L85" i="25"/>
  <c r="D85" i="25"/>
  <c r="P84" i="25"/>
  <c r="L84" i="25"/>
  <c r="D84" i="25"/>
  <c r="P83" i="25"/>
  <c r="L83" i="25"/>
  <c r="D83" i="25"/>
  <c r="P82" i="25"/>
  <c r="L82" i="25"/>
  <c r="D82" i="25"/>
  <c r="P81" i="25"/>
  <c r="L81" i="25"/>
  <c r="D81" i="25"/>
  <c r="P80" i="25"/>
  <c r="L80" i="25"/>
  <c r="D80" i="25"/>
  <c r="S80" i="25" s="1"/>
  <c r="P79" i="25"/>
  <c r="L79" i="25"/>
  <c r="D79" i="25"/>
  <c r="P78" i="25"/>
  <c r="L78" i="25"/>
  <c r="D78" i="25"/>
  <c r="P77" i="25"/>
  <c r="L77" i="25"/>
  <c r="D77" i="25"/>
  <c r="R67" i="25"/>
  <c r="L20" i="23" s="1"/>
  <c r="Q67" i="25"/>
  <c r="P68" i="25" s="1"/>
  <c r="O67" i="25"/>
  <c r="N67" i="25"/>
  <c r="G20" i="23" s="1"/>
  <c r="M67" i="25"/>
  <c r="K67" i="25"/>
  <c r="J67" i="25"/>
  <c r="I67" i="25"/>
  <c r="H67" i="25"/>
  <c r="G67" i="25"/>
  <c r="F67" i="25"/>
  <c r="E67" i="25"/>
  <c r="C67" i="25"/>
  <c r="C20" i="23" s="1"/>
  <c r="P66" i="25"/>
  <c r="L66" i="25"/>
  <c r="D66" i="25"/>
  <c r="P65" i="25"/>
  <c r="L65" i="25"/>
  <c r="D65" i="25"/>
  <c r="P64" i="25"/>
  <c r="L64" i="25"/>
  <c r="D64" i="25"/>
  <c r="S64" i="25" s="1"/>
  <c r="P63" i="25"/>
  <c r="L63" i="25"/>
  <c r="D63" i="25"/>
  <c r="P62" i="25"/>
  <c r="L62" i="25"/>
  <c r="D62" i="25"/>
  <c r="P61" i="25"/>
  <c r="L61" i="25"/>
  <c r="D61" i="25"/>
  <c r="S61" i="25" s="1"/>
  <c r="P60" i="25"/>
  <c r="L60" i="25"/>
  <c r="D60" i="25"/>
  <c r="P59" i="25"/>
  <c r="L59" i="25"/>
  <c r="D59" i="25"/>
  <c r="P58" i="25"/>
  <c r="L58" i="25"/>
  <c r="D58" i="25"/>
  <c r="P57" i="25"/>
  <c r="L57" i="25"/>
  <c r="D57" i="25"/>
  <c r="P56" i="25"/>
  <c r="L56" i="25"/>
  <c r="D56" i="25"/>
  <c r="P55" i="25"/>
  <c r="L55" i="25"/>
  <c r="D55" i="25"/>
  <c r="R45" i="25"/>
  <c r="Q45" i="25"/>
  <c r="O45" i="25"/>
  <c r="E19" i="23" s="1"/>
  <c r="N45" i="25"/>
  <c r="M45" i="25"/>
  <c r="L46" i="25" s="1"/>
  <c r="K45" i="25"/>
  <c r="J45" i="25"/>
  <c r="I45" i="25"/>
  <c r="H45" i="25"/>
  <c r="G45" i="25"/>
  <c r="F45" i="25"/>
  <c r="E45" i="25"/>
  <c r="C45" i="25"/>
  <c r="C19" i="23" s="1"/>
  <c r="P44" i="25"/>
  <c r="S44" i="25" s="1"/>
  <c r="L44" i="25"/>
  <c r="D44" i="25"/>
  <c r="P43" i="25"/>
  <c r="L43" i="25"/>
  <c r="D43" i="25"/>
  <c r="P42" i="25"/>
  <c r="L42" i="25"/>
  <c r="D42" i="25"/>
  <c r="P41" i="25"/>
  <c r="L41" i="25"/>
  <c r="D41" i="25"/>
  <c r="P40" i="25"/>
  <c r="L40" i="25"/>
  <c r="D40" i="25"/>
  <c r="P39" i="25"/>
  <c r="L39" i="25"/>
  <c r="D39" i="25"/>
  <c r="P38" i="25"/>
  <c r="L38" i="25"/>
  <c r="D38" i="25"/>
  <c r="P37" i="25"/>
  <c r="L37" i="25"/>
  <c r="D37" i="25"/>
  <c r="S37" i="25" s="1"/>
  <c r="P36" i="25"/>
  <c r="L36" i="25"/>
  <c r="D36" i="25"/>
  <c r="P35" i="25"/>
  <c r="L35" i="25"/>
  <c r="D35" i="25"/>
  <c r="P34" i="25"/>
  <c r="L34" i="25"/>
  <c r="S34" i="25" s="1"/>
  <c r="D34" i="25"/>
  <c r="P33" i="25"/>
  <c r="L33" i="25"/>
  <c r="D33" i="25"/>
  <c r="R23" i="25"/>
  <c r="Q23" i="25"/>
  <c r="J18" i="23" s="1"/>
  <c r="O23" i="25"/>
  <c r="E18" i="23" s="1"/>
  <c r="N23" i="25"/>
  <c r="G18" i="23" s="1"/>
  <c r="M23" i="25"/>
  <c r="K23" i="25"/>
  <c r="J23" i="25"/>
  <c r="I23" i="25"/>
  <c r="H23" i="25"/>
  <c r="G23" i="25"/>
  <c r="F23" i="25"/>
  <c r="E23" i="25"/>
  <c r="C23" i="25"/>
  <c r="P22" i="25"/>
  <c r="L22" i="25"/>
  <c r="D22" i="25"/>
  <c r="P21" i="25"/>
  <c r="L21" i="25"/>
  <c r="D21" i="25"/>
  <c r="S21" i="25" s="1"/>
  <c r="P20" i="25"/>
  <c r="L20" i="25"/>
  <c r="D20" i="25"/>
  <c r="S20" i="25" s="1"/>
  <c r="P19" i="25"/>
  <c r="L19" i="25"/>
  <c r="D19" i="25"/>
  <c r="P18" i="25"/>
  <c r="L18" i="25"/>
  <c r="D18" i="25"/>
  <c r="P17" i="25"/>
  <c r="L17" i="25"/>
  <c r="S17" i="25" s="1"/>
  <c r="D17" i="25"/>
  <c r="P16" i="25"/>
  <c r="L16" i="25"/>
  <c r="D16" i="25"/>
  <c r="S16" i="25" s="1"/>
  <c r="P15" i="25"/>
  <c r="L15" i="25"/>
  <c r="D15" i="25"/>
  <c r="P14" i="25"/>
  <c r="L14" i="25"/>
  <c r="D14" i="25"/>
  <c r="P13" i="25"/>
  <c r="L13" i="25"/>
  <c r="D13" i="25"/>
  <c r="S13" i="25" s="1"/>
  <c r="P12" i="25"/>
  <c r="L12" i="25"/>
  <c r="D12" i="25"/>
  <c r="P11" i="25"/>
  <c r="L11" i="25"/>
  <c r="D11" i="25"/>
  <c r="R133" i="24"/>
  <c r="Q133" i="24"/>
  <c r="J14" i="23" s="1"/>
  <c r="O133" i="24"/>
  <c r="N133" i="24"/>
  <c r="G14" i="23" s="1"/>
  <c r="M133" i="24"/>
  <c r="K133" i="24"/>
  <c r="J133" i="24"/>
  <c r="I133" i="24"/>
  <c r="H133" i="24"/>
  <c r="G133" i="24"/>
  <c r="F133" i="24"/>
  <c r="E133" i="24"/>
  <c r="C133" i="24"/>
  <c r="C14" i="23" s="1"/>
  <c r="P132" i="24"/>
  <c r="L132" i="24"/>
  <c r="D132" i="24"/>
  <c r="P131" i="24"/>
  <c r="L131" i="24"/>
  <c r="D131" i="24"/>
  <c r="P130" i="24"/>
  <c r="L130" i="24"/>
  <c r="D130" i="24"/>
  <c r="P129" i="24"/>
  <c r="L129" i="24"/>
  <c r="D129" i="24"/>
  <c r="S129" i="24" s="1"/>
  <c r="P128" i="24"/>
  <c r="L128" i="24"/>
  <c r="D128" i="24"/>
  <c r="P127" i="24"/>
  <c r="L127" i="24"/>
  <c r="D127" i="24"/>
  <c r="P126" i="24"/>
  <c r="L126" i="24"/>
  <c r="D126" i="24"/>
  <c r="P125" i="24"/>
  <c r="L125" i="24"/>
  <c r="D125" i="24"/>
  <c r="S125" i="24" s="1"/>
  <c r="P124" i="24"/>
  <c r="L124" i="24"/>
  <c r="D124" i="24"/>
  <c r="S124" i="24" s="1"/>
  <c r="P123" i="24"/>
  <c r="L123" i="24"/>
  <c r="D123" i="24"/>
  <c r="P122" i="24"/>
  <c r="L122" i="24"/>
  <c r="D122" i="24"/>
  <c r="P121" i="24"/>
  <c r="L121" i="24"/>
  <c r="D121" i="24"/>
  <c r="R111" i="24"/>
  <c r="L13" i="23" s="1"/>
  <c r="Q111" i="24"/>
  <c r="O111" i="24"/>
  <c r="N111" i="24"/>
  <c r="G13" i="23" s="1"/>
  <c r="M111" i="24"/>
  <c r="F13" i="23" s="1"/>
  <c r="K111" i="24"/>
  <c r="J111" i="24"/>
  <c r="I111" i="24"/>
  <c r="H111" i="24"/>
  <c r="G111" i="24"/>
  <c r="F111" i="24"/>
  <c r="E111" i="24"/>
  <c r="C111" i="24"/>
  <c r="C13" i="23" s="1"/>
  <c r="P110" i="24"/>
  <c r="L110" i="24"/>
  <c r="D110" i="24"/>
  <c r="P109" i="24"/>
  <c r="L109" i="24"/>
  <c r="D109" i="24"/>
  <c r="P108" i="24"/>
  <c r="L108" i="24"/>
  <c r="D108" i="24"/>
  <c r="P107" i="24"/>
  <c r="L107" i="24"/>
  <c r="D107" i="24"/>
  <c r="P106" i="24"/>
  <c r="L106" i="24"/>
  <c r="D106" i="24"/>
  <c r="P105" i="24"/>
  <c r="L105" i="24"/>
  <c r="D105" i="24"/>
  <c r="P104" i="24"/>
  <c r="L104" i="24"/>
  <c r="D104" i="24"/>
  <c r="P103" i="24"/>
  <c r="L103" i="24"/>
  <c r="D103" i="24"/>
  <c r="P102" i="24"/>
  <c r="L102" i="24"/>
  <c r="D102" i="24"/>
  <c r="S102" i="24" s="1"/>
  <c r="P101" i="24"/>
  <c r="L101" i="24"/>
  <c r="D101" i="24"/>
  <c r="S101" i="24" s="1"/>
  <c r="P100" i="24"/>
  <c r="L100" i="24"/>
  <c r="D100" i="24"/>
  <c r="P99" i="24"/>
  <c r="L99" i="24"/>
  <c r="D99" i="24"/>
  <c r="R89" i="24"/>
  <c r="Q89" i="24"/>
  <c r="P90" i="24" s="1"/>
  <c r="O89" i="24"/>
  <c r="E12" i="23" s="1"/>
  <c r="N89" i="24"/>
  <c r="G12" i="23" s="1"/>
  <c r="M89" i="24"/>
  <c r="F12" i="23" s="1"/>
  <c r="K89" i="24"/>
  <c r="J89" i="24"/>
  <c r="I89" i="24"/>
  <c r="H89" i="24"/>
  <c r="G89" i="24"/>
  <c r="F89" i="24"/>
  <c r="E89" i="24"/>
  <c r="C89" i="24"/>
  <c r="C12" i="23" s="1"/>
  <c r="P88" i="24"/>
  <c r="L88" i="24"/>
  <c r="D88" i="24"/>
  <c r="P87" i="24"/>
  <c r="L87" i="24"/>
  <c r="D87" i="24"/>
  <c r="P86" i="24"/>
  <c r="L86" i="24"/>
  <c r="D86" i="24"/>
  <c r="S86" i="24" s="1"/>
  <c r="P85" i="24"/>
  <c r="L85" i="24"/>
  <c r="D85" i="24"/>
  <c r="P84" i="24"/>
  <c r="L84" i="24"/>
  <c r="D84" i="24"/>
  <c r="P83" i="24"/>
  <c r="L83" i="24"/>
  <c r="D83" i="24"/>
  <c r="S83" i="24" s="1"/>
  <c r="P82" i="24"/>
  <c r="L82" i="24"/>
  <c r="D82" i="24"/>
  <c r="S82" i="24" s="1"/>
  <c r="P81" i="24"/>
  <c r="L81" i="24"/>
  <c r="D81" i="24"/>
  <c r="S81" i="24" s="1"/>
  <c r="P80" i="24"/>
  <c r="S80" i="24" s="1"/>
  <c r="L80" i="24"/>
  <c r="D80" i="24"/>
  <c r="P79" i="24"/>
  <c r="L79" i="24"/>
  <c r="D79" i="24"/>
  <c r="P78" i="24"/>
  <c r="L78" i="24"/>
  <c r="D78" i="24"/>
  <c r="P77" i="24"/>
  <c r="L77" i="24"/>
  <c r="D77" i="24"/>
  <c r="R67" i="24"/>
  <c r="Q67" i="24"/>
  <c r="J11" i="23" s="1"/>
  <c r="O67" i="24"/>
  <c r="E11" i="23" s="1"/>
  <c r="N67" i="24"/>
  <c r="G11" i="23" s="1"/>
  <c r="M67" i="24"/>
  <c r="F11" i="23" s="1"/>
  <c r="K67" i="24"/>
  <c r="J67" i="24"/>
  <c r="I67" i="24"/>
  <c r="H67" i="24"/>
  <c r="G67" i="24"/>
  <c r="F67" i="24"/>
  <c r="E67" i="24"/>
  <c r="C67" i="24"/>
  <c r="C11" i="23" s="1"/>
  <c r="P66" i="24"/>
  <c r="L66" i="24"/>
  <c r="D66" i="24"/>
  <c r="S66" i="24" s="1"/>
  <c r="P65" i="24"/>
  <c r="L65" i="24"/>
  <c r="D65" i="24"/>
  <c r="P64" i="24"/>
  <c r="L64" i="24"/>
  <c r="D64" i="24"/>
  <c r="P63" i="24"/>
  <c r="L63" i="24"/>
  <c r="D63" i="24"/>
  <c r="P62" i="24"/>
  <c r="L62" i="24"/>
  <c r="D62" i="24"/>
  <c r="P61" i="24"/>
  <c r="L61" i="24"/>
  <c r="D61" i="24"/>
  <c r="P60" i="24"/>
  <c r="L60" i="24"/>
  <c r="D60" i="24"/>
  <c r="P59" i="24"/>
  <c r="L59" i="24"/>
  <c r="D59" i="24"/>
  <c r="P58" i="24"/>
  <c r="L58" i="24"/>
  <c r="D58" i="24"/>
  <c r="S58" i="24" s="1"/>
  <c r="P57" i="24"/>
  <c r="L57" i="24"/>
  <c r="D57" i="24"/>
  <c r="P56" i="24"/>
  <c r="L56" i="24"/>
  <c r="D56" i="24"/>
  <c r="P55" i="24"/>
  <c r="L55" i="24"/>
  <c r="D55" i="24"/>
  <c r="R45" i="24"/>
  <c r="L10" i="23" s="1"/>
  <c r="Q45" i="24"/>
  <c r="O45" i="24"/>
  <c r="E10" i="23" s="1"/>
  <c r="E8" i="23" s="1"/>
  <c r="N45" i="24"/>
  <c r="G10" i="23" s="1"/>
  <c r="M45" i="24"/>
  <c r="F10" i="23" s="1"/>
  <c r="K45" i="24"/>
  <c r="J45" i="24"/>
  <c r="I45" i="24"/>
  <c r="H45" i="24"/>
  <c r="G45" i="24"/>
  <c r="F45" i="24"/>
  <c r="E45" i="24"/>
  <c r="C45" i="24"/>
  <c r="C10" i="23" s="1"/>
  <c r="P44" i="24"/>
  <c r="L44" i="24"/>
  <c r="D44" i="24"/>
  <c r="P43" i="24"/>
  <c r="L43" i="24"/>
  <c r="D43" i="24"/>
  <c r="P42" i="24"/>
  <c r="L42" i="24"/>
  <c r="D42" i="24"/>
  <c r="P41" i="24"/>
  <c r="L41" i="24"/>
  <c r="D41" i="24"/>
  <c r="P40" i="24"/>
  <c r="L40" i="24"/>
  <c r="D40" i="24"/>
  <c r="P39" i="24"/>
  <c r="L39" i="24"/>
  <c r="D39" i="24"/>
  <c r="S39" i="24" s="1"/>
  <c r="P38" i="24"/>
  <c r="L38" i="24"/>
  <c r="D38" i="24"/>
  <c r="S38" i="24" s="1"/>
  <c r="P37" i="24"/>
  <c r="L37" i="24"/>
  <c r="D37" i="24"/>
  <c r="P36" i="24"/>
  <c r="S36" i="24" s="1"/>
  <c r="L36" i="24"/>
  <c r="D36" i="24"/>
  <c r="P35" i="24"/>
  <c r="L35" i="24"/>
  <c r="D35" i="24"/>
  <c r="S35" i="24" s="1"/>
  <c r="P34" i="24"/>
  <c r="L34" i="24"/>
  <c r="D34" i="24"/>
  <c r="P33" i="24"/>
  <c r="L33" i="24"/>
  <c r="D33" i="24"/>
  <c r="R23" i="24"/>
  <c r="Q23" i="24"/>
  <c r="J9" i="23" s="1"/>
  <c r="O23" i="24"/>
  <c r="E9" i="23" s="1"/>
  <c r="N23" i="24"/>
  <c r="M23" i="24"/>
  <c r="F9" i="23" s="1"/>
  <c r="K23" i="24"/>
  <c r="J23" i="24"/>
  <c r="I23" i="24"/>
  <c r="H23" i="24"/>
  <c r="G23" i="24"/>
  <c r="F23" i="24"/>
  <c r="E23" i="24"/>
  <c r="C23" i="24"/>
  <c r="C9" i="23" s="1"/>
  <c r="P22" i="24"/>
  <c r="L22" i="24"/>
  <c r="D22" i="24"/>
  <c r="P21" i="24"/>
  <c r="L21" i="24"/>
  <c r="D21" i="24"/>
  <c r="P20" i="24"/>
  <c r="L20" i="24"/>
  <c r="D20" i="24"/>
  <c r="P19" i="24"/>
  <c r="L19" i="24"/>
  <c r="D19" i="24"/>
  <c r="P18" i="24"/>
  <c r="L18" i="24"/>
  <c r="D18" i="24"/>
  <c r="P17" i="24"/>
  <c r="L17" i="24"/>
  <c r="D17" i="24"/>
  <c r="P16" i="24"/>
  <c r="L16" i="24"/>
  <c r="D16" i="24"/>
  <c r="P15" i="24"/>
  <c r="L15" i="24"/>
  <c r="D15" i="24"/>
  <c r="P14" i="24"/>
  <c r="L14" i="24"/>
  <c r="D14" i="24"/>
  <c r="P13" i="24"/>
  <c r="L13" i="24"/>
  <c r="D13" i="24"/>
  <c r="P12" i="24"/>
  <c r="L12" i="24"/>
  <c r="D12" i="24"/>
  <c r="P11" i="24"/>
  <c r="L11" i="24"/>
  <c r="D11" i="24"/>
  <c r="G23" i="23"/>
  <c r="E23" i="23"/>
  <c r="E22" i="23"/>
  <c r="G21" i="23"/>
  <c r="F21" i="23"/>
  <c r="J20" i="23"/>
  <c r="E20" i="23"/>
  <c r="L19" i="23"/>
  <c r="J19" i="23"/>
  <c r="G19" i="23"/>
  <c r="F18" i="23"/>
  <c r="C18" i="23"/>
  <c r="E14" i="23"/>
  <c r="J13" i="23"/>
  <c r="E13" i="23"/>
  <c r="L12" i="23"/>
  <c r="J12" i="23"/>
  <c r="J10" i="23"/>
  <c r="G181" i="22"/>
  <c r="G179" i="22"/>
  <c r="G178" i="22"/>
  <c r="G176" i="22"/>
  <c r="G175" i="22"/>
  <c r="F174" i="22"/>
  <c r="G174" i="22" s="1"/>
  <c r="E174" i="22"/>
  <c r="D174" i="22"/>
  <c r="C174" i="22"/>
  <c r="G173" i="22"/>
  <c r="G172" i="22"/>
  <c r="G171" i="22"/>
  <c r="G170" i="22"/>
  <c r="G169" i="22"/>
  <c r="F168" i="22"/>
  <c r="F166" i="22" s="1"/>
  <c r="E168" i="22"/>
  <c r="D168" i="22"/>
  <c r="D166" i="22" s="1"/>
  <c r="C168" i="22"/>
  <c r="C166" i="22" s="1"/>
  <c r="G167" i="22"/>
  <c r="D164" i="22"/>
  <c r="G163" i="22"/>
  <c r="G162" i="22"/>
  <c r="G161" i="22"/>
  <c r="G160" i="22"/>
  <c r="G159" i="22"/>
  <c r="G158" i="22"/>
  <c r="G157" i="22"/>
  <c r="G156" i="22"/>
  <c r="F155" i="22"/>
  <c r="E155" i="22"/>
  <c r="E164" i="22" s="1"/>
  <c r="D155" i="22"/>
  <c r="C155" i="22"/>
  <c r="C164" i="22" s="1"/>
  <c r="G148" i="22"/>
  <c r="G147" i="22"/>
  <c r="G146" i="22"/>
  <c r="G145" i="22"/>
  <c r="F144" i="22"/>
  <c r="G144" i="22" s="1"/>
  <c r="E144" i="22"/>
  <c r="D144" i="22"/>
  <c r="C144" i="22"/>
  <c r="G137" i="22"/>
  <c r="G136" i="22"/>
  <c r="G135" i="22"/>
  <c r="G134" i="22"/>
  <c r="G133" i="22"/>
  <c r="F132" i="22"/>
  <c r="E132" i="22"/>
  <c r="D132" i="22"/>
  <c r="C132" i="22"/>
  <c r="G130" i="22"/>
  <c r="G129" i="22"/>
  <c r="G128" i="22"/>
  <c r="G127" i="22"/>
  <c r="G126" i="22"/>
  <c r="F125" i="22"/>
  <c r="E125" i="22"/>
  <c r="D125" i="22"/>
  <c r="C125" i="22"/>
  <c r="G123" i="22"/>
  <c r="G122" i="22"/>
  <c r="G121" i="22"/>
  <c r="G120" i="22"/>
  <c r="F119" i="22"/>
  <c r="G119" i="22" s="1"/>
  <c r="E119" i="22"/>
  <c r="D119" i="22"/>
  <c r="C119" i="22"/>
  <c r="G116" i="22"/>
  <c r="G113" i="22"/>
  <c r="G112" i="22"/>
  <c r="G111" i="22"/>
  <c r="G110" i="22"/>
  <c r="F109" i="22"/>
  <c r="E109" i="22"/>
  <c r="D109" i="22"/>
  <c r="C109" i="22"/>
  <c r="G108" i="22"/>
  <c r="G107" i="22"/>
  <c r="F106" i="22"/>
  <c r="E106" i="22"/>
  <c r="D106" i="22"/>
  <c r="C106" i="22"/>
  <c r="G105" i="22"/>
  <c r="G104" i="22"/>
  <c r="G103" i="22"/>
  <c r="G102" i="22"/>
  <c r="F101" i="22"/>
  <c r="E101" i="22"/>
  <c r="G101" i="22" s="1"/>
  <c r="D101" i="22"/>
  <c r="C101" i="22"/>
  <c r="G100" i="22"/>
  <c r="G99" i="22"/>
  <c r="G98" i="22"/>
  <c r="G97" i="22"/>
  <c r="G96" i="22"/>
  <c r="G95" i="22"/>
  <c r="G94" i="22"/>
  <c r="F93" i="22"/>
  <c r="E93" i="22"/>
  <c r="D93" i="22"/>
  <c r="C93" i="22"/>
  <c r="G92" i="22"/>
  <c r="G91" i="22"/>
  <c r="F90" i="22"/>
  <c r="E90" i="22"/>
  <c r="D90" i="22"/>
  <c r="C90" i="22"/>
  <c r="G89" i="22"/>
  <c r="G88" i="22"/>
  <c r="F87" i="22"/>
  <c r="E87" i="22"/>
  <c r="D87" i="22"/>
  <c r="C87" i="22"/>
  <c r="G86" i="22"/>
  <c r="G85" i="22"/>
  <c r="G84" i="22"/>
  <c r="F83" i="22"/>
  <c r="E83" i="22"/>
  <c r="D83" i="22"/>
  <c r="C83" i="22"/>
  <c r="G82" i="22"/>
  <c r="G81" i="22"/>
  <c r="G80" i="22"/>
  <c r="F79" i="22"/>
  <c r="E79" i="22"/>
  <c r="D79" i="22"/>
  <c r="C79" i="22"/>
  <c r="G78" i="22"/>
  <c r="G77" i="22"/>
  <c r="G76" i="22"/>
  <c r="G75" i="22"/>
  <c r="G74" i="22"/>
  <c r="G73" i="22"/>
  <c r="G72" i="22"/>
  <c r="F71" i="22"/>
  <c r="E71" i="22"/>
  <c r="D71" i="22"/>
  <c r="C71" i="22"/>
  <c r="G70" i="22"/>
  <c r="G69" i="22"/>
  <c r="G68" i="22"/>
  <c r="G67" i="22"/>
  <c r="G66" i="22"/>
  <c r="G65" i="22"/>
  <c r="F64" i="22"/>
  <c r="E64" i="22"/>
  <c r="D64" i="22"/>
  <c r="C64" i="22"/>
  <c r="G63" i="22"/>
  <c r="G62" i="22"/>
  <c r="G61" i="22"/>
  <c r="F60" i="22"/>
  <c r="E60" i="22"/>
  <c r="D60" i="22"/>
  <c r="C60" i="22"/>
  <c r="G58" i="22"/>
  <c r="G57" i="22"/>
  <c r="G56" i="22"/>
  <c r="F55" i="22"/>
  <c r="E55" i="22"/>
  <c r="D55" i="22"/>
  <c r="C55" i="22"/>
  <c r="G51" i="22"/>
  <c r="G50" i="22"/>
  <c r="G49" i="22"/>
  <c r="G48" i="22"/>
  <c r="G47" i="22"/>
  <c r="G46" i="22"/>
  <c r="F45" i="22"/>
  <c r="E45" i="22"/>
  <c r="D45" i="22"/>
  <c r="C45" i="22"/>
  <c r="G44" i="22"/>
  <c r="G43" i="22"/>
  <c r="F42" i="22"/>
  <c r="E42" i="22"/>
  <c r="D42" i="22"/>
  <c r="C42" i="22"/>
  <c r="G41" i="22"/>
  <c r="G40" i="22"/>
  <c r="G39" i="22"/>
  <c r="G38" i="22"/>
  <c r="G37" i="22"/>
  <c r="G36" i="22"/>
  <c r="G35" i="22"/>
  <c r="G34" i="22"/>
  <c r="G33" i="22"/>
  <c r="G32" i="22"/>
  <c r="G31" i="22"/>
  <c r="G30" i="22"/>
  <c r="F29" i="22"/>
  <c r="E29" i="22"/>
  <c r="D29" i="22"/>
  <c r="C29" i="22"/>
  <c r="G28" i="22"/>
  <c r="G27" i="22"/>
  <c r="G26" i="22"/>
  <c r="G25" i="22"/>
  <c r="G24" i="22"/>
  <c r="F23" i="22"/>
  <c r="F22" i="22" s="1"/>
  <c r="E23" i="22"/>
  <c r="E22" i="22" s="1"/>
  <c r="D23" i="22"/>
  <c r="D22" i="22" s="1"/>
  <c r="C23" i="22"/>
  <c r="C22" i="22" s="1"/>
  <c r="G21" i="22"/>
  <c r="G20" i="22"/>
  <c r="G19" i="22"/>
  <c r="F18" i="22"/>
  <c r="E18" i="22"/>
  <c r="D18" i="22"/>
  <c r="C18" i="22"/>
  <c r="G299" i="21"/>
  <c r="G297" i="21"/>
  <c r="G296" i="21"/>
  <c r="G294" i="21"/>
  <c r="G293" i="21"/>
  <c r="G292" i="21"/>
  <c r="F291" i="21"/>
  <c r="E291" i="21"/>
  <c r="D291" i="21"/>
  <c r="C291" i="21"/>
  <c r="G290" i="21"/>
  <c r="G289" i="21"/>
  <c r="G288" i="21"/>
  <c r="G287" i="21"/>
  <c r="G286" i="21"/>
  <c r="G285" i="21"/>
  <c r="G284" i="21"/>
  <c r="F283" i="21"/>
  <c r="E283" i="21"/>
  <c r="D283" i="21"/>
  <c r="D281" i="21" s="1"/>
  <c r="C283" i="21"/>
  <c r="C281" i="21" s="1"/>
  <c r="G282" i="21"/>
  <c r="G278" i="21"/>
  <c r="G277" i="21"/>
  <c r="G276" i="21"/>
  <c r="G275" i="21"/>
  <c r="G274" i="21"/>
  <c r="G273" i="21"/>
  <c r="G272" i="21"/>
  <c r="G271" i="21"/>
  <c r="G270" i="21"/>
  <c r="G269" i="21"/>
  <c r="G268" i="21"/>
  <c r="G267" i="21"/>
  <c r="G266" i="21"/>
  <c r="G265" i="21"/>
  <c r="G264" i="21"/>
  <c r="G263" i="21"/>
  <c r="G262" i="21"/>
  <c r="F261" i="21"/>
  <c r="F260" i="21" s="1"/>
  <c r="F258" i="21" s="1"/>
  <c r="F279" i="21" s="1"/>
  <c r="E261" i="21"/>
  <c r="D261" i="21"/>
  <c r="D260" i="21" s="1"/>
  <c r="D258" i="21" s="1"/>
  <c r="D279" i="21" s="1"/>
  <c r="C261" i="21"/>
  <c r="C260" i="21" s="1"/>
  <c r="C258" i="21" s="1"/>
  <c r="C279" i="21" s="1"/>
  <c r="G259" i="21"/>
  <c r="G251" i="21"/>
  <c r="G250" i="21"/>
  <c r="G249" i="21"/>
  <c r="G248" i="21"/>
  <c r="G247" i="21"/>
  <c r="G246" i="21"/>
  <c r="G245" i="21"/>
  <c r="F244" i="21"/>
  <c r="E244" i="21"/>
  <c r="D244" i="21"/>
  <c r="C244" i="21"/>
  <c r="G243" i="21"/>
  <c r="G242" i="21"/>
  <c r="G241" i="21"/>
  <c r="G240" i="21"/>
  <c r="G239" i="21"/>
  <c r="G238" i="21"/>
  <c r="F237" i="21"/>
  <c r="E237" i="21"/>
  <c r="G237" i="21" s="1"/>
  <c r="D237" i="21"/>
  <c r="C237" i="21"/>
  <c r="G228" i="21"/>
  <c r="G225" i="21"/>
  <c r="G222" i="21"/>
  <c r="G214" i="21"/>
  <c r="E206" i="21"/>
  <c r="C206" i="21"/>
  <c r="G205" i="21"/>
  <c r="G204" i="21"/>
  <c r="E195" i="21"/>
  <c r="C195" i="21"/>
  <c r="G194" i="21"/>
  <c r="G193" i="21"/>
  <c r="E184" i="21"/>
  <c r="C184" i="21"/>
  <c r="G183" i="21"/>
  <c r="G182" i="21"/>
  <c r="E173" i="21"/>
  <c r="C173" i="21"/>
  <c r="E169" i="21"/>
  <c r="C169" i="21"/>
  <c r="E165" i="21"/>
  <c r="C165" i="21"/>
  <c r="C164" i="21" s="1"/>
  <c r="G163" i="21"/>
  <c r="G162" i="21"/>
  <c r="G151" i="21"/>
  <c r="G150" i="21"/>
  <c r="G149" i="21"/>
  <c r="G148" i="21"/>
  <c r="G147" i="21"/>
  <c r="G146" i="21"/>
  <c r="G145" i="21"/>
  <c r="F144" i="21"/>
  <c r="E144" i="21"/>
  <c r="D144" i="21"/>
  <c r="C144" i="21"/>
  <c r="G142" i="21"/>
  <c r="G141" i="21"/>
  <c r="G140" i="21"/>
  <c r="G139" i="21"/>
  <c r="G138" i="21"/>
  <c r="F137" i="21"/>
  <c r="E137" i="21"/>
  <c r="D137" i="21"/>
  <c r="C137" i="21"/>
  <c r="G135" i="21"/>
  <c r="G134" i="21"/>
  <c r="G133" i="21"/>
  <c r="F132" i="21"/>
  <c r="E132" i="21"/>
  <c r="D132" i="21"/>
  <c r="C132" i="21"/>
  <c r="G130" i="21"/>
  <c r="G127" i="21"/>
  <c r="G126" i="21"/>
  <c r="G125" i="21"/>
  <c r="G124" i="21"/>
  <c r="F123" i="21"/>
  <c r="E123" i="21"/>
  <c r="D123" i="21"/>
  <c r="C123" i="21"/>
  <c r="G122" i="21"/>
  <c r="G121" i="21"/>
  <c r="F120" i="21"/>
  <c r="E120" i="21"/>
  <c r="D120" i="21"/>
  <c r="C120" i="21"/>
  <c r="G119" i="21"/>
  <c r="G118" i="21"/>
  <c r="G117" i="21"/>
  <c r="G116" i="21"/>
  <c r="F115" i="21"/>
  <c r="E115" i="21"/>
  <c r="D115" i="21"/>
  <c r="C115" i="21"/>
  <c r="G114" i="21"/>
  <c r="G113" i="21"/>
  <c r="G112" i="21"/>
  <c r="G111" i="21"/>
  <c r="F110" i="21"/>
  <c r="E110" i="21"/>
  <c r="D110" i="21"/>
  <c r="C110" i="21"/>
  <c r="G109" i="21"/>
  <c r="G108" i="21"/>
  <c r="G107" i="21"/>
  <c r="F106" i="21"/>
  <c r="E106" i="21"/>
  <c r="D106" i="21"/>
  <c r="C106" i="21"/>
  <c r="G105" i="21"/>
  <c r="G104" i="21"/>
  <c r="F103" i="21"/>
  <c r="G103" i="21" s="1"/>
  <c r="E103" i="21"/>
  <c r="D103" i="21"/>
  <c r="C103" i="21"/>
  <c r="G102" i="21"/>
  <c r="G101" i="21"/>
  <c r="G100" i="21"/>
  <c r="G99" i="21"/>
  <c r="F98" i="21"/>
  <c r="E98" i="21"/>
  <c r="D98" i="21"/>
  <c r="C98" i="21"/>
  <c r="G97" i="21"/>
  <c r="G96" i="21"/>
  <c r="G95" i="21"/>
  <c r="F94" i="21"/>
  <c r="E94" i="21"/>
  <c r="G94" i="21" s="1"/>
  <c r="D94" i="21"/>
  <c r="C94" i="21"/>
  <c r="G93" i="21"/>
  <c r="G92" i="21"/>
  <c r="G91" i="21"/>
  <c r="G90" i="21"/>
  <c r="G89" i="21"/>
  <c r="G88" i="21"/>
  <c r="G87" i="21"/>
  <c r="G86" i="21"/>
  <c r="G85" i="21"/>
  <c r="F84" i="21"/>
  <c r="E84" i="21"/>
  <c r="D84" i="21"/>
  <c r="C84" i="21"/>
  <c r="G83" i="21"/>
  <c r="G82" i="21"/>
  <c r="G81" i="21"/>
  <c r="G80" i="21"/>
  <c r="G79" i="21"/>
  <c r="G78" i="21"/>
  <c r="G77" i="21"/>
  <c r="G76" i="21"/>
  <c r="G75" i="21"/>
  <c r="G74" i="21"/>
  <c r="F73" i="21"/>
  <c r="E73" i="21"/>
  <c r="E72" i="21" s="1"/>
  <c r="E70" i="21" s="1"/>
  <c r="D73" i="21"/>
  <c r="C73" i="21"/>
  <c r="D72" i="21"/>
  <c r="D70" i="21" s="1"/>
  <c r="C72" i="21"/>
  <c r="C70" i="21" s="1"/>
  <c r="G71" i="21"/>
  <c r="G69" i="21"/>
  <c r="G68" i="21"/>
  <c r="G67" i="21"/>
  <c r="G66" i="21"/>
  <c r="G65" i="21"/>
  <c r="F64" i="21"/>
  <c r="G64" i="21" s="1"/>
  <c r="E64" i="21"/>
  <c r="D64" i="21"/>
  <c r="C64" i="21"/>
  <c r="G62" i="21"/>
  <c r="G61" i="21"/>
  <c r="G60" i="21"/>
  <c r="F59" i="21"/>
  <c r="E59" i="21"/>
  <c r="D59" i="21"/>
  <c r="C59" i="21"/>
  <c r="G55" i="21"/>
  <c r="G54" i="21"/>
  <c r="G53" i="21"/>
  <c r="F52" i="21"/>
  <c r="E52" i="21"/>
  <c r="D52" i="21"/>
  <c r="C52" i="21"/>
  <c r="G51" i="21"/>
  <c r="G50" i="21"/>
  <c r="G49" i="21"/>
  <c r="G48" i="21"/>
  <c r="G47" i="21"/>
  <c r="G46" i="21"/>
  <c r="F45" i="21"/>
  <c r="E45" i="21"/>
  <c r="E43" i="21" s="1"/>
  <c r="D45" i="21"/>
  <c r="D43" i="21" s="1"/>
  <c r="C45" i="21"/>
  <c r="C43" i="21" s="1"/>
  <c r="G44" i="21"/>
  <c r="G42" i="21"/>
  <c r="G41" i="21"/>
  <c r="G40" i="21"/>
  <c r="G39" i="21"/>
  <c r="G38" i="21"/>
  <c r="G37" i="21"/>
  <c r="G36" i="21"/>
  <c r="G35" i="21"/>
  <c r="G34" i="21"/>
  <c r="G33" i="21"/>
  <c r="G32" i="21"/>
  <c r="G31" i="21"/>
  <c r="G30" i="21"/>
  <c r="F29" i="21"/>
  <c r="E29" i="21"/>
  <c r="D29" i="21"/>
  <c r="C29" i="21"/>
  <c r="G28" i="21"/>
  <c r="G27" i="21"/>
  <c r="G26" i="21"/>
  <c r="G25" i="21"/>
  <c r="G24" i="21"/>
  <c r="G23" i="21"/>
  <c r="G22" i="21"/>
  <c r="G21" i="21"/>
  <c r="G20" i="21"/>
  <c r="G19" i="21"/>
  <c r="G18" i="21"/>
  <c r="F17" i="21"/>
  <c r="F16" i="21" s="1"/>
  <c r="E17" i="21"/>
  <c r="E16" i="21" s="1"/>
  <c r="D17" i="21"/>
  <c r="D16" i="21" s="1"/>
  <c r="C17" i="21"/>
  <c r="C16" i="21" s="1"/>
  <c r="O26" i="19"/>
  <c r="N26" i="19"/>
  <c r="M26" i="19"/>
  <c r="L26" i="19"/>
  <c r="K26" i="19"/>
  <c r="J26" i="19"/>
  <c r="O23" i="19"/>
  <c r="N23" i="19"/>
  <c r="M23" i="19"/>
  <c r="L23" i="19"/>
  <c r="K23" i="19"/>
  <c r="J23" i="19"/>
  <c r="H21" i="19" s="1"/>
  <c r="O20" i="19"/>
  <c r="N20" i="19"/>
  <c r="M20" i="19"/>
  <c r="L20" i="19"/>
  <c r="K20" i="19"/>
  <c r="J20" i="19"/>
  <c r="O17" i="19"/>
  <c r="N17" i="19"/>
  <c r="M17" i="19"/>
  <c r="L17" i="19"/>
  <c r="K17" i="19"/>
  <c r="J17" i="19"/>
  <c r="O14" i="19"/>
  <c r="N14" i="19"/>
  <c r="M14" i="19"/>
  <c r="L14" i="19"/>
  <c r="K14" i="19"/>
  <c r="J14" i="19"/>
  <c r="D47" i="18"/>
  <c r="D46" i="18"/>
  <c r="D45" i="18"/>
  <c r="D44" i="18"/>
  <c r="D43" i="18"/>
  <c r="D42" i="18"/>
  <c r="D41" i="18"/>
  <c r="P40" i="18"/>
  <c r="O40" i="18"/>
  <c r="N40" i="18"/>
  <c r="M40" i="18"/>
  <c r="L40" i="18"/>
  <c r="K40" i="18"/>
  <c r="J40" i="18"/>
  <c r="Q40" i="18" s="1"/>
  <c r="I40" i="18"/>
  <c r="H40" i="18"/>
  <c r="G40" i="18"/>
  <c r="F40" i="18"/>
  <c r="E40" i="18"/>
  <c r="D39" i="18"/>
  <c r="D38" i="18"/>
  <c r="D37" i="18"/>
  <c r="D36" i="18"/>
  <c r="D35" i="18"/>
  <c r="D34" i="18"/>
  <c r="P33" i="18"/>
  <c r="P32" i="18" s="1"/>
  <c r="O33" i="18"/>
  <c r="N33" i="18"/>
  <c r="M33" i="18"/>
  <c r="L33" i="18"/>
  <c r="K33" i="18"/>
  <c r="D33" i="18" s="1"/>
  <c r="J33" i="18"/>
  <c r="I33" i="18"/>
  <c r="H33" i="18"/>
  <c r="H32" i="18" s="1"/>
  <c r="G33" i="18"/>
  <c r="F33" i="18"/>
  <c r="E33" i="18"/>
  <c r="J32" i="18"/>
  <c r="G32" i="18"/>
  <c r="P21" i="18"/>
  <c r="O21" i="18"/>
  <c r="N21" i="18"/>
  <c r="M21" i="18"/>
  <c r="L21" i="18"/>
  <c r="L13" i="18" s="1"/>
  <c r="K21" i="18"/>
  <c r="K13" i="18" s="1"/>
  <c r="J21" i="18"/>
  <c r="I21" i="18"/>
  <c r="H21" i="18"/>
  <c r="G21" i="18"/>
  <c r="F21" i="18"/>
  <c r="E21" i="18"/>
  <c r="D18" i="18"/>
  <c r="P14" i="18"/>
  <c r="O14" i="18"/>
  <c r="O13" i="18" s="1"/>
  <c r="N14" i="18"/>
  <c r="M14" i="18"/>
  <c r="L14" i="18"/>
  <c r="K14" i="18"/>
  <c r="J14" i="18"/>
  <c r="I14" i="18"/>
  <c r="H14" i="18"/>
  <c r="G14" i="18"/>
  <c r="G13" i="18" s="1"/>
  <c r="G49" i="18" s="1"/>
  <c r="F14" i="18"/>
  <c r="E14" i="18"/>
  <c r="D43" i="17"/>
  <c r="D42" i="17"/>
  <c r="D41" i="17"/>
  <c r="D40" i="17"/>
  <c r="D38" i="17"/>
  <c r="P37" i="17"/>
  <c r="O37" i="17"/>
  <c r="N37" i="17"/>
  <c r="M37" i="17"/>
  <c r="M47" i="17" s="1"/>
  <c r="L37" i="17"/>
  <c r="L47" i="17" s="1"/>
  <c r="K37" i="17"/>
  <c r="J37" i="17"/>
  <c r="I37" i="17"/>
  <c r="H37" i="17"/>
  <c r="H30" i="17" s="1"/>
  <c r="G37" i="17"/>
  <c r="F37" i="17"/>
  <c r="E37" i="17"/>
  <c r="D36" i="17"/>
  <c r="D35" i="17"/>
  <c r="D34" i="17"/>
  <c r="D33" i="17"/>
  <c r="D32" i="17"/>
  <c r="P31" i="17"/>
  <c r="O31" i="17"/>
  <c r="O30" i="17" s="1"/>
  <c r="O45" i="17" s="1"/>
  <c r="N31" i="17"/>
  <c r="M31" i="17"/>
  <c r="L31" i="17"/>
  <c r="K31" i="17"/>
  <c r="J31" i="17"/>
  <c r="I31" i="17"/>
  <c r="H31" i="17"/>
  <c r="G31" i="17"/>
  <c r="F31" i="17"/>
  <c r="E31" i="17"/>
  <c r="P30" i="17"/>
  <c r="D26" i="17"/>
  <c r="D25" i="17"/>
  <c r="Q24" i="17"/>
  <c r="D24" i="17"/>
  <c r="D23" i="17"/>
  <c r="D22" i="17"/>
  <c r="D21" i="17"/>
  <c r="P20" i="17"/>
  <c r="O20" i="17"/>
  <c r="N20" i="17"/>
  <c r="M20" i="17"/>
  <c r="L20" i="17"/>
  <c r="K20" i="17"/>
  <c r="J20" i="17"/>
  <c r="I20" i="17"/>
  <c r="H20" i="17"/>
  <c r="G20" i="17"/>
  <c r="F20" i="17"/>
  <c r="E20" i="17"/>
  <c r="D19" i="17"/>
  <c r="D18" i="17"/>
  <c r="D17" i="17"/>
  <c r="D16" i="17"/>
  <c r="P14" i="17"/>
  <c r="O14" i="17"/>
  <c r="N14" i="17"/>
  <c r="M14" i="17"/>
  <c r="M13" i="17" s="1"/>
  <c r="L14" i="17"/>
  <c r="L13" i="17" s="1"/>
  <c r="K14" i="17"/>
  <c r="K13" i="17" s="1"/>
  <c r="J14" i="17"/>
  <c r="Q14" i="17" s="1"/>
  <c r="I14" i="17"/>
  <c r="I13" i="17" s="1"/>
  <c r="H14" i="17"/>
  <c r="G14" i="17"/>
  <c r="G13" i="17" s="1"/>
  <c r="F14" i="17"/>
  <c r="E14" i="17"/>
  <c r="E13" i="17" s="1"/>
  <c r="P13" i="17"/>
  <c r="O13" i="17"/>
  <c r="H13" i="17"/>
  <c r="G27" i="16"/>
  <c r="G26" i="16"/>
  <c r="E23" i="16"/>
  <c r="E22" i="16" s="1"/>
  <c r="D23" i="16"/>
  <c r="D22" i="16" s="1"/>
  <c r="C22" i="16"/>
  <c r="G19" i="16"/>
  <c r="G18" i="16"/>
  <c r="F17" i="16"/>
  <c r="F13" i="16" s="1"/>
  <c r="F21" i="16" s="1"/>
  <c r="E17" i="16"/>
  <c r="E13" i="16" s="1"/>
  <c r="E21" i="16" s="1"/>
  <c r="D17" i="16"/>
  <c r="D13" i="16" s="1"/>
  <c r="D21" i="16" s="1"/>
  <c r="C17" i="16"/>
  <c r="C13" i="16" s="1"/>
  <c r="C21" i="16" s="1"/>
  <c r="G16" i="16"/>
  <c r="G15" i="16"/>
  <c r="G14" i="16"/>
  <c r="G12" i="16"/>
  <c r="G27" i="15"/>
  <c r="G26" i="15"/>
  <c r="G25" i="15"/>
  <c r="G24" i="15"/>
  <c r="E23" i="15"/>
  <c r="D23" i="15"/>
  <c r="D22" i="15" s="1"/>
  <c r="C23" i="15"/>
  <c r="C22" i="15" s="1"/>
  <c r="E22" i="15"/>
  <c r="G20" i="15"/>
  <c r="G19" i="15"/>
  <c r="G18" i="15"/>
  <c r="E17" i="15"/>
  <c r="G17" i="15" s="1"/>
  <c r="D17" i="15"/>
  <c r="D13" i="15" s="1"/>
  <c r="C17" i="15"/>
  <c r="G16" i="15"/>
  <c r="G15" i="15"/>
  <c r="E14" i="15"/>
  <c r="E13" i="15" s="1"/>
  <c r="E21" i="15" s="1"/>
  <c r="D14" i="15"/>
  <c r="C14" i="15"/>
  <c r="F21" i="15"/>
  <c r="G12" i="15"/>
  <c r="G24" i="14"/>
  <c r="G23" i="14"/>
  <c r="G22" i="14"/>
  <c r="G21" i="14"/>
  <c r="E20" i="14"/>
  <c r="D20" i="14"/>
  <c r="D19" i="14" s="1"/>
  <c r="C20" i="14"/>
  <c r="C19" i="14" s="1"/>
  <c r="E19" i="14"/>
  <c r="E18" i="14"/>
  <c r="G17" i="14"/>
  <c r="G16" i="14"/>
  <c r="G15" i="14"/>
  <c r="E14" i="14"/>
  <c r="E12" i="14" s="1"/>
  <c r="D14" i="14"/>
  <c r="D12" i="14" s="1"/>
  <c r="D25" i="14" s="1"/>
  <c r="D26" i="14" s="1"/>
  <c r="C14" i="14"/>
  <c r="C12" i="14" s="1"/>
  <c r="G13" i="14"/>
  <c r="G11" i="14"/>
  <c r="G26" i="13"/>
  <c r="G25" i="13"/>
  <c r="G24" i="13"/>
  <c r="G23" i="13"/>
  <c r="E22" i="13"/>
  <c r="E21" i="13" s="1"/>
  <c r="D22" i="13"/>
  <c r="D21" i="13" s="1"/>
  <c r="C22" i="13"/>
  <c r="C21" i="13" s="1"/>
  <c r="G19" i="13"/>
  <c r="G18" i="13"/>
  <c r="G17" i="13"/>
  <c r="E16" i="13"/>
  <c r="D16" i="13"/>
  <c r="D12" i="13" s="1"/>
  <c r="C16" i="13"/>
  <c r="G15" i="13"/>
  <c r="G14" i="13"/>
  <c r="E13" i="13"/>
  <c r="D13" i="13"/>
  <c r="C13" i="13"/>
  <c r="G11" i="13"/>
  <c r="G34" i="12"/>
  <c r="G33" i="12"/>
  <c r="G32" i="12"/>
  <c r="G31" i="12"/>
  <c r="G30" i="12"/>
  <c r="G29" i="12"/>
  <c r="G28" i="12"/>
  <c r="E27" i="12"/>
  <c r="E26" i="12" s="1"/>
  <c r="D27" i="12"/>
  <c r="D26" i="12" s="1"/>
  <c r="C27" i="12"/>
  <c r="C26" i="12" s="1"/>
  <c r="G24" i="12"/>
  <c r="G23" i="12"/>
  <c r="G22" i="12"/>
  <c r="E21" i="12"/>
  <c r="D21" i="12"/>
  <c r="C21" i="12"/>
  <c r="G20" i="12"/>
  <c r="G19" i="12"/>
  <c r="G18" i="12"/>
  <c r="G17" i="12"/>
  <c r="G16" i="12"/>
  <c r="G15" i="12"/>
  <c r="E14" i="12"/>
  <c r="D14" i="12"/>
  <c r="C14" i="12"/>
  <c r="G12" i="12"/>
  <c r="G27" i="11"/>
  <c r="G26" i="11"/>
  <c r="G25" i="11"/>
  <c r="G24" i="11"/>
  <c r="E23" i="11"/>
  <c r="E22" i="11" s="1"/>
  <c r="D23" i="11"/>
  <c r="D22" i="11" s="1"/>
  <c r="C23" i="11"/>
  <c r="C22" i="11" s="1"/>
  <c r="G20" i="11"/>
  <c r="G19" i="11"/>
  <c r="G18" i="11"/>
  <c r="E17" i="11"/>
  <c r="D17" i="11"/>
  <c r="C17" i="11"/>
  <c r="G16" i="11"/>
  <c r="G15" i="11"/>
  <c r="G14" i="11"/>
  <c r="E13" i="11"/>
  <c r="D13" i="11"/>
  <c r="C13" i="11"/>
  <c r="G11" i="11"/>
  <c r="G25" i="10"/>
  <c r="G24" i="10"/>
  <c r="G23" i="10"/>
  <c r="G22" i="10"/>
  <c r="F21" i="10"/>
  <c r="E21" i="10"/>
  <c r="E20" i="10" s="1"/>
  <c r="D21" i="10"/>
  <c r="D20" i="10" s="1"/>
  <c r="C21" i="10"/>
  <c r="C20" i="10"/>
  <c r="G18" i="10"/>
  <c r="G17" i="10"/>
  <c r="G16" i="10"/>
  <c r="F15" i="10"/>
  <c r="F13" i="10" s="1"/>
  <c r="F19" i="10" s="1"/>
  <c r="E15" i="10"/>
  <c r="E13" i="10" s="1"/>
  <c r="E19" i="10" s="1"/>
  <c r="D15" i="10"/>
  <c r="D13" i="10" s="1"/>
  <c r="C15" i="10"/>
  <c r="C13" i="10" s="1"/>
  <c r="G14" i="10"/>
  <c r="G12" i="10"/>
  <c r="G34" i="9"/>
  <c r="G33" i="9"/>
  <c r="G32" i="9"/>
  <c r="G31" i="9"/>
  <c r="G30" i="9"/>
  <c r="G29" i="9"/>
  <c r="E28" i="9"/>
  <c r="E26" i="9" s="1"/>
  <c r="E25" i="9" s="1"/>
  <c r="D28" i="9"/>
  <c r="D26" i="9" s="1"/>
  <c r="D25" i="9" s="1"/>
  <c r="C28" i="9"/>
  <c r="C26" i="9" s="1"/>
  <c r="C25" i="9" s="1"/>
  <c r="G27" i="9"/>
  <c r="G23" i="9"/>
  <c r="G22" i="9"/>
  <c r="G21" i="9"/>
  <c r="E20" i="9"/>
  <c r="G20" i="9" s="1"/>
  <c r="D20" i="9"/>
  <c r="C20" i="9"/>
  <c r="G19" i="9"/>
  <c r="G18" i="9"/>
  <c r="G17" i="9"/>
  <c r="G16" i="9"/>
  <c r="G15" i="9"/>
  <c r="E14" i="9"/>
  <c r="E13" i="9" s="1"/>
  <c r="E24" i="9" s="1"/>
  <c r="D14" i="9"/>
  <c r="D13" i="9" s="1"/>
  <c r="C14" i="9"/>
  <c r="C13" i="9" s="1"/>
  <c r="G12" i="9"/>
  <c r="H44" i="8"/>
  <c r="H42" i="8"/>
  <c r="H41" i="8"/>
  <c r="G40" i="8"/>
  <c r="F40" i="8"/>
  <c r="E40" i="8"/>
  <c r="E36" i="8" s="1"/>
  <c r="D40" i="8"/>
  <c r="H39" i="8"/>
  <c r="H38" i="8"/>
  <c r="G37" i="8"/>
  <c r="F37" i="8"/>
  <c r="F36" i="8" s="1"/>
  <c r="E37" i="8"/>
  <c r="D37" i="8"/>
  <c r="D36" i="8"/>
  <c r="H35" i="8"/>
  <c r="H34" i="8"/>
  <c r="H33" i="8"/>
  <c r="H32" i="8"/>
  <c r="G30" i="8"/>
  <c r="F30" i="8"/>
  <c r="E30" i="8"/>
  <c r="D30" i="8"/>
  <c r="H29" i="8"/>
  <c r="H28" i="8"/>
  <c r="G27" i="8"/>
  <c r="F27" i="8"/>
  <c r="E27" i="8"/>
  <c r="D27" i="8"/>
  <c r="H23" i="8"/>
  <c r="H22" i="8"/>
  <c r="H21" i="8"/>
  <c r="H20" i="8"/>
  <c r="H19" i="8"/>
  <c r="H18" i="8"/>
  <c r="H17" i="8"/>
  <c r="H16" i="8"/>
  <c r="G14" i="8"/>
  <c r="F14" i="8"/>
  <c r="E14" i="8"/>
  <c r="D14" i="8"/>
  <c r="H13" i="8"/>
  <c r="H12" i="8"/>
  <c r="I60" i="7"/>
  <c r="I59" i="7"/>
  <c r="H58" i="7"/>
  <c r="G58" i="7"/>
  <c r="F58" i="7"/>
  <c r="E58" i="7"/>
  <c r="I57" i="7"/>
  <c r="I56" i="7"/>
  <c r="H55" i="7"/>
  <c r="G55" i="7"/>
  <c r="F55" i="7"/>
  <c r="E55" i="7"/>
  <c r="I54" i="7"/>
  <c r="I53" i="7"/>
  <c r="H52" i="7"/>
  <c r="G52" i="7"/>
  <c r="F52" i="7"/>
  <c r="E52" i="7"/>
  <c r="I51" i="7"/>
  <c r="I50" i="7"/>
  <c r="H49" i="7"/>
  <c r="H47" i="7" s="1"/>
  <c r="G49" i="7"/>
  <c r="F49" i="7"/>
  <c r="E49" i="7"/>
  <c r="I45" i="7"/>
  <c r="I44" i="7"/>
  <c r="I43" i="7"/>
  <c r="I42" i="7"/>
  <c r="I41" i="7"/>
  <c r="H40" i="7"/>
  <c r="G40" i="7"/>
  <c r="F40" i="7"/>
  <c r="E40" i="7"/>
  <c r="I39" i="7"/>
  <c r="I38" i="7"/>
  <c r="I37" i="7"/>
  <c r="H36" i="7"/>
  <c r="G36" i="7"/>
  <c r="F36" i="7"/>
  <c r="E36" i="7"/>
  <c r="I35" i="7"/>
  <c r="I34" i="7"/>
  <c r="I33" i="7"/>
  <c r="H32" i="7"/>
  <c r="G32" i="7"/>
  <c r="F32" i="7"/>
  <c r="E32" i="7"/>
  <c r="I28" i="7"/>
  <c r="I27" i="7"/>
  <c r="I26" i="7"/>
  <c r="H25" i="7"/>
  <c r="G25" i="7"/>
  <c r="F25" i="7"/>
  <c r="E25" i="7"/>
  <c r="I24" i="7"/>
  <c r="I23" i="7"/>
  <c r="I22" i="7"/>
  <c r="H21" i="7"/>
  <c r="G21" i="7"/>
  <c r="G20" i="7" s="1"/>
  <c r="F21" i="7"/>
  <c r="F20" i="7" s="1"/>
  <c r="E21" i="7"/>
  <c r="E20" i="7" s="1"/>
  <c r="I33" i="6"/>
  <c r="H33" i="6"/>
  <c r="G33" i="6"/>
  <c r="E33" i="6"/>
  <c r="C33" i="6"/>
  <c r="J32" i="6"/>
  <c r="J31" i="6"/>
  <c r="J30" i="6"/>
  <c r="J29" i="6"/>
  <c r="J28" i="6"/>
  <c r="J27" i="6"/>
  <c r="J26" i="6"/>
  <c r="J25" i="6"/>
  <c r="J24" i="6"/>
  <c r="J23" i="6"/>
  <c r="J22" i="6"/>
  <c r="J21" i="6"/>
  <c r="J20" i="6"/>
  <c r="J19" i="6"/>
  <c r="J18" i="6"/>
  <c r="J17" i="6"/>
  <c r="J16" i="6"/>
  <c r="J15" i="6"/>
  <c r="J14" i="6"/>
  <c r="J13" i="6"/>
  <c r="J12" i="6"/>
  <c r="J11" i="6"/>
  <c r="J10" i="6"/>
  <c r="J9" i="6"/>
  <c r="J8" i="6"/>
  <c r="J7" i="6"/>
  <c r="L92" i="5"/>
  <c r="J92" i="5"/>
  <c r="H92" i="5"/>
  <c r="P91" i="5"/>
  <c r="L91" i="5"/>
  <c r="J91" i="5"/>
  <c r="Q90" i="5"/>
  <c r="L90" i="5"/>
  <c r="J90" i="5"/>
  <c r="Q89" i="5"/>
  <c r="K89" i="5"/>
  <c r="I89" i="5"/>
  <c r="L88" i="5"/>
  <c r="J88" i="5"/>
  <c r="F48" i="4" s="1"/>
  <c r="G48" i="4" s="1"/>
  <c r="L87" i="5"/>
  <c r="L86" i="5" s="1"/>
  <c r="J87" i="5"/>
  <c r="K86" i="5"/>
  <c r="I86" i="5"/>
  <c r="S80" i="5"/>
  <c r="S79" i="5"/>
  <c r="D78" i="5"/>
  <c r="S77" i="5"/>
  <c r="F50" i="4" s="1"/>
  <c r="F77" i="5"/>
  <c r="F46" i="4" s="1"/>
  <c r="G46" i="4" s="1"/>
  <c r="S76" i="5"/>
  <c r="F26" i="4" s="1"/>
  <c r="F76" i="5"/>
  <c r="F90" i="5" s="1"/>
  <c r="P69" i="5"/>
  <c r="O69" i="5"/>
  <c r="F44" i="4" s="1"/>
  <c r="G44" i="4" s="1"/>
  <c r="N69" i="5"/>
  <c r="L69" i="5"/>
  <c r="F41" i="4" s="1"/>
  <c r="G41" i="4" s="1"/>
  <c r="K69" i="5"/>
  <c r="F40" i="4" s="1"/>
  <c r="G40" i="4" s="1"/>
  <c r="J69" i="5"/>
  <c r="F39" i="4" s="1"/>
  <c r="G39" i="4" s="1"/>
  <c r="I69" i="5"/>
  <c r="H69" i="5"/>
  <c r="F37" i="4" s="1"/>
  <c r="G69" i="5"/>
  <c r="F36" i="4" s="1"/>
  <c r="G36" i="4" s="1"/>
  <c r="F69" i="5"/>
  <c r="C69" i="5"/>
  <c r="M68" i="5"/>
  <c r="D68" i="5"/>
  <c r="Q68" i="5" s="1"/>
  <c r="M67" i="5"/>
  <c r="D67" i="5"/>
  <c r="M66" i="5"/>
  <c r="D66" i="5"/>
  <c r="Q66" i="5" s="1"/>
  <c r="M65" i="5"/>
  <c r="D65" i="5"/>
  <c r="M64" i="5"/>
  <c r="D64" i="5"/>
  <c r="M63" i="5"/>
  <c r="D63" i="5"/>
  <c r="M62" i="5"/>
  <c r="D62" i="5"/>
  <c r="Q62" i="5" s="1"/>
  <c r="M61" i="5"/>
  <c r="D61" i="5"/>
  <c r="M60" i="5"/>
  <c r="D60" i="5"/>
  <c r="M59" i="5"/>
  <c r="D59" i="5"/>
  <c r="M58" i="5"/>
  <c r="D58" i="5"/>
  <c r="Q58" i="5" s="1"/>
  <c r="M57" i="5"/>
  <c r="Q57" i="5" s="1"/>
  <c r="D57" i="5"/>
  <c r="P45" i="5"/>
  <c r="F21" i="4" s="1"/>
  <c r="G21" i="4" s="1"/>
  <c r="O45" i="5"/>
  <c r="F19" i="4" s="1"/>
  <c r="G19" i="4" s="1"/>
  <c r="N45" i="5"/>
  <c r="F18" i="4" s="1"/>
  <c r="G18" i="4" s="1"/>
  <c r="L45" i="5"/>
  <c r="K45" i="5"/>
  <c r="I45" i="5"/>
  <c r="H45" i="5"/>
  <c r="G45" i="5"/>
  <c r="F15" i="4" s="1"/>
  <c r="F45" i="5"/>
  <c r="M44" i="5"/>
  <c r="M43" i="5"/>
  <c r="M42" i="5"/>
  <c r="M41" i="5"/>
  <c r="M40" i="5"/>
  <c r="M39" i="5"/>
  <c r="M38" i="5"/>
  <c r="M37" i="5"/>
  <c r="M36" i="5"/>
  <c r="M35" i="5"/>
  <c r="M34" i="5"/>
  <c r="M33" i="5"/>
  <c r="P23" i="5"/>
  <c r="P21" i="5"/>
  <c r="O21" i="5"/>
  <c r="N21" i="5"/>
  <c r="M21" i="5" s="1"/>
  <c r="E44" i="5" s="1"/>
  <c r="C44" i="5" s="1"/>
  <c r="J21" i="5"/>
  <c r="G21" i="5"/>
  <c r="D21" i="5"/>
  <c r="P20" i="5"/>
  <c r="O20" i="5"/>
  <c r="N20" i="5"/>
  <c r="J20" i="5"/>
  <c r="G20" i="5"/>
  <c r="D20" i="5"/>
  <c r="P19" i="5"/>
  <c r="O19" i="5"/>
  <c r="N19" i="5"/>
  <c r="J19" i="5"/>
  <c r="G19" i="5"/>
  <c r="D19" i="5"/>
  <c r="P18" i="5"/>
  <c r="O18" i="5"/>
  <c r="N18" i="5"/>
  <c r="J18" i="5"/>
  <c r="G18" i="5"/>
  <c r="D18" i="5"/>
  <c r="P17" i="5"/>
  <c r="O17" i="5"/>
  <c r="N17" i="5"/>
  <c r="J17" i="5"/>
  <c r="G17" i="5"/>
  <c r="D17" i="5"/>
  <c r="P16" i="5"/>
  <c r="O16" i="5"/>
  <c r="N16" i="5"/>
  <c r="M16" i="5" s="1"/>
  <c r="E39" i="5" s="1"/>
  <c r="C39" i="5" s="1"/>
  <c r="J16" i="5"/>
  <c r="G16" i="5"/>
  <c r="D16" i="5"/>
  <c r="P15" i="5"/>
  <c r="O15" i="5"/>
  <c r="N15" i="5"/>
  <c r="M15" i="5" s="1"/>
  <c r="E38" i="5" s="1"/>
  <c r="C38" i="5" s="1"/>
  <c r="J15" i="5"/>
  <c r="G15" i="5"/>
  <c r="D15" i="5"/>
  <c r="P14" i="5"/>
  <c r="O14" i="5"/>
  <c r="M14" i="5" s="1"/>
  <c r="E37" i="5" s="1"/>
  <c r="C37" i="5" s="1"/>
  <c r="N14" i="5"/>
  <c r="J14" i="5"/>
  <c r="G14" i="5"/>
  <c r="D14" i="5"/>
  <c r="P13" i="5"/>
  <c r="O13" i="5"/>
  <c r="N13" i="5"/>
  <c r="M13" i="5" s="1"/>
  <c r="E36" i="5" s="1"/>
  <c r="C36" i="5" s="1"/>
  <c r="J13" i="5"/>
  <c r="G13" i="5"/>
  <c r="D13" i="5"/>
  <c r="P12" i="5"/>
  <c r="O12" i="5"/>
  <c r="N12" i="5"/>
  <c r="M12" i="5"/>
  <c r="E35" i="5" s="1"/>
  <c r="C35" i="5" s="1"/>
  <c r="J12" i="5"/>
  <c r="G12" i="5"/>
  <c r="D12" i="5"/>
  <c r="P11" i="5"/>
  <c r="O11" i="5"/>
  <c r="N11" i="5"/>
  <c r="J11" i="5"/>
  <c r="G11" i="5"/>
  <c r="D11" i="5"/>
  <c r="P10" i="5"/>
  <c r="O10" i="5"/>
  <c r="N10" i="5"/>
  <c r="J10" i="5"/>
  <c r="G10" i="5"/>
  <c r="D10" i="5"/>
  <c r="F49" i="4"/>
  <c r="G49" i="4" s="1"/>
  <c r="F45" i="4"/>
  <c r="G45" i="4" s="1"/>
  <c r="E42" i="4"/>
  <c r="F26" i="3" s="1"/>
  <c r="D42" i="4"/>
  <c r="E26" i="3" s="1"/>
  <c r="C42" i="4"/>
  <c r="F38" i="4"/>
  <c r="G38" i="4" s="1"/>
  <c r="G37" i="4"/>
  <c r="F35" i="4"/>
  <c r="G35" i="4" s="1"/>
  <c r="E34" i="4"/>
  <c r="D34" i="4"/>
  <c r="D33" i="4" s="1"/>
  <c r="C34" i="4"/>
  <c r="D25" i="3" s="1"/>
  <c r="G26" i="4"/>
  <c r="F22" i="4"/>
  <c r="G32" i="3" s="1"/>
  <c r="G20" i="4"/>
  <c r="E17" i="4"/>
  <c r="F29" i="3" s="1"/>
  <c r="D17" i="4"/>
  <c r="C17" i="4"/>
  <c r="G15" i="4"/>
  <c r="E12" i="4"/>
  <c r="D12" i="4"/>
  <c r="E28" i="3" s="1"/>
  <c r="C12" i="4"/>
  <c r="D28" i="3" s="1"/>
  <c r="H66" i="3"/>
  <c r="H65" i="3"/>
  <c r="H64" i="3"/>
  <c r="H63" i="3"/>
  <c r="H62" i="3"/>
  <c r="H61" i="3"/>
  <c r="H60" i="3"/>
  <c r="H59" i="3"/>
  <c r="H58" i="3"/>
  <c r="H57" i="3"/>
  <c r="H56" i="3"/>
  <c r="H55" i="3"/>
  <c r="H54" i="3"/>
  <c r="H53" i="3"/>
  <c r="H52" i="3"/>
  <c r="H51" i="3"/>
  <c r="H50" i="3"/>
  <c r="H49" i="3"/>
  <c r="H48" i="3"/>
  <c r="H47" i="3"/>
  <c r="H46" i="3"/>
  <c r="H45" i="3"/>
  <c r="H44" i="3"/>
  <c r="H43" i="3"/>
  <c r="H42" i="3"/>
  <c r="H41" i="3"/>
  <c r="G39" i="3"/>
  <c r="F39" i="3"/>
  <c r="E39" i="3"/>
  <c r="D39" i="3"/>
  <c r="F38" i="3"/>
  <c r="E38" i="3"/>
  <c r="D38" i="3"/>
  <c r="H37" i="3"/>
  <c r="F36" i="3"/>
  <c r="E36" i="3"/>
  <c r="D36" i="3"/>
  <c r="F35" i="3"/>
  <c r="E35" i="3"/>
  <c r="D35" i="3"/>
  <c r="F34" i="3"/>
  <c r="E34" i="3"/>
  <c r="D34" i="3"/>
  <c r="F32" i="3"/>
  <c r="E32" i="3"/>
  <c r="E30" i="3" s="1"/>
  <c r="D32" i="3"/>
  <c r="F31" i="3"/>
  <c r="E31" i="3"/>
  <c r="D31" i="3"/>
  <c r="H21" i="3"/>
  <c r="H20" i="3"/>
  <c r="H19" i="3"/>
  <c r="H18" i="3"/>
  <c r="H17" i="3"/>
  <c r="H16" i="3"/>
  <c r="G15" i="3"/>
  <c r="F15" i="3"/>
  <c r="E15" i="3"/>
  <c r="D15" i="3"/>
  <c r="G30" i="2"/>
  <c r="B30" i="2"/>
  <c r="F23" i="2"/>
  <c r="C23" i="2"/>
  <c r="F24" i="2"/>
  <c r="H31" i="7" l="1"/>
  <c r="D14" i="18"/>
  <c r="I25" i="7"/>
  <c r="I49" i="7"/>
  <c r="C12" i="11"/>
  <c r="E13" i="12"/>
  <c r="E30" i="17"/>
  <c r="E45" i="17" s="1"/>
  <c r="E13" i="18"/>
  <c r="M13" i="18"/>
  <c r="K51" i="18"/>
  <c r="G64" i="22"/>
  <c r="G109" i="22"/>
  <c r="S11" i="25"/>
  <c r="L112" i="25"/>
  <c r="S123" i="25"/>
  <c r="G23" i="11"/>
  <c r="M20" i="5"/>
  <c r="E43" i="5" s="1"/>
  <c r="C43" i="5" s="1"/>
  <c r="Q61" i="5"/>
  <c r="Q65" i="5"/>
  <c r="H20" i="7"/>
  <c r="I20" i="7" s="1"/>
  <c r="G47" i="7"/>
  <c r="C13" i="15"/>
  <c r="L51" i="18"/>
  <c r="H18" i="19"/>
  <c r="C63" i="21"/>
  <c r="C57" i="21" s="1"/>
  <c r="F59" i="22"/>
  <c r="P67" i="24"/>
  <c r="S79" i="24"/>
  <c r="S84" i="24"/>
  <c r="S127" i="24"/>
  <c r="S35" i="25"/>
  <c r="S62" i="25"/>
  <c r="S78" i="25"/>
  <c r="P112" i="25"/>
  <c r="S126" i="25"/>
  <c r="D28" i="15"/>
  <c r="S123" i="24"/>
  <c r="P134" i="24"/>
  <c r="M11" i="5"/>
  <c r="E34" i="5" s="1"/>
  <c r="C34" i="5" s="1"/>
  <c r="G47" i="17"/>
  <c r="O47" i="17"/>
  <c r="G50" i="18"/>
  <c r="O32" i="18"/>
  <c r="O49" i="18" s="1"/>
  <c r="G87" i="22"/>
  <c r="G106" i="22"/>
  <c r="G132" i="22"/>
  <c r="E166" i="22"/>
  <c r="S44" i="24"/>
  <c r="S63" i="24"/>
  <c r="S103" i="24"/>
  <c r="S122" i="24"/>
  <c r="S19" i="25"/>
  <c r="S22" i="25"/>
  <c r="S33" i="25"/>
  <c r="S105" i="25"/>
  <c r="S108" i="25"/>
  <c r="S121" i="25"/>
  <c r="G97" i="26"/>
  <c r="G149" i="26"/>
  <c r="H15" i="19"/>
  <c r="E281" i="21"/>
  <c r="G93" i="26"/>
  <c r="Q32" i="18"/>
  <c r="C12" i="5"/>
  <c r="J89" i="5"/>
  <c r="F13" i="18"/>
  <c r="I32" i="18"/>
  <c r="D15" i="21"/>
  <c r="D14" i="21" s="1"/>
  <c r="G137" i="21"/>
  <c r="G83" i="22"/>
  <c r="S12" i="24"/>
  <c r="S20" i="24"/>
  <c r="S37" i="24"/>
  <c r="S42" i="24"/>
  <c r="S61" i="24"/>
  <c r="S109" i="24"/>
  <c r="S15" i="25"/>
  <c r="S36" i="25"/>
  <c r="S65" i="25"/>
  <c r="S79" i="25"/>
  <c r="S87" i="25"/>
  <c r="S106" i="25"/>
  <c r="S129" i="25"/>
  <c r="S132" i="25"/>
  <c r="L134" i="25"/>
  <c r="E147" i="26"/>
  <c r="Q59" i="5"/>
  <c r="L89" i="5"/>
  <c r="L93" i="5" s="1"/>
  <c r="F31" i="7"/>
  <c r="I40" i="7"/>
  <c r="I52" i="7"/>
  <c r="C12" i="13"/>
  <c r="C20" i="13" s="1"/>
  <c r="D18" i="14"/>
  <c r="Q37" i="17"/>
  <c r="Q21" i="18"/>
  <c r="Q33" i="18"/>
  <c r="H12" i="19"/>
  <c r="H24" i="19"/>
  <c r="G84" i="21"/>
  <c r="G120" i="21"/>
  <c r="G132" i="21"/>
  <c r="G261" i="21"/>
  <c r="G79" i="22"/>
  <c r="S56" i="24"/>
  <c r="S88" i="24"/>
  <c r="S99" i="24"/>
  <c r="S18" i="25"/>
  <c r="L24" i="25"/>
  <c r="S82" i="25"/>
  <c r="S109" i="25"/>
  <c r="S127" i="25"/>
  <c r="S130" i="25"/>
  <c r="D21" i="18"/>
  <c r="J13" i="18"/>
  <c r="Q14" i="18"/>
  <c r="D13" i="18"/>
  <c r="J30" i="17"/>
  <c r="Q31" i="17"/>
  <c r="D20" i="17"/>
  <c r="J13" i="17"/>
  <c r="Q13" i="17" s="1"/>
  <c r="H45" i="17"/>
  <c r="F13" i="17"/>
  <c r="G14" i="15"/>
  <c r="D28" i="16"/>
  <c r="D29" i="16" s="1"/>
  <c r="Q64" i="5"/>
  <c r="J46" i="17"/>
  <c r="N13" i="17"/>
  <c r="N47" i="17"/>
  <c r="L14" i="23"/>
  <c r="N13" i="18"/>
  <c r="P24" i="25"/>
  <c r="L18" i="23"/>
  <c r="L17" i="23" s="1"/>
  <c r="P111" i="24"/>
  <c r="H15" i="3"/>
  <c r="E25" i="3"/>
  <c r="E24" i="3" s="1"/>
  <c r="E33" i="4"/>
  <c r="F25" i="3"/>
  <c r="G26" i="12"/>
  <c r="D21" i="15"/>
  <c r="G98" i="21"/>
  <c r="E17" i="22"/>
  <c r="E16" i="22" s="1"/>
  <c r="D59" i="22"/>
  <c r="D53" i="22" s="1"/>
  <c r="S13" i="24"/>
  <c r="S18" i="24"/>
  <c r="S21" i="24"/>
  <c r="Q37" i="5"/>
  <c r="F164" i="22"/>
  <c r="G164" i="22" s="1"/>
  <c r="G155" i="22"/>
  <c r="I36" i="7"/>
  <c r="P45" i="17"/>
  <c r="G9" i="23"/>
  <c r="G8" i="23" s="1"/>
  <c r="L24" i="24"/>
  <c r="I21" i="7"/>
  <c r="G21" i="12"/>
  <c r="E59" i="22"/>
  <c r="E53" i="22" s="1"/>
  <c r="D23" i="24"/>
  <c r="D9" i="23" s="1"/>
  <c r="S85" i="24"/>
  <c r="E17" i="23"/>
  <c r="D112" i="25"/>
  <c r="P133" i="25"/>
  <c r="E15" i="21"/>
  <c r="E14" i="21" s="1"/>
  <c r="E307" i="21" s="1"/>
  <c r="G28" i="9"/>
  <c r="G25" i="9"/>
  <c r="F12" i="11"/>
  <c r="F21" i="11" s="1"/>
  <c r="N22" i="5"/>
  <c r="C14" i="5"/>
  <c r="J86" i="5"/>
  <c r="J93" i="5" s="1"/>
  <c r="F24" i="4"/>
  <c r="G13" i="15"/>
  <c r="Q20" i="17"/>
  <c r="E51" i="18"/>
  <c r="M51" i="18"/>
  <c r="F19" i="23"/>
  <c r="G31" i="7"/>
  <c r="I31" i="7" s="1"/>
  <c r="L133" i="24"/>
  <c r="S134" i="24" s="1"/>
  <c r="G22" i="13"/>
  <c r="D31" i="17"/>
  <c r="F30" i="17"/>
  <c r="F45" i="17" s="1"/>
  <c r="F47" i="17"/>
  <c r="E47" i="17"/>
  <c r="D14" i="26"/>
  <c r="M10" i="5"/>
  <c r="E33" i="5" s="1"/>
  <c r="O22" i="5"/>
  <c r="C13" i="5"/>
  <c r="C19" i="5"/>
  <c r="F91" i="5"/>
  <c r="H91" i="5" s="1"/>
  <c r="F78" i="5"/>
  <c r="E31" i="7"/>
  <c r="F51" i="18"/>
  <c r="N51" i="18"/>
  <c r="G166" i="22"/>
  <c r="J8" i="23"/>
  <c r="S78" i="24"/>
  <c r="S63" i="25"/>
  <c r="G23" i="16"/>
  <c r="E46" i="17"/>
  <c r="M46" i="17"/>
  <c r="G18" i="26"/>
  <c r="G30" i="17"/>
  <c r="G45" i="17" s="1"/>
  <c r="N46" i="17"/>
  <c r="P47" i="17"/>
  <c r="S16" i="24"/>
  <c r="S19" i="24"/>
  <c r="P68" i="24"/>
  <c r="S106" i="24"/>
  <c r="S40" i="25"/>
  <c r="C14" i="26"/>
  <c r="E14" i="26"/>
  <c r="F48" i="26"/>
  <c r="F42" i="26" s="1"/>
  <c r="G54" i="26"/>
  <c r="G74" i="26"/>
  <c r="G145" i="26"/>
  <c r="F30" i="3"/>
  <c r="C33" i="4"/>
  <c r="G42" i="22"/>
  <c r="G22" i="4"/>
  <c r="F46" i="17"/>
  <c r="D22" i="5"/>
  <c r="C17" i="5"/>
  <c r="Q44" i="5"/>
  <c r="E70" i="5"/>
  <c r="I55" i="7"/>
  <c r="C28" i="16"/>
  <c r="C29" i="16" s="1"/>
  <c r="G46" i="17"/>
  <c r="O46" i="17"/>
  <c r="I51" i="18"/>
  <c r="O50" i="18"/>
  <c r="E164" i="21"/>
  <c r="G17" i="23"/>
  <c r="D24" i="24"/>
  <c r="P46" i="25"/>
  <c r="S59" i="25"/>
  <c r="D68" i="25"/>
  <c r="S101" i="25"/>
  <c r="G37" i="26"/>
  <c r="G70" i="26"/>
  <c r="S100" i="24"/>
  <c r="S42" i="25"/>
  <c r="C48" i="26"/>
  <c r="C42" i="26" s="1"/>
  <c r="C18" i="5"/>
  <c r="C11" i="5"/>
  <c r="M45" i="5"/>
  <c r="D33" i="3"/>
  <c r="D30" i="3"/>
  <c r="E33" i="3"/>
  <c r="C16" i="5"/>
  <c r="M18" i="5"/>
  <c r="E41" i="5" s="1"/>
  <c r="C41" i="5" s="1"/>
  <c r="C21" i="5"/>
  <c r="F16" i="4"/>
  <c r="G16" i="4" s="1"/>
  <c r="Q63" i="5"/>
  <c r="E26" i="10"/>
  <c r="E27" i="10" s="1"/>
  <c r="C13" i="12"/>
  <c r="C35" i="12" s="1"/>
  <c r="C36" i="12" s="1"/>
  <c r="G16" i="13"/>
  <c r="G20" i="14"/>
  <c r="G17" i="16"/>
  <c r="D14" i="17"/>
  <c r="M30" i="17"/>
  <c r="M45" i="17" s="1"/>
  <c r="H46" i="17"/>
  <c r="P46" i="17"/>
  <c r="J47" i="17"/>
  <c r="J51" i="18"/>
  <c r="P50" i="18"/>
  <c r="G168" i="22"/>
  <c r="S14" i="24"/>
  <c r="S17" i="24"/>
  <c r="S22" i="24"/>
  <c r="S59" i="24"/>
  <c r="S64" i="24"/>
  <c r="L89" i="24"/>
  <c r="L111" i="24"/>
  <c r="S104" i="24"/>
  <c r="D112" i="24"/>
  <c r="P112" i="24"/>
  <c r="D134" i="24"/>
  <c r="S14" i="25"/>
  <c r="S38" i="25"/>
  <c r="D46" i="25"/>
  <c r="S60" i="25"/>
  <c r="L111" i="25"/>
  <c r="S102" i="25"/>
  <c r="S124" i="25"/>
  <c r="G66" i="26"/>
  <c r="G107" i="26"/>
  <c r="G113" i="26"/>
  <c r="C147" i="26"/>
  <c r="S108" i="24"/>
  <c r="Q91" i="5"/>
  <c r="H14" i="8"/>
  <c r="E25" i="14"/>
  <c r="E26" i="14" s="1"/>
  <c r="P13" i="18"/>
  <c r="S34" i="24"/>
  <c r="G155" i="26"/>
  <c r="I32" i="7"/>
  <c r="D26" i="8"/>
  <c r="D25" i="8" s="1"/>
  <c r="D45" i="8" s="1"/>
  <c r="H47" i="17"/>
  <c r="C11" i="4"/>
  <c r="F33" i="3"/>
  <c r="M17" i="5"/>
  <c r="E40" i="5" s="1"/>
  <c r="C40" i="5" s="1"/>
  <c r="C20" i="5"/>
  <c r="Q67" i="5"/>
  <c r="H37" i="8"/>
  <c r="F13" i="12"/>
  <c r="G13" i="12" s="1"/>
  <c r="D13" i="12"/>
  <c r="D25" i="12" s="1"/>
  <c r="E12" i="13"/>
  <c r="G22" i="16"/>
  <c r="N30" i="17"/>
  <c r="K50" i="18"/>
  <c r="G291" i="21"/>
  <c r="S40" i="24"/>
  <c r="L46" i="24"/>
  <c r="S62" i="24"/>
  <c r="P89" i="24"/>
  <c r="S131" i="24"/>
  <c r="S12" i="25"/>
  <c r="S23" i="25" s="1"/>
  <c r="S57" i="25"/>
  <c r="S107" i="25"/>
  <c r="S122" i="25"/>
  <c r="S133" i="25" s="1"/>
  <c r="G85" i="26"/>
  <c r="D147" i="26"/>
  <c r="G144" i="21"/>
  <c r="E260" i="21"/>
  <c r="G260" i="21" s="1"/>
  <c r="D17" i="22"/>
  <c r="D16" i="22" s="1"/>
  <c r="D115" i="22" s="1"/>
  <c r="D117" i="22" s="1"/>
  <c r="C59" i="22"/>
  <c r="C53" i="22" s="1"/>
  <c r="L11" i="23"/>
  <c r="D46" i="24"/>
  <c r="P46" i="24"/>
  <c r="S57" i="24"/>
  <c r="S65" i="24"/>
  <c r="S87" i="24"/>
  <c r="S105" i="24"/>
  <c r="S110" i="24"/>
  <c r="S126" i="24"/>
  <c r="S58" i="25"/>
  <c r="S84" i="25"/>
  <c r="C17" i="23"/>
  <c r="L90" i="25"/>
  <c r="S100" i="25"/>
  <c r="S110" i="25"/>
  <c r="G125" i="26"/>
  <c r="D307" i="21"/>
  <c r="D308" i="21" s="1"/>
  <c r="G45" i="21"/>
  <c r="F43" i="21"/>
  <c r="G43" i="21" s="1"/>
  <c r="D23" i="25"/>
  <c r="D18" i="23" s="1"/>
  <c r="G30" i="26"/>
  <c r="F28" i="26"/>
  <c r="G28" i="26" s="1"/>
  <c r="L23" i="25"/>
  <c r="F147" i="26"/>
  <c r="G147" i="26" s="1"/>
  <c r="F72" i="21"/>
  <c r="G73" i="21"/>
  <c r="G244" i="21"/>
  <c r="F14" i="23"/>
  <c r="L134" i="24"/>
  <c r="L45" i="25"/>
  <c r="G29" i="21"/>
  <c r="G60" i="22"/>
  <c r="H9" i="23"/>
  <c r="S77" i="25"/>
  <c r="D89" i="25"/>
  <c r="D21" i="23" s="1"/>
  <c r="G49" i="26"/>
  <c r="D48" i="26"/>
  <c r="D42" i="26" s="1"/>
  <c r="L68" i="25"/>
  <c r="F20" i="23"/>
  <c r="F17" i="23" s="1"/>
  <c r="E258" i="21"/>
  <c r="E279" i="21" s="1"/>
  <c r="G279" i="21"/>
  <c r="S11" i="24"/>
  <c r="L23" i="24"/>
  <c r="S41" i="24"/>
  <c r="D89" i="24"/>
  <c r="S77" i="24"/>
  <c r="P133" i="24"/>
  <c r="P23" i="25"/>
  <c r="S39" i="25"/>
  <c r="S45" i="25" s="1"/>
  <c r="P89" i="25"/>
  <c r="J23" i="23"/>
  <c r="P134" i="25"/>
  <c r="L9" i="23"/>
  <c r="P24" i="24"/>
  <c r="S55" i="24"/>
  <c r="D67" i="24"/>
  <c r="D11" i="23" s="1"/>
  <c r="P67" i="25"/>
  <c r="S55" i="25"/>
  <c r="D111" i="25"/>
  <c r="D22" i="23" s="1"/>
  <c r="S99" i="25"/>
  <c r="G123" i="21"/>
  <c r="D306" i="21"/>
  <c r="D309" i="21" s="1"/>
  <c r="L67" i="24"/>
  <c r="C15" i="21"/>
  <c r="C14" i="21" s="1"/>
  <c r="E308" i="21"/>
  <c r="E306" i="21"/>
  <c r="E309" i="21" s="1"/>
  <c r="P111" i="25"/>
  <c r="G16" i="21"/>
  <c r="D45" i="24"/>
  <c r="D10" i="23" s="1"/>
  <c r="L90" i="24"/>
  <c r="F53" i="22"/>
  <c r="G53" i="22" s="1"/>
  <c r="F32" i="23"/>
  <c r="P23" i="24"/>
  <c r="L45" i="24"/>
  <c r="S60" i="24"/>
  <c r="S121" i="24"/>
  <c r="L67" i="25"/>
  <c r="I36" i="23"/>
  <c r="L89" i="25"/>
  <c r="G71" i="22"/>
  <c r="G93" i="22"/>
  <c r="G29" i="22"/>
  <c r="G33" i="23"/>
  <c r="D24" i="25"/>
  <c r="P45" i="25"/>
  <c r="P90" i="25"/>
  <c r="J21" i="23"/>
  <c r="J17" i="23" s="1"/>
  <c r="E63" i="21"/>
  <c r="E57" i="21" s="1"/>
  <c r="E129" i="21" s="1"/>
  <c r="E131" i="21" s="1"/>
  <c r="G55" i="22"/>
  <c r="G125" i="22"/>
  <c r="C8" i="23"/>
  <c r="P45" i="24"/>
  <c r="D111" i="24"/>
  <c r="D13" i="23" s="1"/>
  <c r="S43" i="25"/>
  <c r="D45" i="25"/>
  <c r="D19" i="23" s="1"/>
  <c r="G80" i="26"/>
  <c r="F15" i="21"/>
  <c r="G52" i="21"/>
  <c r="G110" i="21"/>
  <c r="F281" i="21"/>
  <c r="G283" i="21"/>
  <c r="G22" i="22"/>
  <c r="G45" i="22"/>
  <c r="D90" i="24"/>
  <c r="G17" i="21"/>
  <c r="G106" i="21"/>
  <c r="G23" i="22"/>
  <c r="F8" i="23"/>
  <c r="D67" i="25"/>
  <c r="D20" i="23" s="1"/>
  <c r="S56" i="25"/>
  <c r="D90" i="25"/>
  <c r="D63" i="21"/>
  <c r="D57" i="21" s="1"/>
  <c r="D129" i="21" s="1"/>
  <c r="D131" i="21" s="1"/>
  <c r="D68" i="24"/>
  <c r="G59" i="21"/>
  <c r="C17" i="22"/>
  <c r="C16" i="22" s="1"/>
  <c r="C115" i="22" s="1"/>
  <c r="C117" i="22" s="1"/>
  <c r="S15" i="24"/>
  <c r="S43" i="24"/>
  <c r="S107" i="24"/>
  <c r="S128" i="24"/>
  <c r="D133" i="24"/>
  <c r="D14" i="23" s="1"/>
  <c r="S41" i="25"/>
  <c r="S66" i="25"/>
  <c r="S81" i="25"/>
  <c r="E48" i="26"/>
  <c r="E42" i="26" s="1"/>
  <c r="G60" i="26"/>
  <c r="G115" i="21"/>
  <c r="L112" i="24"/>
  <c r="D133" i="25"/>
  <c r="D23" i="23" s="1"/>
  <c r="I37" i="23" s="1"/>
  <c r="F17" i="22"/>
  <c r="S33" i="24"/>
  <c r="L68" i="24"/>
  <c r="S132" i="24"/>
  <c r="S85" i="25"/>
  <c r="L133" i="25"/>
  <c r="D134" i="25"/>
  <c r="F15" i="26"/>
  <c r="G44" i="26"/>
  <c r="G18" i="22"/>
  <c r="G90" i="22"/>
  <c r="S130" i="24"/>
  <c r="S83" i="25"/>
  <c r="C27" i="13"/>
  <c r="C28" i="13" s="1"/>
  <c r="Q34" i="5"/>
  <c r="G22" i="15"/>
  <c r="L30" i="17"/>
  <c r="L45" i="17" s="1"/>
  <c r="L46" i="17"/>
  <c r="L50" i="18"/>
  <c r="L32" i="18"/>
  <c r="L49" i="18" s="1"/>
  <c r="G38" i="3"/>
  <c r="H38" i="3" s="1"/>
  <c r="G50" i="4"/>
  <c r="D20" i="13"/>
  <c r="D27" i="13"/>
  <c r="D28" i="13" s="1"/>
  <c r="E32" i="18"/>
  <c r="E50" i="18"/>
  <c r="M32" i="18"/>
  <c r="M49" i="18" s="1"/>
  <c r="M50" i="18"/>
  <c r="D11" i="4"/>
  <c r="E29" i="3"/>
  <c r="M19" i="5"/>
  <c r="E42" i="5" s="1"/>
  <c r="P22" i="5"/>
  <c r="F20" i="10"/>
  <c r="G21" i="10"/>
  <c r="Q43" i="5"/>
  <c r="M70" i="5"/>
  <c r="F43" i="4"/>
  <c r="I13" i="18"/>
  <c r="I49" i="18" s="1"/>
  <c r="I50" i="18"/>
  <c r="D35" i="12"/>
  <c r="D36" i="12" s="1"/>
  <c r="G14" i="14"/>
  <c r="G19" i="14"/>
  <c r="D29" i="3"/>
  <c r="D27" i="3" s="1"/>
  <c r="Q39" i="5"/>
  <c r="F13" i="9"/>
  <c r="G14" i="9"/>
  <c r="G19" i="10"/>
  <c r="F28" i="15"/>
  <c r="H32" i="3"/>
  <c r="F28" i="3"/>
  <c r="F27" i="3" s="1"/>
  <c r="E11" i="4"/>
  <c r="C33" i="5"/>
  <c r="Q33" i="5" s="1"/>
  <c r="Q40" i="5"/>
  <c r="F34" i="4"/>
  <c r="D26" i="10"/>
  <c r="D27" i="10" s="1"/>
  <c r="D19" i="10"/>
  <c r="K47" i="17"/>
  <c r="F24" i="3"/>
  <c r="Q35" i="5"/>
  <c r="H29" i="7"/>
  <c r="I47" i="7"/>
  <c r="F47" i="7"/>
  <c r="F29" i="7" s="1"/>
  <c r="K30" i="17"/>
  <c r="Q46" i="17"/>
  <c r="K46" i="17"/>
  <c r="D37" i="17"/>
  <c r="K32" i="18"/>
  <c r="K49" i="18" s="1"/>
  <c r="D40" i="18"/>
  <c r="Q41" i="5"/>
  <c r="E47" i="7"/>
  <c r="E29" i="7" s="1"/>
  <c r="G13" i="10"/>
  <c r="N50" i="18"/>
  <c r="N32" i="18"/>
  <c r="N49" i="18" s="1"/>
  <c r="Q38" i="5"/>
  <c r="G29" i="7"/>
  <c r="F26" i="8"/>
  <c r="F25" i="8" s="1"/>
  <c r="F45" i="8" s="1"/>
  <c r="G15" i="10"/>
  <c r="C18" i="14"/>
  <c r="C25" i="14"/>
  <c r="C26" i="14" s="1"/>
  <c r="D29" i="15"/>
  <c r="J49" i="18"/>
  <c r="D26" i="3"/>
  <c r="D24" i="3" s="1"/>
  <c r="F17" i="4"/>
  <c r="H27" i="8"/>
  <c r="H40" i="8"/>
  <c r="H30" i="8"/>
  <c r="E20" i="13"/>
  <c r="E27" i="13"/>
  <c r="E28" i="13" s="1"/>
  <c r="I58" i="7"/>
  <c r="E26" i="8"/>
  <c r="E25" i="8" s="1"/>
  <c r="E45" i="8" s="1"/>
  <c r="F50" i="18"/>
  <c r="F32" i="18"/>
  <c r="F49" i="18" s="1"/>
  <c r="C19" i="10"/>
  <c r="C26" i="10"/>
  <c r="C27" i="10" s="1"/>
  <c r="G23" i="15"/>
  <c r="C28" i="11"/>
  <c r="C29" i="11" s="1"/>
  <c r="C21" i="11"/>
  <c r="G14" i="12"/>
  <c r="F12" i="13"/>
  <c r="G21" i="16"/>
  <c r="G31" i="3"/>
  <c r="F25" i="4"/>
  <c r="G22" i="5"/>
  <c r="C10" i="5"/>
  <c r="Q36" i="5"/>
  <c r="H90" i="5"/>
  <c r="H89" i="5" s="1"/>
  <c r="F89" i="5"/>
  <c r="J33" i="6"/>
  <c r="C35" i="9"/>
  <c r="C36" i="9" s="1"/>
  <c r="C24" i="9"/>
  <c r="D12" i="11"/>
  <c r="G13" i="13"/>
  <c r="E27" i="3"/>
  <c r="J22" i="5"/>
  <c r="S81" i="5"/>
  <c r="D35" i="9"/>
  <c r="D36" i="9" s="1"/>
  <c r="D24" i="9"/>
  <c r="E12" i="11"/>
  <c r="G12" i="11" s="1"/>
  <c r="G17" i="11"/>
  <c r="G22" i="11"/>
  <c r="E35" i="12"/>
  <c r="E36" i="12" s="1"/>
  <c r="I46" i="17"/>
  <c r="I30" i="17"/>
  <c r="I45" i="17" s="1"/>
  <c r="I47" i="17"/>
  <c r="P49" i="18"/>
  <c r="J50" i="18"/>
  <c r="H39" i="3"/>
  <c r="Q46" i="5"/>
  <c r="M69" i="5"/>
  <c r="G26" i="8"/>
  <c r="E35" i="9"/>
  <c r="E36" i="9" s="1"/>
  <c r="G13" i="11"/>
  <c r="H50" i="18"/>
  <c r="H13" i="18"/>
  <c r="H49" i="18" s="1"/>
  <c r="E25" i="12"/>
  <c r="G27" i="12"/>
  <c r="E28" i="16"/>
  <c r="E29" i="16" s="1"/>
  <c r="G13" i="16"/>
  <c r="G51" i="18"/>
  <c r="O51" i="18"/>
  <c r="C15" i="5"/>
  <c r="D69" i="5"/>
  <c r="Q60" i="5"/>
  <c r="G36" i="8"/>
  <c r="H36" i="8" s="1"/>
  <c r="G21" i="13"/>
  <c r="G21" i="15"/>
  <c r="E28" i="15"/>
  <c r="E29" i="15" s="1"/>
  <c r="F28" i="16"/>
  <c r="H51" i="18"/>
  <c r="P51" i="18"/>
  <c r="Q50" i="18"/>
  <c r="E17" i="2"/>
  <c r="E18" i="2" s="1"/>
  <c r="F27" i="2"/>
  <c r="B29" i="2"/>
  <c r="C27" i="2"/>
  <c r="C26" i="2"/>
  <c r="C25" i="2"/>
  <c r="C24" i="2"/>
  <c r="M23" i="5" l="1"/>
  <c r="M22" i="5"/>
  <c r="F13" i="4" s="1"/>
  <c r="D47" i="17"/>
  <c r="Q30" i="17"/>
  <c r="E103" i="26"/>
  <c r="E105" i="26" s="1"/>
  <c r="N45" i="17"/>
  <c r="Q47" i="17"/>
  <c r="Q13" i="18"/>
  <c r="Q49" i="18" s="1"/>
  <c r="E49" i="18"/>
  <c r="D13" i="17"/>
  <c r="D46" i="17"/>
  <c r="J45" i="17"/>
  <c r="G28" i="15"/>
  <c r="F25" i="12"/>
  <c r="G25" i="12" s="1"/>
  <c r="F35" i="12"/>
  <c r="G35" i="12" s="1"/>
  <c r="F28" i="11"/>
  <c r="F29" i="11" s="1"/>
  <c r="G26" i="9"/>
  <c r="D30" i="17"/>
  <c r="D45" i="17" s="1"/>
  <c r="S67" i="24"/>
  <c r="S112" i="24"/>
  <c r="S89" i="24"/>
  <c r="Q69" i="5"/>
  <c r="F29" i="15"/>
  <c r="G29" i="15" s="1"/>
  <c r="G24" i="4"/>
  <c r="G35" i="3"/>
  <c r="H35" i="3" s="1"/>
  <c r="C25" i="12"/>
  <c r="G48" i="26"/>
  <c r="S111" i="25"/>
  <c r="D51" i="18"/>
  <c r="I29" i="7"/>
  <c r="S111" i="24"/>
  <c r="S24" i="24"/>
  <c r="D103" i="26"/>
  <c r="D105" i="26" s="1"/>
  <c r="G59" i="22"/>
  <c r="E115" i="22"/>
  <c r="E117" i="22" s="1"/>
  <c r="S23" i="24"/>
  <c r="C103" i="26"/>
  <c r="C105" i="26" s="1"/>
  <c r="H33" i="23"/>
  <c r="I19" i="23"/>
  <c r="H19" i="23"/>
  <c r="H11" i="23"/>
  <c r="F34" i="23"/>
  <c r="F70" i="21"/>
  <c r="G72" i="21"/>
  <c r="I18" i="23"/>
  <c r="H18" i="23"/>
  <c r="I32" i="23"/>
  <c r="D17" i="23"/>
  <c r="H32" i="23"/>
  <c r="I20" i="23"/>
  <c r="H20" i="23"/>
  <c r="I34" i="23"/>
  <c r="H34" i="23"/>
  <c r="S90" i="25"/>
  <c r="I35" i="23"/>
  <c r="S46" i="25"/>
  <c r="F36" i="23"/>
  <c r="H13" i="23"/>
  <c r="G36" i="23"/>
  <c r="G42" i="26"/>
  <c r="H21" i="23"/>
  <c r="H35" i="23"/>
  <c r="S45" i="24"/>
  <c r="G281" i="21"/>
  <c r="S68" i="25"/>
  <c r="L8" i="23"/>
  <c r="G32" i="23"/>
  <c r="S89" i="25"/>
  <c r="F16" i="22"/>
  <c r="G17" i="22"/>
  <c r="S133" i="24"/>
  <c r="I22" i="23"/>
  <c r="H22" i="23"/>
  <c r="H36" i="23"/>
  <c r="S24" i="25"/>
  <c r="D305" i="21"/>
  <c r="D304" i="21"/>
  <c r="G15" i="26"/>
  <c r="F14" i="26"/>
  <c r="H23" i="23"/>
  <c r="I23" i="23"/>
  <c r="H37" i="23"/>
  <c r="F33" i="23"/>
  <c r="H10" i="23"/>
  <c r="C307" i="21"/>
  <c r="C308" i="21" s="1"/>
  <c r="C129" i="21"/>
  <c r="C131" i="21" s="1"/>
  <c r="S67" i="25"/>
  <c r="C306" i="21"/>
  <c r="C309" i="21" s="1"/>
  <c r="D12" i="23"/>
  <c r="S90" i="24"/>
  <c r="E305" i="21"/>
  <c r="E304" i="21"/>
  <c r="G258" i="21"/>
  <c r="F37" i="23"/>
  <c r="H14" i="23"/>
  <c r="G37" i="23"/>
  <c r="G15" i="21"/>
  <c r="F14" i="21"/>
  <c r="F306" i="21" s="1"/>
  <c r="S46" i="24"/>
  <c r="S68" i="24"/>
  <c r="G34" i="23"/>
  <c r="S134" i="25"/>
  <c r="I33" i="23"/>
  <c r="S112" i="25"/>
  <c r="G25" i="4"/>
  <c r="G36" i="3"/>
  <c r="H36" i="3" s="1"/>
  <c r="K45" i="17"/>
  <c r="Q45" i="17"/>
  <c r="F25" i="14"/>
  <c r="G12" i="14"/>
  <c r="F18" i="14"/>
  <c r="G18" i="14" s="1"/>
  <c r="G13" i="4"/>
  <c r="H31" i="3"/>
  <c r="G30" i="3"/>
  <c r="H30" i="3" s="1"/>
  <c r="C28" i="15"/>
  <c r="C29" i="15" s="1"/>
  <c r="C21" i="15"/>
  <c r="G20" i="10"/>
  <c r="Q70" i="5"/>
  <c r="F88" i="5"/>
  <c r="H88" i="5" s="1"/>
  <c r="F47" i="4" s="1"/>
  <c r="G47" i="4" s="1"/>
  <c r="E28" i="11"/>
  <c r="E29" i="11" s="1"/>
  <c r="G29" i="11" s="1"/>
  <c r="E21" i="11"/>
  <c r="G21" i="11" s="1"/>
  <c r="F26" i="10"/>
  <c r="G26" i="10" s="1"/>
  <c r="E23" i="3"/>
  <c r="E22" i="3" s="1"/>
  <c r="G43" i="4"/>
  <c r="F42" i="4"/>
  <c r="F33" i="4" s="1"/>
  <c r="G33" i="4" s="1"/>
  <c r="D32" i="18"/>
  <c r="D49" i="18" s="1"/>
  <c r="G28" i="16"/>
  <c r="F29" i="16"/>
  <c r="G29" i="16" s="1"/>
  <c r="G12" i="13"/>
  <c r="F20" i="13"/>
  <c r="G20" i="13" s="1"/>
  <c r="F27" i="13"/>
  <c r="F36" i="12"/>
  <c r="G36" i="12" s="1"/>
  <c r="Q51" i="18"/>
  <c r="G25" i="3"/>
  <c r="G34" i="4"/>
  <c r="D23" i="3"/>
  <c r="D22" i="3" s="1"/>
  <c r="D50" i="18"/>
  <c r="G25" i="8"/>
  <c r="H26" i="8"/>
  <c r="D28" i="11"/>
  <c r="D29" i="11" s="1"/>
  <c r="D21" i="11"/>
  <c r="G17" i="4"/>
  <c r="G29" i="3"/>
  <c r="H29" i="3" s="1"/>
  <c r="C22" i="5"/>
  <c r="E45" i="5"/>
  <c r="F23" i="3"/>
  <c r="F22" i="3" s="1"/>
  <c r="F24" i="9"/>
  <c r="G24" i="9" s="1"/>
  <c r="F35" i="9"/>
  <c r="G13" i="9"/>
  <c r="C30" i="2"/>
  <c r="E19" i="2"/>
  <c r="C29" i="2"/>
  <c r="G28" i="11" l="1"/>
  <c r="F27" i="10"/>
  <c r="G27" i="10" s="1"/>
  <c r="F35" i="23"/>
  <c r="H12" i="23"/>
  <c r="H8" i="23" s="1"/>
  <c r="G35" i="23"/>
  <c r="I21" i="23"/>
  <c r="I17" i="23" s="1"/>
  <c r="G14" i="26"/>
  <c r="F103" i="26"/>
  <c r="G306" i="21"/>
  <c r="F309" i="21"/>
  <c r="G309" i="21" s="1"/>
  <c r="G70" i="21"/>
  <c r="F63" i="21"/>
  <c r="C305" i="21"/>
  <c r="C304" i="21"/>
  <c r="G16" i="22"/>
  <c r="F115" i="22"/>
  <c r="I38" i="23"/>
  <c r="H38" i="23"/>
  <c r="G14" i="21"/>
  <c r="F307" i="21"/>
  <c r="D8" i="23"/>
  <c r="H17" i="23"/>
  <c r="G25" i="14"/>
  <c r="F26" i="14"/>
  <c r="G26" i="14" s="1"/>
  <c r="G35" i="9"/>
  <c r="F36" i="9"/>
  <c r="G36" i="9" s="1"/>
  <c r="H25" i="3"/>
  <c r="H25" i="8"/>
  <c r="G45" i="8"/>
  <c r="H45" i="8" s="1"/>
  <c r="G42" i="4"/>
  <c r="G26" i="3"/>
  <c r="H26" i="3" s="1"/>
  <c r="G27" i="13"/>
  <c r="F28" i="13"/>
  <c r="G28" i="13" s="1"/>
  <c r="E46" i="5"/>
  <c r="J42" i="5"/>
  <c r="O49" i="1"/>
  <c r="O42" i="1"/>
  <c r="N49" i="1"/>
  <c r="N42" i="1"/>
  <c r="O21" i="1"/>
  <c r="O17" i="1"/>
  <c r="N21" i="1"/>
  <c r="N17" i="1"/>
  <c r="G24" i="3" l="1"/>
  <c r="F117" i="22"/>
  <c r="G117" i="22" s="1"/>
  <c r="G115" i="22"/>
  <c r="G103" i="26"/>
  <c r="F105" i="26"/>
  <c r="G105" i="26" s="1"/>
  <c r="G38" i="23"/>
  <c r="F38" i="23"/>
  <c r="G307" i="21"/>
  <c r="F308" i="21"/>
  <c r="G308" i="21" s="1"/>
  <c r="G63" i="21"/>
  <c r="F57" i="21"/>
  <c r="J45" i="5"/>
  <c r="C42" i="5"/>
  <c r="H24" i="3"/>
  <c r="N23" i="1"/>
  <c r="N25" i="1" s="1"/>
  <c r="O23" i="1"/>
  <c r="O25" i="1" s="1"/>
  <c r="O34" i="1"/>
  <c r="N34" i="1"/>
  <c r="I17" i="1"/>
  <c r="J17" i="1"/>
  <c r="K17" i="1"/>
  <c r="L17" i="1"/>
  <c r="M17" i="1"/>
  <c r="P17" i="1"/>
  <c r="I21" i="1"/>
  <c r="J21" i="1"/>
  <c r="K21" i="1"/>
  <c r="L21" i="1"/>
  <c r="M21" i="1"/>
  <c r="P21" i="1"/>
  <c r="I42" i="1"/>
  <c r="J42" i="1"/>
  <c r="K42" i="1"/>
  <c r="L42" i="1"/>
  <c r="M42" i="1"/>
  <c r="P42" i="1"/>
  <c r="I49" i="1"/>
  <c r="J49" i="1"/>
  <c r="K49" i="1"/>
  <c r="L49" i="1"/>
  <c r="M49" i="1"/>
  <c r="P49" i="1"/>
  <c r="H49" i="1"/>
  <c r="H42" i="1"/>
  <c r="H17" i="1"/>
  <c r="G57" i="21" l="1"/>
  <c r="F129" i="21"/>
  <c r="Q42" i="5"/>
  <c r="Q45" i="5" s="1"/>
  <c r="C45" i="5"/>
  <c r="F14" i="4"/>
  <c r="C46" i="5"/>
  <c r="N26" i="1"/>
  <c r="O26" i="1"/>
  <c r="M23" i="1"/>
  <c r="M25" i="1" s="1"/>
  <c r="J23" i="1"/>
  <c r="J25" i="1" s="1"/>
  <c r="L23" i="1"/>
  <c r="L25" i="1" s="1"/>
  <c r="K23" i="1"/>
  <c r="K25" i="1" s="1"/>
  <c r="I23" i="1"/>
  <c r="I25" i="1" s="1"/>
  <c r="P23" i="1"/>
  <c r="P25" i="1" s="1"/>
  <c r="P34" i="1"/>
  <c r="M34" i="1"/>
  <c r="K34" i="1"/>
  <c r="J34" i="1"/>
  <c r="I34" i="1"/>
  <c r="L34" i="1"/>
  <c r="G17" i="1"/>
  <c r="F131" i="21" l="1"/>
  <c r="G129" i="21"/>
  <c r="G14" i="4"/>
  <c r="F12" i="4"/>
  <c r="F87" i="5"/>
  <c r="V46" i="5"/>
  <c r="M26" i="1"/>
  <c r="J26" i="1"/>
  <c r="I26" i="1"/>
  <c r="K26" i="1"/>
  <c r="L26" i="1"/>
  <c r="P26" i="1"/>
  <c r="G12" i="1"/>
  <c r="G13" i="1"/>
  <c r="G14" i="1"/>
  <c r="G15" i="1"/>
  <c r="G16" i="1"/>
  <c r="G18" i="1"/>
  <c r="G19" i="1"/>
  <c r="G20" i="1"/>
  <c r="G24" i="1"/>
  <c r="G131" i="21" l="1"/>
  <c r="F305" i="21"/>
  <c r="G305" i="21" s="1"/>
  <c r="F304" i="21"/>
  <c r="G304" i="21" s="1"/>
  <c r="F86" i="5"/>
  <c r="H87" i="5"/>
  <c r="F11" i="4"/>
  <c r="G11" i="4" s="1"/>
  <c r="G12" i="4"/>
  <c r="G28" i="3"/>
  <c r="H21" i="1"/>
  <c r="G21" i="1" s="1"/>
  <c r="G11" i="1"/>
  <c r="H28" i="3" l="1"/>
  <c r="G27" i="3"/>
  <c r="H27" i="3" s="1"/>
  <c r="F23" i="4"/>
  <c r="H86" i="5"/>
  <c r="H93" i="5" s="1"/>
  <c r="H34" i="1"/>
  <c r="G49" i="1"/>
  <c r="H23" i="1"/>
  <c r="G42" i="1"/>
  <c r="G23" i="4" l="1"/>
  <c r="G34" i="3"/>
  <c r="H25" i="1"/>
  <c r="G25" i="1" s="1"/>
  <c r="G23" i="1"/>
  <c r="G34" i="1"/>
  <c r="Q34" i="1" s="1"/>
  <c r="G33" i="3" l="1"/>
  <c r="H34" i="3"/>
  <c r="G35" i="1"/>
  <c r="G26" i="1"/>
  <c r="H33" i="3" l="1"/>
  <c r="G23" i="3"/>
  <c r="F33" i="1"/>
  <c r="F48" i="1" s="1"/>
  <c r="F31" i="1"/>
  <c r="F46" i="1" s="1"/>
  <c r="F32" i="1"/>
  <c r="F47" i="1" s="1"/>
  <c r="F30" i="1"/>
  <c r="G22" i="3" l="1"/>
  <c r="H22" i="3" s="1"/>
  <c r="H23" i="3"/>
  <c r="N48" i="1"/>
  <c r="O48" i="1"/>
  <c r="N47" i="1"/>
  <c r="O47" i="1"/>
  <c r="N46" i="1"/>
  <c r="O46" i="1"/>
  <c r="I47" i="1"/>
  <c r="K47" i="1"/>
  <c r="J47" i="1"/>
  <c r="P47" i="1"/>
  <c r="M47" i="1"/>
  <c r="L47" i="1"/>
  <c r="I46" i="1"/>
  <c r="L46" i="1"/>
  <c r="K46" i="1"/>
  <c r="P46" i="1"/>
  <c r="J46" i="1"/>
  <c r="M46" i="1"/>
  <c r="K48" i="1"/>
  <c r="J48" i="1"/>
  <c r="M48" i="1"/>
  <c r="L48" i="1"/>
  <c r="P48" i="1"/>
  <c r="I48" i="1"/>
  <c r="F35" i="1"/>
  <c r="F38" i="1"/>
  <c r="F45" i="1"/>
  <c r="F40" i="1"/>
  <c r="H46" i="1"/>
  <c r="H48" i="1"/>
  <c r="H47" i="1"/>
  <c r="F39" i="1"/>
  <c r="F41" i="1"/>
  <c r="N45" i="1" l="1"/>
  <c r="O45" i="1"/>
  <c r="N39" i="1"/>
  <c r="N31" i="1" s="1"/>
  <c r="O39" i="1"/>
  <c r="O31" i="1" s="1"/>
  <c r="N38" i="1"/>
  <c r="O38" i="1"/>
  <c r="N41" i="1"/>
  <c r="N33" i="1" s="1"/>
  <c r="O41" i="1"/>
  <c r="O33" i="1" s="1"/>
  <c r="N40" i="1"/>
  <c r="N32" i="1" s="1"/>
  <c r="O40" i="1"/>
  <c r="O32" i="1" s="1"/>
  <c r="M38" i="1"/>
  <c r="L38" i="1"/>
  <c r="K38" i="1"/>
  <c r="I38" i="1"/>
  <c r="J38" i="1"/>
  <c r="P38" i="1"/>
  <c r="I40" i="1"/>
  <c r="I32" i="1" s="1"/>
  <c r="P40" i="1"/>
  <c r="P32" i="1" s="1"/>
  <c r="M40" i="1"/>
  <c r="M32" i="1" s="1"/>
  <c r="K40" i="1"/>
  <c r="K32" i="1" s="1"/>
  <c r="L40" i="1"/>
  <c r="L32" i="1" s="1"/>
  <c r="J40" i="1"/>
  <c r="J32" i="1" s="1"/>
  <c r="P45" i="1"/>
  <c r="J45" i="1"/>
  <c r="M45" i="1"/>
  <c r="I45" i="1"/>
  <c r="L45" i="1"/>
  <c r="K45" i="1"/>
  <c r="I41" i="1"/>
  <c r="I33" i="1" s="1"/>
  <c r="K41" i="1"/>
  <c r="K33" i="1" s="1"/>
  <c r="J41" i="1"/>
  <c r="J33" i="1" s="1"/>
  <c r="M41" i="1"/>
  <c r="M33" i="1" s="1"/>
  <c r="L41" i="1"/>
  <c r="L33" i="1" s="1"/>
  <c r="P41" i="1"/>
  <c r="P33" i="1" s="1"/>
  <c r="P39" i="1"/>
  <c r="P31" i="1" s="1"/>
  <c r="K39" i="1"/>
  <c r="K31" i="1" s="1"/>
  <c r="M39" i="1"/>
  <c r="M31" i="1" s="1"/>
  <c r="L39" i="1"/>
  <c r="L31" i="1" s="1"/>
  <c r="J39" i="1"/>
  <c r="J31" i="1" s="1"/>
  <c r="I39" i="1"/>
  <c r="I31" i="1" s="1"/>
  <c r="H38" i="1"/>
  <c r="H40" i="1"/>
  <c r="H32" i="1" s="1"/>
  <c r="H45" i="1"/>
  <c r="G48" i="1"/>
  <c r="H39" i="1"/>
  <c r="G47" i="1"/>
  <c r="G46" i="1"/>
  <c r="H41" i="1"/>
  <c r="N30" i="1" l="1"/>
  <c r="O30" i="1"/>
  <c r="P30" i="1"/>
  <c r="M30" i="1"/>
  <c r="L30" i="1"/>
  <c r="J30" i="1"/>
  <c r="I30" i="1"/>
  <c r="K30" i="1"/>
  <c r="G38" i="1"/>
  <c r="G45" i="1"/>
  <c r="H30" i="1"/>
  <c r="G40" i="1"/>
  <c r="G39" i="1"/>
  <c r="H31" i="1"/>
  <c r="G41" i="1"/>
  <c r="H33" i="1"/>
  <c r="Q32" i="1" l="1"/>
  <c r="Q31" i="1"/>
  <c r="Q33" i="1"/>
  <c r="Q30" i="1"/>
  <c r="H26" i="1"/>
  <c r="G29" i="2"/>
  <c r="F26" i="2"/>
  <c r="F25" i="2"/>
  <c r="F30" i="2" s="1"/>
  <c r="F29" i="2" l="1"/>
</calcChain>
</file>

<file path=xl/sharedStrings.xml><?xml version="1.0" encoding="utf-8"?>
<sst xmlns="http://schemas.openxmlformats.org/spreadsheetml/2006/main" count="3953" uniqueCount="1179">
  <si>
    <t>1. ZADANIA W RAMACH PROJEKTU (PLN)</t>
  </si>
  <si>
    <t xml:space="preserve">1. </t>
  </si>
  <si>
    <t>inwestycyjny</t>
  </si>
  <si>
    <t xml:space="preserve">2. </t>
  </si>
  <si>
    <t>bieżący</t>
  </si>
  <si>
    <t>%</t>
  </si>
  <si>
    <t>Suma</t>
  </si>
  <si>
    <t>5.</t>
  </si>
  <si>
    <t>….................</t>
  </si>
  <si>
    <t>Okres realizacji
(rzeczowo-finansowy)</t>
  </si>
  <si>
    <t>Tytuł projektu</t>
  </si>
  <si>
    <t>2. ŹRÓDŁA FINANSOWANIA WYDATKÓW KWALIFIKOWALNYCH PROJEKTU (PLN)</t>
  </si>
  <si>
    <t>Suma wydatków kwalifikowalnych</t>
  </si>
  <si>
    <t xml:space="preserve">Razem </t>
  </si>
  <si>
    <t>mm.rok-mm.rok</t>
  </si>
  <si>
    <t>a) Bezpośrednie</t>
  </si>
  <si>
    <t>b) Pośrednie</t>
  </si>
  <si>
    <t>I</t>
  </si>
  <si>
    <t>II</t>
  </si>
  <si>
    <t>III</t>
  </si>
  <si>
    <t>Wydatki kwalifikowalne projektu (a+b)</t>
  </si>
  <si>
    <t xml:space="preserve">Wydatki ogółem projektu (I+II) </t>
  </si>
  <si>
    <t>a) Suma: kwalifikowalne bezpośrednie</t>
  </si>
  <si>
    <t>b) Suma: kwalifikowalne pośrednie</t>
  </si>
  <si>
    <t>PODSUMOWANIE</t>
  </si>
  <si>
    <t>I. KWALIFIKOWALNE</t>
  </si>
  <si>
    <t>1a. w tym wydatki inwestycyjne</t>
  </si>
  <si>
    <t>1b. w tym wydatki bieżące</t>
  </si>
  <si>
    <t xml:space="preserve">.... </t>
  </si>
  <si>
    <t>Zadania, wydatki/koszty:</t>
  </si>
  <si>
    <t>Spr.: Czy a+b+c+d=Suma</t>
  </si>
  <si>
    <t>Uwagi, wyjaśnienie dot. budżetu projektu (jeśli dotyczy):…..</t>
  </si>
  <si>
    <t>Spr.: Czy Razem - suma w latach = 0</t>
  </si>
  <si>
    <r>
      <rPr>
        <b/>
        <i/>
        <sz val="16"/>
        <rFont val="Calibri"/>
        <family val="2"/>
        <charset val="238"/>
        <scheme val="minor"/>
      </rPr>
      <t>Spr:</t>
    </r>
    <r>
      <rPr>
        <i/>
        <sz val="16"/>
        <rFont val="Calibri"/>
        <family val="2"/>
        <charset val="238"/>
        <scheme val="minor"/>
      </rPr>
      <t xml:space="preserve"> Czy wydatki kwalif. projektu (I) - suma wydatków kwalif. w tabeli nr 2  = 0</t>
    </r>
  </si>
  <si>
    <t xml:space="preserve">Rodzaj wydatku: inwestycyjny/bieżący (wybierz właściwy z listy) </t>
  </si>
  <si>
    <t>b) Dofinansowanie z BP (jeśli dotyczy)</t>
  </si>
  <si>
    <t>2. Działania informacyjno-promocyjne projektu</t>
  </si>
  <si>
    <r>
      <t xml:space="preserve">Wydatki niekwalifikowalne projektu - </t>
    </r>
    <r>
      <rPr>
        <sz val="16"/>
        <rFont val="Calibri"/>
        <family val="2"/>
        <charset val="238"/>
        <scheme val="minor"/>
      </rPr>
      <t>jeśli dotyczy, wskaż jakie i podaj ich wartość:
1. ..........</t>
    </r>
  </si>
  <si>
    <t>c) Budżet WK-P (jeśli dotyczy)</t>
  </si>
  <si>
    <t>Nr i nazwa Działania Programu</t>
  </si>
  <si>
    <t xml:space="preserve">3. </t>
  </si>
  <si>
    <t xml:space="preserve">4. </t>
  </si>
  <si>
    <r>
      <t xml:space="preserve">3. Pozostałe </t>
    </r>
    <r>
      <rPr>
        <i/>
        <sz val="16"/>
        <rFont val="Calibri"/>
        <family val="2"/>
        <charset val="238"/>
        <scheme val="minor"/>
      </rPr>
      <t>(jeśli dotyczy, wskaż jakie)….....</t>
    </r>
  </si>
  <si>
    <t>d) Inne (jeśli dotyczy, wskaż jakie) …....</t>
  </si>
  <si>
    <r>
      <t xml:space="preserve">1. Zarządzanie projektem - wynagrodzenia z pochodnymi </t>
    </r>
    <r>
      <rPr>
        <i/>
        <sz val="16"/>
        <rFont val="Calibri"/>
        <family val="2"/>
        <charset val="238"/>
        <scheme val="minor"/>
      </rPr>
      <t>(jeśli dotyczy, wskaż informację o personelu projektu, w tym o liczbie pracowników, wymiarze ich etatów oraz składnikach wynagrodzenia jakie mają zostać poniesione) …..</t>
    </r>
  </si>
  <si>
    <t xml:space="preserve">a) Dofinansowanie z UE (np. EFRR/EFS+) </t>
  </si>
  <si>
    <t>d) Inne</t>
  </si>
  <si>
    <t xml:space="preserve">% </t>
  </si>
  <si>
    <r>
      <t xml:space="preserve">Lista dot. kolumny Rodzaj wydatku w tabeli 1. Budżetu projektu - </t>
    </r>
    <r>
      <rPr>
        <b/>
        <sz val="14"/>
        <color rgb="FFC00000"/>
        <rFont val="Calibri"/>
        <family val="2"/>
        <charset val="238"/>
        <scheme val="minor"/>
      </rPr>
      <t>prosimy nie modyfikować i nie usuwać</t>
    </r>
  </si>
  <si>
    <t>3) Wyliczona wartość kosztów kwalifikowalnych pośrednich w ramach projektu:</t>
  </si>
  <si>
    <t>Wyliczenie montażu finansowego projektu od %:</t>
  </si>
  <si>
    <t>Wyliczenie montażu finansowego projektu od wartości:</t>
  </si>
  <si>
    <t xml:space="preserve">a) Dofinansowanie z UE ...(np. EFRR/EFS+) </t>
  </si>
  <si>
    <r>
      <t xml:space="preserve">Poniżej znajduje się pomocniczy kalkulator </t>
    </r>
    <r>
      <rPr>
        <sz val="14"/>
        <rFont val="Calibri"/>
        <family val="2"/>
        <charset val="238"/>
        <scheme val="minor"/>
      </rPr>
      <t>dot. wyliczenia wysokości kosztów pośrednich w ramach projektu za pomocą stawki ryczałtowej (jeśli dotyczy) oraz montażu finansowego projektu - aby skorzystać z kalkulatora wypełnij jego białe pola.</t>
    </r>
    <r>
      <rPr>
        <b/>
        <sz val="14"/>
        <rFont val="Calibri"/>
        <family val="2"/>
        <charset val="238"/>
        <scheme val="minor"/>
      </rPr>
      <t xml:space="preserve"> </t>
    </r>
    <r>
      <rPr>
        <sz val="14"/>
        <rFont val="Calibri"/>
        <family val="2"/>
        <charset val="238"/>
        <scheme val="minor"/>
      </rPr>
      <t xml:space="preserve">Kalkulator ma charakter pomocniczy ponieważ każdorazowo wyliczenia w ramach projektu powinny zostać dokonane zgodnie z zasadami obowiązującymi w danym naborze projektów - </t>
    </r>
    <r>
      <rPr>
        <b/>
        <sz val="14"/>
        <color rgb="FFC00000"/>
        <rFont val="Calibri"/>
        <family val="2"/>
        <charset val="238"/>
        <scheme val="minor"/>
      </rPr>
      <t>pola te są opcjonalne i nie wymagają wypełniania ani drukowania</t>
    </r>
  </si>
  <si>
    <t>Źródła finansowania</t>
  </si>
  <si>
    <r>
      <t>Wyliczenie wysokości kosztów pośrednich w ramach projektu za pomocą stawki ryczałtowej (</t>
    </r>
    <r>
      <rPr>
        <b/>
        <u/>
        <sz val="14"/>
        <rFont val="Calibri"/>
        <family val="2"/>
        <charset val="238"/>
        <scheme val="minor"/>
      </rPr>
      <t>jeśli dotyczy)</t>
    </r>
    <r>
      <rPr>
        <b/>
        <sz val="14"/>
        <rFont val="Calibri"/>
        <family val="2"/>
        <charset val="238"/>
        <scheme val="minor"/>
      </rPr>
      <t xml:space="preserve">: </t>
    </r>
  </si>
  <si>
    <r>
      <t>1.W arkuszu "Budżet projektu" wypełnij</t>
    </r>
    <r>
      <rPr>
        <u/>
        <sz val="14"/>
        <rFont val="Calibri"/>
        <family val="2"/>
        <charset val="238"/>
        <scheme val="minor"/>
      </rPr>
      <t xml:space="preserve"> </t>
    </r>
    <r>
      <rPr>
        <b/>
        <u/>
        <sz val="14"/>
        <rFont val="Calibri"/>
        <family val="2"/>
        <charset val="238"/>
        <scheme val="minor"/>
      </rPr>
      <t>białe pola</t>
    </r>
    <r>
      <rPr>
        <b/>
        <sz val="14"/>
        <rFont val="Calibri"/>
        <family val="2"/>
        <charset val="238"/>
        <scheme val="minor"/>
      </rPr>
      <t xml:space="preserve"> (</t>
    </r>
    <r>
      <rPr>
        <b/>
        <u/>
        <sz val="14"/>
        <rFont val="Calibri"/>
        <family val="2"/>
        <charset val="238"/>
        <scheme val="minor"/>
      </rPr>
      <t>bez stosowania formuł liczących)</t>
    </r>
    <r>
      <rPr>
        <b/>
        <sz val="14"/>
        <rFont val="Calibri"/>
        <family val="2"/>
        <charset val="238"/>
        <scheme val="minor"/>
      </rPr>
      <t xml:space="preserve">. </t>
    </r>
    <r>
      <rPr>
        <sz val="14"/>
        <rFont val="Calibri"/>
        <family val="2"/>
        <charset val="238"/>
        <scheme val="minor"/>
      </rPr>
      <t xml:space="preserve">W </t>
    </r>
    <r>
      <rPr>
        <b/>
        <sz val="14"/>
        <rFont val="Calibri"/>
        <family val="2"/>
        <charset val="238"/>
        <scheme val="minor"/>
      </rPr>
      <t>szarych polach</t>
    </r>
    <r>
      <rPr>
        <sz val="14"/>
        <rFont val="Calibri"/>
        <family val="2"/>
        <charset val="238"/>
        <scheme val="minor"/>
      </rPr>
      <t xml:space="preserve"> arkusza mogą znajdować się formuły liczące, ułatwiające wypełnianie. Nie modyfikuj ich, chyba, że jest to niezbędne do zapewnienia prawidłowego montażu finansowego projektu. W przypadku modyfikacji wartości w szarych polach, wyjaśnij to w polu "Uwagi, wyjaśnienie dot. Budżetu projektu".</t>
    </r>
  </si>
  <si>
    <r>
      <t xml:space="preserve">2. W arkuszu podawaj wartości z dokładnością do </t>
    </r>
    <r>
      <rPr>
        <b/>
        <sz val="14"/>
        <rFont val="Calibri"/>
        <family val="2"/>
        <charset val="238"/>
        <scheme val="minor"/>
      </rPr>
      <t>2 miejsc po przecinku</t>
    </r>
    <r>
      <rPr>
        <sz val="14"/>
        <rFont val="Calibri"/>
        <family val="2"/>
        <charset val="238"/>
        <scheme val="minor"/>
      </rPr>
      <t>. Wprowadzenie wartości z dokładnością większą niż 2 miejsca po przecinku lub stosowanie formuł liczących może spowodować błędy w montażu finansowym projektu.</t>
    </r>
  </si>
  <si>
    <r>
      <t xml:space="preserve">3. </t>
    </r>
    <r>
      <rPr>
        <b/>
        <sz val="14"/>
        <rFont val="Calibri"/>
        <family val="2"/>
        <charset val="238"/>
        <scheme val="minor"/>
      </rPr>
      <t>Rozpocznij wypełnianie budżetu projektu od tabeli 1 "Zadania w ramach projektu"</t>
    </r>
    <r>
      <rPr>
        <sz val="14"/>
        <rFont val="Calibri"/>
        <family val="2"/>
        <charset val="238"/>
        <scheme val="minor"/>
      </rPr>
      <t>,  w szczególności wprowadź wartości liczbowe i sprawdź poprawność wypełnienia kolumny "Rodzaj wydatku". Dane te będą podstawą do automatycznego wypełnienia części pól w tabeli 2 "Źródła finansowania wydatków kwalifikowalnych projektu".</t>
    </r>
  </si>
  <si>
    <r>
      <t xml:space="preserve">5. W kolumnie </t>
    </r>
    <r>
      <rPr>
        <b/>
        <sz val="14"/>
        <rFont val="Calibri"/>
        <family val="2"/>
        <charset val="238"/>
        <scheme val="minor"/>
      </rPr>
      <t>"Rodzaj wydatku"</t>
    </r>
    <r>
      <rPr>
        <sz val="14"/>
        <rFont val="Calibri"/>
        <family val="2"/>
        <charset val="238"/>
        <scheme val="minor"/>
      </rPr>
      <t xml:space="preserve"> wybierz z listy rodzaj wydatku wg klasyfikacji budżetowej: inwestycyjny (np. roboty budowlane, dostawy) lub bieżący (np. koszty pośrednie, wynagrodzenia).</t>
    </r>
  </si>
  <si>
    <r>
      <t xml:space="preserve">6. </t>
    </r>
    <r>
      <rPr>
        <b/>
        <sz val="14"/>
        <rFont val="Calibri"/>
        <family val="2"/>
        <charset val="238"/>
        <scheme val="minor"/>
      </rPr>
      <t xml:space="preserve">Kolumny dotyczące poszczególnych lat </t>
    </r>
    <r>
      <rPr>
        <sz val="14"/>
        <rFont val="Calibri"/>
        <family val="2"/>
        <charset val="238"/>
        <scheme val="minor"/>
      </rPr>
      <t>(2021-2029), w których nie będą ponoszone wydatki w ramach projektu możesz usunąć.</t>
    </r>
  </si>
  <si>
    <r>
      <t xml:space="preserve">7. W </t>
    </r>
    <r>
      <rPr>
        <b/>
        <sz val="14"/>
        <rFont val="Calibri"/>
        <family val="2"/>
        <charset val="238"/>
        <scheme val="minor"/>
      </rPr>
      <t>tabeli 1</t>
    </r>
    <r>
      <rPr>
        <sz val="14"/>
        <rFont val="Calibri"/>
        <family val="2"/>
        <charset val="238"/>
        <scheme val="minor"/>
      </rPr>
      <t xml:space="preserve"> możesz dodawać i usuwać wiersze z wyszczególnieniem zadań w ramach projektu. W przypadku dodania wiersza sprawdź, czy prawidłowo zliczone są sumy w wierszach i kolumnach podsumowujących.</t>
    </r>
  </si>
  <si>
    <t>1) Wpisz wartość kosztów bezpośrednich kwalifikowalnych w ramach projektu:</t>
  </si>
  <si>
    <t>2) Wpisz % stawki ryczałtowej kosztów pośrednich dla projektu:</t>
  </si>
  <si>
    <t>Wpisz %</t>
  </si>
  <si>
    <t>Wpisz wartości</t>
  </si>
  <si>
    <t>Wpisz sumę w białym polu</t>
  </si>
  <si>
    <t>Dofinansowanie razem</t>
  </si>
  <si>
    <r>
      <t>8. W</t>
    </r>
    <r>
      <rPr>
        <b/>
        <sz val="14"/>
        <rFont val="Calibri"/>
        <family val="2"/>
        <charset val="238"/>
        <scheme val="minor"/>
      </rPr>
      <t xml:space="preserve"> tabeli 2,</t>
    </r>
    <r>
      <rPr>
        <sz val="14"/>
        <rFont val="Calibri"/>
        <family val="2"/>
        <charset val="238"/>
        <scheme val="minor"/>
      </rPr>
      <t xml:space="preserve"> w kolumnie "Źródła finansowania" w wierszu d)</t>
    </r>
    <r>
      <rPr>
        <b/>
        <sz val="14"/>
        <rFont val="Calibri"/>
        <family val="2"/>
        <charset val="238"/>
        <scheme val="minor"/>
      </rPr>
      <t xml:space="preserve"> "Inne" </t>
    </r>
    <r>
      <rPr>
        <sz val="14"/>
        <rFont val="Calibri"/>
        <family val="2"/>
        <charset val="238"/>
        <scheme val="minor"/>
      </rPr>
      <t>wskaż (jeśli dotyczy) inne źródła finansowania projektu, np. 1) budżet JST (jednostek samorządu terytorialnego) - inny niż budżet WK-P; 2) budżet państwa, np. w przypadku finansowania projektu ze środków własnych państwowych jednostek budżetowych; 3) inne środki publiczne lub 4) środki prywatne, pamiętając o zachowaniu zgodności z częścią główną Formularza. W kolumnie Razem podaj sumę ww. wartości.</t>
    </r>
  </si>
  <si>
    <t>Spr.: Czy a+b = Dofinansowanie razem</t>
  </si>
  <si>
    <r>
      <t xml:space="preserve">4. W kolumnie </t>
    </r>
    <r>
      <rPr>
        <b/>
        <sz val="14"/>
        <rFont val="Calibri"/>
        <family val="2"/>
        <charset val="238"/>
        <scheme val="minor"/>
      </rPr>
      <t>"Zadania, wydatki/koszty"</t>
    </r>
    <r>
      <rPr>
        <sz val="14"/>
        <rFont val="Calibri"/>
        <family val="2"/>
        <charset val="238"/>
        <scheme val="minor"/>
      </rPr>
      <t xml:space="preserve"> wskaż zadania, wydatki/koszty bezpośrednie w ramach projektu (np. roboty budowlane, środki trwałe/dostawy, usługi) lub pośrednie (np. wynagrodzenia, promocja).</t>
    </r>
  </si>
  <si>
    <t>4) Sprawdzenie wysokości % stawki ryczałtowej (wiersz 3/1):</t>
  </si>
  <si>
    <t>5) Suma wydatków kwalifikowalnych w ramach projektu (bezpośrednich i pośrednich), (wiersz 1+3):</t>
  </si>
  <si>
    <r>
      <t xml:space="preserve">INSTRUKCJA WYPEŁNIANIA BUDŻETU PROJEKTU (WERSJA MARZEC 2024 r.) - </t>
    </r>
    <r>
      <rPr>
        <b/>
        <sz val="14"/>
        <color rgb="FFC00000"/>
        <rFont val="Calibri"/>
        <family val="2"/>
        <charset val="238"/>
        <scheme val="minor"/>
      </rPr>
      <t>poniższe pola nie wymagają drukowania i wypełniania.</t>
    </r>
  </si>
  <si>
    <t>Jednostki budżetowe</t>
  </si>
  <si>
    <r>
      <t xml:space="preserve">Załącznik nr 1 do Wytycznych do opracowania materiałów 
planistycznych do projektu uchwały budżetowej na 2026 rok                                                
</t>
    </r>
    <r>
      <rPr>
        <b/>
        <sz val="10"/>
        <rFont val="Calibri"/>
        <family val="2"/>
        <charset val="238"/>
      </rPr>
      <t>Tabela nr 1</t>
    </r>
  </si>
  <si>
    <t>................................................................</t>
  </si>
  <si>
    <t>/Nazwa jednostki /</t>
  </si>
  <si>
    <t xml:space="preserve">PROJEKT BUDŻETU WOJEWÓDZTWA </t>
  </si>
  <si>
    <t>NA ROK 2026</t>
  </si>
  <si>
    <t>Plan finansowy</t>
  </si>
  <si>
    <t>Utrzymanie jednostki budżetowej</t>
  </si>
  <si>
    <t>/Nazwa zadania/</t>
  </si>
  <si>
    <t>Dział ..............</t>
  </si>
  <si>
    <t>Rozdział ............</t>
  </si>
  <si>
    <t>Poz.</t>
  </si>
  <si>
    <t>Wyszczególnienie</t>
  </si>
  <si>
    <t>§</t>
  </si>
  <si>
    <t>Wykonanie 
w 2024 r.</t>
  </si>
  <si>
    <t>Plan 
na 2025 r.
(na 30.06.2025)</t>
  </si>
  <si>
    <t>Przewidywane wykonanie 
w 2025 r.</t>
  </si>
  <si>
    <t>Projekt planu 
na 2026 r.</t>
  </si>
  <si>
    <r>
      <t xml:space="preserve">%          </t>
    </r>
    <r>
      <rPr>
        <b/>
        <sz val="10"/>
        <rFont val="Calibri"/>
        <family val="2"/>
        <charset val="238"/>
      </rPr>
      <t>kol.7/6</t>
    </r>
  </si>
  <si>
    <t>0580</t>
  </si>
  <si>
    <t>Wpływy z tytułu grzywien i innych kar pieniężnych od osób prawnych i innych jednostek organizacyjnych</t>
  </si>
  <si>
    <t>1.</t>
  </si>
  <si>
    <t>Dochody ogółem</t>
  </si>
  <si>
    <t>0610</t>
  </si>
  <si>
    <t>Wpływy z opłat egzaminacyjnych oraz opłat za wydawanie świadectw, dyplomów, zaświadczeń, certyfikatów i ich duplikatów</t>
  </si>
  <si>
    <t>1.1</t>
  </si>
  <si>
    <t>0640</t>
  </si>
  <si>
    <t>Wpływy z tytułu kosztów egzekucyjnych, opłaty komorniczej oraz kosztów upomnień</t>
  </si>
  <si>
    <t>1.2</t>
  </si>
  <si>
    <t>0690</t>
  </si>
  <si>
    <t>Wpływy z różnych opłat</t>
  </si>
  <si>
    <t>1.3</t>
  </si>
  <si>
    <t>0750</t>
  </si>
  <si>
    <t>Wpływy z najmu i dzierżawy składników majątkowych Skarbu Państwa, jednostek samorządu terytorialnego lub innych jednostek zaliczanych do sektora finansów publicznych oraz innych umów o podobnym charakterze</t>
  </si>
  <si>
    <t>1.4</t>
  </si>
  <si>
    <t>0830</t>
  </si>
  <si>
    <t>Wpływy z usług</t>
  </si>
  <si>
    <t>1.5</t>
  </si>
  <si>
    <t>0840</t>
  </si>
  <si>
    <t>Wpływy ze sprzedaży wyrobów</t>
  </si>
  <si>
    <t>1.6</t>
  </si>
  <si>
    <t>0870</t>
  </si>
  <si>
    <t>Wpływy ze sprzedaży składników majątkowych</t>
  </si>
  <si>
    <t>2.</t>
  </si>
  <si>
    <t>Wydatki bieżące</t>
  </si>
  <si>
    <t>0910</t>
  </si>
  <si>
    <t>Wpływy z odsetek od nieterminowych wpłat z tytułu podatków i opłat</t>
  </si>
  <si>
    <t>2.1</t>
  </si>
  <si>
    <t>Wynagrodzenia i składki od nich naliczane</t>
  </si>
  <si>
    <t>0920</t>
  </si>
  <si>
    <t>Wpływy z pozostałych odsetek</t>
  </si>
  <si>
    <t>2.1.1</t>
  </si>
  <si>
    <t>Wynagrodzenia osobowe pracowników</t>
  </si>
  <si>
    <t>0940</t>
  </si>
  <si>
    <t>Wpływy z rozliczeń/zwrotów z lat ubiegłych</t>
  </si>
  <si>
    <t xml:space="preserve"> - miesięczne wynagrodzenia osobowe</t>
  </si>
  <si>
    <t>0950</t>
  </si>
  <si>
    <t>Wpływy z tytułu kar i odszkodowań wynikających z umów</t>
  </si>
  <si>
    <t xml:space="preserve"> - jednorazowe płatności</t>
  </si>
  <si>
    <t>0960</t>
  </si>
  <si>
    <t>Wpływy z otrzymanych spadków, zapisów i darowizn w postaci pieniężnej</t>
  </si>
  <si>
    <t>2.1.2</t>
  </si>
  <si>
    <t>Wynagrodzenia osobowe nauczycieli</t>
  </si>
  <si>
    <t>4790</t>
  </si>
  <si>
    <t>2.1.3</t>
  </si>
  <si>
    <t>Dodatkowe wynagrodzenie roczne</t>
  </si>
  <si>
    <t xml:space="preserve"> - administracja i obsługa</t>
  </si>
  <si>
    <t>4040</t>
  </si>
  <si>
    <t xml:space="preserve"> - nauczyciele</t>
  </si>
  <si>
    <t>4800</t>
  </si>
  <si>
    <t>0970</t>
  </si>
  <si>
    <t>Wpływy z różnych dochodów</t>
  </si>
  <si>
    <t>2.1.4</t>
  </si>
  <si>
    <t>Składki naliczane od wynagrodzeń</t>
  </si>
  <si>
    <t xml:space="preserve"> - składki na ubezpieczenia społeczne </t>
  </si>
  <si>
    <t xml:space="preserve"> - składki na Fundusz Pracy oraz Fundusz Solidarnościowy </t>
  </si>
  <si>
    <t>4120</t>
  </si>
  <si>
    <t xml:space="preserve"> - wpłaty na PPK finansowane przez podmiot zatrudniający</t>
  </si>
  <si>
    <t>4710</t>
  </si>
  <si>
    <t>2.1.5</t>
  </si>
  <si>
    <t>Wynagrodzenia bezosobowe</t>
  </si>
  <si>
    <t>2.2</t>
  </si>
  <si>
    <t>Odpisy na zakładowy fundusz świadczeń socjalnych</t>
  </si>
  <si>
    <t>2.3</t>
  </si>
  <si>
    <t>Pozostałe wydatki</t>
  </si>
  <si>
    <t>(bez wydatków na zadania remontowe)</t>
  </si>
  <si>
    <t>2.3.1</t>
  </si>
  <si>
    <t>2.3.2</t>
  </si>
  <si>
    <t>2.3.3</t>
  </si>
  <si>
    <t>2.3.4</t>
  </si>
  <si>
    <t>2.3.5</t>
  </si>
  <si>
    <t>2.3.6</t>
  </si>
  <si>
    <t>2.3.7</t>
  </si>
  <si>
    <t>Wydatki osobowe niezaliczone do wynagrodzeń</t>
  </si>
  <si>
    <t>2.3.8</t>
  </si>
  <si>
    <t>Różne wydatki na rzecz osób fizycznych</t>
  </si>
  <si>
    <t>2.3.9</t>
  </si>
  <si>
    <t>Wpłaty na Państwowy Fundusz Rehabilitacji Osób Niepełnosprawnych</t>
  </si>
  <si>
    <t>2.3.10</t>
  </si>
  <si>
    <t>Nagrody konkursowe</t>
  </si>
  <si>
    <t>2.3.11</t>
  </si>
  <si>
    <t>Zakup materiałów i wyposażenia</t>
  </si>
  <si>
    <t>2.3.12</t>
  </si>
  <si>
    <t>Zakup środków żywności</t>
  </si>
  <si>
    <t>2.3.13</t>
  </si>
  <si>
    <t>Zakup środków dydaktycznych i książek</t>
  </si>
  <si>
    <t>2.3.14</t>
  </si>
  <si>
    <t>Zakup energii</t>
  </si>
  <si>
    <t>2.3.15</t>
  </si>
  <si>
    <t>Zakup usług remontowych</t>
  </si>
  <si>
    <t>2.3.16</t>
  </si>
  <si>
    <t>Zakup usług zdrowotnych</t>
  </si>
  <si>
    <t>2.3.17</t>
  </si>
  <si>
    <t>Zakup usług pozostałych</t>
  </si>
  <si>
    <t>2.3.18</t>
  </si>
  <si>
    <t xml:space="preserve">Opłaty z tytułu zakupu usług telekomunikacyjnych </t>
  </si>
  <si>
    <t>2.3.19</t>
  </si>
  <si>
    <t>Zakup usług obejmujących tłumaczenia</t>
  </si>
  <si>
    <t>2.3.20</t>
  </si>
  <si>
    <t>Zakup usług obejmujących wykonanie ekspertyz, analiz i opinii</t>
  </si>
  <si>
    <t>2.3.21</t>
  </si>
  <si>
    <t>Opłaty za administrowanie i czynsze za budynki, lokale i pomieszczenia garażowe</t>
  </si>
  <si>
    <t>2.3.22</t>
  </si>
  <si>
    <t>Podróże służbowe krajowe</t>
  </si>
  <si>
    <t>2.3.23</t>
  </si>
  <si>
    <t>Podróże służbowe zagraniczne</t>
  </si>
  <si>
    <t>2.3.24</t>
  </si>
  <si>
    <t>Różne opłaty i składki</t>
  </si>
  <si>
    <t>2.3.25</t>
  </si>
  <si>
    <t>Podatek od nieruchomości</t>
  </si>
  <si>
    <t>2.3.26</t>
  </si>
  <si>
    <t>Pozostałe podatki na rzecz budżetu państwa</t>
  </si>
  <si>
    <t>3.</t>
  </si>
  <si>
    <t>Średnioroczna liczba zatrudnionych</t>
  </si>
  <si>
    <t>x</t>
  </si>
  <si>
    <t>Opłaty na rzecz budżetu państwa</t>
  </si>
  <si>
    <t>3.1</t>
  </si>
  <si>
    <t>w osobach</t>
  </si>
  <si>
    <t>Pozostałe podatki na rzecz budżetów jednostek samorządu terytorialnego</t>
  </si>
  <si>
    <t>3.2</t>
  </si>
  <si>
    <t>w przeliczeniu na pełne etaty</t>
  </si>
  <si>
    <t>Opłaty na rzecz budżetów jednostek samorządu terytorialnego</t>
  </si>
  <si>
    <t>4.</t>
  </si>
  <si>
    <t>Przeciętne wynagrodzenie miesięczne *</t>
  </si>
  <si>
    <t>Podatek od towarów i usług (VAT)</t>
  </si>
  <si>
    <t>Opis merytoryczny jednostki ze wskazaniem danych liczbowych i wielkości charakterystycznych dla prowadzonej działalności:</t>
  </si>
  <si>
    <t>Pozostałe odsetki</t>
  </si>
  <si>
    <t>* wynagrodzenie miesięczne wraz z nagrodami, premiami, bez jednorazowych płatności</t>
  </si>
  <si>
    <t>Kary i odszkodowania wypłacane na rzecz osób fizycznych</t>
  </si>
  <si>
    <t xml:space="preserve">pola oznaczone kolorem szarym zawierają formuły lub dane zaciągnięte z załącznika A do Tabeli i nie należy ich wypełniać </t>
  </si>
  <si>
    <t>Kary, odszkodowania i grzywny wypłacane na rzecz osób prawnych i innych jednostek organizacyjnych</t>
  </si>
  <si>
    <t>Koszty postępowania sądowego i prokuratorskiego</t>
  </si>
  <si>
    <t>Sporządzono dnia  ..................................</t>
  </si>
  <si>
    <t>Szkolenia pracowników niebędących członkami korpusu służby cywilnej</t>
  </si>
  <si>
    <t>Główny Księgowy</t>
  </si>
  <si>
    <t>Dyrektor Jednostki</t>
  </si>
  <si>
    <t>...........................................</t>
  </si>
  <si>
    <t>..............................................</t>
  </si>
  <si>
    <t>data, podpis</t>
  </si>
  <si>
    <t>Nadzór merytoryczny</t>
  </si>
  <si>
    <t xml:space="preserve"> Dyrektor Departamentu</t>
  </si>
  <si>
    <t>Członek Zarządu Województwa</t>
  </si>
  <si>
    <t>..........................................................</t>
  </si>
  <si>
    <t>...........................................................</t>
  </si>
  <si>
    <t>Załącznik A do Tabeli nr 1</t>
  </si>
  <si>
    <t>Utrzymanie jednostki budżetowej
Wynagrodzenia i składki od nich naliczane oraz odpis na zakładowy fundusz świadczeń socjalnych</t>
  </si>
  <si>
    <t>Lp</t>
  </si>
  <si>
    <t>Treść</t>
  </si>
  <si>
    <t>Projekt planu na 2026 r.</t>
  </si>
  <si>
    <t>%          kol.6/5</t>
  </si>
  <si>
    <t>I.</t>
  </si>
  <si>
    <t>Nauczyciele</t>
  </si>
  <si>
    <t xml:space="preserve">Zatrudnienie w przeliczeniu na pełne etaty wg arkusza organizacyjnego </t>
  </si>
  <si>
    <t>Wynagrodzenia osobowe</t>
  </si>
  <si>
    <t>Miesięczne wynagrodzenia osobowe, w tym:</t>
  </si>
  <si>
    <t xml:space="preserve"> - wynagrodzenie zasadnicze</t>
  </si>
  <si>
    <t xml:space="preserve"> - fundusz nagród</t>
  </si>
  <si>
    <t xml:space="preserve"> - dodatek motywacyjny</t>
  </si>
  <si>
    <t xml:space="preserve"> - pozostałe składniki wynagrodzeń</t>
  </si>
  <si>
    <t>Jednorazowe płatności, w tym:</t>
  </si>
  <si>
    <t xml:space="preserve"> - odprawy emerytalne i rentowe</t>
  </si>
  <si>
    <t xml:space="preserve"> - nagrody jubileuszowe</t>
  </si>
  <si>
    <t xml:space="preserve"> - odprawy z tytułu zwolnień</t>
  </si>
  <si>
    <t xml:space="preserve"> - inne</t>
  </si>
  <si>
    <t>Składki na ubezpieczenie społeczne</t>
  </si>
  <si>
    <t xml:space="preserve">Składki na Fundusz Pracy oraz Fundusz Solidarnościowy </t>
  </si>
  <si>
    <t>6.</t>
  </si>
  <si>
    <t>Wpłaty na PPK finansowane przez podmiot zatrudniający</t>
  </si>
  <si>
    <t>7.</t>
  </si>
  <si>
    <t>II.</t>
  </si>
  <si>
    <t>Liczba oddziałów</t>
  </si>
  <si>
    <t>III.</t>
  </si>
  <si>
    <t>Liczba uczniów</t>
  </si>
  <si>
    <t>IV.</t>
  </si>
  <si>
    <t>Pracownicy administracji i obsługi</t>
  </si>
  <si>
    <t>Zatrudnienie w przeliczeniu na pełne etaty</t>
  </si>
  <si>
    <t>wynikające ze struktury organizacyjnej</t>
  </si>
  <si>
    <t>faktyczne</t>
  </si>
  <si>
    <t xml:space="preserve"> - wysługa lat</t>
  </si>
  <si>
    <t xml:space="preserve"> - dodatek funkcyjny</t>
  </si>
  <si>
    <t xml:space="preserve"> - dodatek specjalny</t>
  </si>
  <si>
    <t xml:space="preserve"> - premia</t>
  </si>
  <si>
    <t xml:space="preserve"> - inne składniki wynagrodzeń</t>
  </si>
  <si>
    <t>pola oznaczone kolorem szarym zawierają formuły i nie należy ich wypełniać</t>
  </si>
  <si>
    <t>Sporządzono dnia ......................</t>
  </si>
  <si>
    <t>.....................................</t>
  </si>
  <si>
    <t>...................................</t>
  </si>
  <si>
    <t>Dyrektor Departamentu</t>
  </si>
  <si>
    <t>........................................................</t>
  </si>
  <si>
    <t>..........................................</t>
  </si>
  <si>
    <t>Załącznik B do Tabeli nr 1</t>
  </si>
  <si>
    <t>UTRZYMANIE JEDNOSTKI BUDŻETOWEJ - KALKULACJA WYNGARODZEŃ I SKŁADEK OD NICH NALICZANYCH ORAZ ODPISU NA ZAKŁADOWY FUNDUSZ ŚWIADCZEŃ SOCJALNYCH</t>
  </si>
  <si>
    <t>ROZDZIAŁ: ……………………..</t>
  </si>
  <si>
    <t>KALKULACJA PLANOWANYCH WYNAGRODZEŃ NAUCZYCIELI NA 2026 ROK (§ 4790):</t>
  </si>
  <si>
    <t>Lp.</t>
  </si>
  <si>
    <t>ETATY</t>
  </si>
  <si>
    <t>w tym:</t>
  </si>
  <si>
    <t>wynagrodzenie zasadnicze</t>
  </si>
  <si>
    <t>początkujący</t>
  </si>
  <si>
    <t>poziom wykształcenia</t>
  </si>
  <si>
    <t>mianowany</t>
  </si>
  <si>
    <t>dyplomowany</t>
  </si>
  <si>
    <t>tytuł zawodowy mgr 
z przygot. pedagogicznym</t>
  </si>
  <si>
    <t>tytuł zaw. mgr bez przygot. pedagog., tytuł zaw. licencjata (inż.) z przygot. pedagog., tytuł zaw. licencjata (inż.) bez przygot. pedagog., dyplom ukończenia KN lub NKJO, poz. wykształcenie</t>
  </si>
  <si>
    <t>8.</t>
  </si>
  <si>
    <t>9.</t>
  </si>
  <si>
    <t>10.</t>
  </si>
  <si>
    <t>11.</t>
  </si>
  <si>
    <t>12.</t>
  </si>
  <si>
    <t>13.</t>
  </si>
  <si>
    <t>14.</t>
  </si>
  <si>
    <t>15.</t>
  </si>
  <si>
    <t>16.</t>
  </si>
  <si>
    <t>STYCZEŃ</t>
  </si>
  <si>
    <t>LUTY</t>
  </si>
  <si>
    <t>MARZEC</t>
  </si>
  <si>
    <t>KWIECIEŃ</t>
  </si>
  <si>
    <t>MAJ</t>
  </si>
  <si>
    <t>CZERWIEC</t>
  </si>
  <si>
    <t>LIPIEC</t>
  </si>
  <si>
    <t>SIERPIEŃ</t>
  </si>
  <si>
    <t>WRZESIEŃ</t>
  </si>
  <si>
    <t>PAŹDZIERNIK</t>
  </si>
  <si>
    <t>LISTOPAD</t>
  </si>
  <si>
    <t>GRUDZIEŃ</t>
  </si>
  <si>
    <t xml:space="preserve">RAZEM </t>
  </si>
  <si>
    <t>średniorocznie</t>
  </si>
  <si>
    <t>WYNAGRODZENIA MIESIĘCZNE</t>
  </si>
  <si>
    <t>WYNAGRODZENIA JEDNORAZOWE</t>
  </si>
  <si>
    <r>
      <t xml:space="preserve">OGÓŁEM
 NAUCZYCIELE 
</t>
    </r>
    <r>
      <rPr>
        <sz val="10"/>
        <rFont val="Calibri"/>
        <family val="2"/>
        <charset val="238"/>
      </rPr>
      <t>(kol. 3 + kol. 12)</t>
    </r>
  </si>
  <si>
    <t>wysługa lat</t>
  </si>
  <si>
    <t xml:space="preserve">dodatek
 motywacyjny </t>
  </si>
  <si>
    <r>
      <t xml:space="preserve">dodatek
 funkcyjny  </t>
    </r>
    <r>
      <rPr>
        <b/>
        <vertAlign val="superscript"/>
        <sz val="11"/>
        <rFont val="Calibri"/>
        <family val="2"/>
        <charset val="238"/>
      </rPr>
      <t>1)</t>
    </r>
  </si>
  <si>
    <r>
      <t xml:space="preserve">dodatek za 
warunki pracy  </t>
    </r>
    <r>
      <rPr>
        <b/>
        <vertAlign val="superscript"/>
        <sz val="11"/>
        <rFont val="Calibri"/>
        <family val="2"/>
        <charset val="238"/>
      </rPr>
      <t>2)</t>
    </r>
    <r>
      <rPr>
        <b/>
        <sz val="11"/>
        <rFont val="Calibri"/>
        <family val="2"/>
        <charset val="238"/>
      </rPr>
      <t xml:space="preserve"> </t>
    </r>
  </si>
  <si>
    <t>fundusz nagród</t>
  </si>
  <si>
    <r>
      <t xml:space="preserve">nadgodziny  </t>
    </r>
    <r>
      <rPr>
        <b/>
        <vertAlign val="superscript"/>
        <sz val="11"/>
        <rFont val="Calibri"/>
        <family val="2"/>
        <charset val="238"/>
      </rPr>
      <t>3)</t>
    </r>
  </si>
  <si>
    <r>
      <t xml:space="preserve">inne  </t>
    </r>
    <r>
      <rPr>
        <b/>
        <vertAlign val="superscript"/>
        <sz val="11"/>
        <rFont val="Calibri"/>
        <family val="2"/>
        <charset val="238"/>
      </rPr>
      <t>4)</t>
    </r>
  </si>
  <si>
    <t>odprawy
 emerytalne 
i rentowe</t>
  </si>
  <si>
    <t>nagrody 
jubileuszowe</t>
  </si>
  <si>
    <t>inne</t>
  </si>
  <si>
    <t>1)</t>
  </si>
  <si>
    <t>powierzenie stanowiska dyrektora, wicedyrektora, innego stanowiska kierowniczego przewidzianego w statucie, sprawowanie funkcji wychowawcy klasy, mentora, doradcy metodycznego, nauczyciela-konsultanta, nauczyciela opiekującego się oddziałem przedszkolnym</t>
  </si>
  <si>
    <t>1),2),3)</t>
  </si>
  <si>
    <r>
      <t xml:space="preserve">należy przedstawić </t>
    </r>
    <r>
      <rPr>
        <b/>
        <u/>
        <sz val="12"/>
        <rFont val="Calibri"/>
        <family val="2"/>
        <charset val="238"/>
      </rPr>
      <t>szczegółową kalkulację</t>
    </r>
    <r>
      <rPr>
        <b/>
        <sz val="12"/>
        <rFont val="Calibri"/>
        <family val="2"/>
        <charset val="238"/>
      </rPr>
      <t xml:space="preserve"> dla wskazanych składników wynagrodzeń z podziałem na miesiące</t>
    </r>
  </si>
  <si>
    <t>4)</t>
  </si>
  <si>
    <t>należy opisać rodzaj wynagrodzenia ujętego w poz. "inne" i przedstawić szczegółową kalkulację</t>
  </si>
  <si>
    <t>KALKULACJA PLANOWANYCH WYNAGRODZEŃ PRACOWNIKÓW ADMINISTRACJI I OBSŁUGI NA 2026 ROK (§ 4010):</t>
  </si>
  <si>
    <r>
      <t xml:space="preserve">OGÓŁEM 
</t>
    </r>
    <r>
      <rPr>
        <sz val="10"/>
        <rFont val="Calibri"/>
        <family val="2"/>
        <charset val="238"/>
      </rPr>
      <t>(kol. 4 + kol. 12)</t>
    </r>
  </si>
  <si>
    <r>
      <t xml:space="preserve">fundusz
nagród </t>
    </r>
    <r>
      <rPr>
        <b/>
        <vertAlign val="superscript"/>
        <sz val="11"/>
        <rFont val="Calibri"/>
        <family val="2"/>
        <charset val="238"/>
      </rPr>
      <t>1)</t>
    </r>
  </si>
  <si>
    <t>dodatek 
funkcyjny</t>
  </si>
  <si>
    <t>dodatek specjalny</t>
  </si>
  <si>
    <r>
      <t>premia</t>
    </r>
    <r>
      <rPr>
        <b/>
        <vertAlign val="superscript"/>
        <sz val="11"/>
        <rFont val="Calibri"/>
        <family val="2"/>
        <charset val="238"/>
      </rPr>
      <t>2)</t>
    </r>
  </si>
  <si>
    <r>
      <t>inne</t>
    </r>
    <r>
      <rPr>
        <b/>
        <vertAlign val="superscript"/>
        <sz val="11"/>
        <rFont val="Calibri"/>
        <family val="2"/>
        <charset val="238"/>
      </rPr>
      <t>3)</t>
    </r>
  </si>
  <si>
    <t>nagrody jubileuszowe</t>
  </si>
  <si>
    <r>
      <t>inne</t>
    </r>
    <r>
      <rPr>
        <b/>
        <vertAlign val="superscript"/>
        <sz val="11"/>
        <rFont val="Calibri"/>
        <family val="2"/>
        <charset val="238"/>
      </rPr>
      <t>1)</t>
    </r>
  </si>
  <si>
    <t>RAZEM</t>
  </si>
  <si>
    <t>1), 2)</t>
  </si>
  <si>
    <t>należy przedstawić szczegółową kalkulację dla wskazanych składników wynagrodzeń i wskazać podstawę ich naliczenia</t>
  </si>
  <si>
    <t>3)</t>
  </si>
  <si>
    <t>V.</t>
  </si>
  <si>
    <t>KALKULACJA ODPISU NA ZAKŁADOWY FUNDUSZ ŚWIADCZEŃ SOCJALNYCH NA 2026 ROK (§ 4440):</t>
  </si>
  <si>
    <t>KALKULACJA DODATKOWEGO WYNAGRODZENIA ROCZNEGO NA 2026 ROK (§ 4040 i 4800):</t>
  </si>
  <si>
    <t>LP</t>
  </si>
  <si>
    <t>WYSZCZEGÓLNIENIE</t>
  </si>
  <si>
    <t>§ 4790 / § 4010 - PRZEWIDYWANE WYKONANIE 
W 2025 ROKU</t>
  </si>
  <si>
    <t>§ 4800 / § 4040  DODATKOWE WYNAGRODZENIE ROCZNE ZA ROK 2025 DO WYPŁATY 
W ROKU 2026</t>
  </si>
  <si>
    <t>PLANOWANE
 ETATY/
LICZBA OSÓB</t>
  </si>
  <si>
    <t>ODPIS 
NA ZFŚS</t>
  </si>
  <si>
    <t xml:space="preserve">NAUCZYCIELE </t>
  </si>
  <si>
    <t>POZOSTALI PRACOWNICY</t>
  </si>
  <si>
    <t>X</t>
  </si>
  <si>
    <t>PRACOWNICY ZATRUDNIENI 
W NORMALNYCH WARUNKACH</t>
  </si>
  <si>
    <t>PRACOWNICY O ZNACZNYM LUB UMIARKOWANYM STOPNIU NIEPEŁNOSPRAWNOŚCI (zwiększenie odpisu)</t>
  </si>
  <si>
    <t>EMERYCI I RENCIŚCI OBJĘCI OPIEKĄ SOCJALNĄ (zwiększenie odpisu)</t>
  </si>
  <si>
    <t>KALKULACJA SKŁADEK NALICZANYCH OD WYNAGRODZEŃ NA 2026 ROK:</t>
  </si>
  <si>
    <t>RAZEM (I+II)</t>
  </si>
  <si>
    <t>SKŁADKI NA UBEZPIECZENIA SPOŁECZNE 
§ 4110</t>
  </si>
  <si>
    <t>SKŁADKI NA FP i FS
 § 4120</t>
  </si>
  <si>
    <t>SKŁADKI NA PPK
 § 4710</t>
  </si>
  <si>
    <t>VI.</t>
  </si>
  <si>
    <r>
      <t>KALKULACJA ODPISU NA ZAKŁADOWY FUNDUSZ ŚWIADCZEŃ SOCJALNYCH NAUCZYCIELI EMERYTÓW I RENCISTÓW ORAZ NAUCZYCIELI POBIERAJĄCYCH NAUCZYCIELSKIE ŚWIADCZENIE KOMPENSACYJNE NA 2026 ROK</t>
    </r>
    <r>
      <rPr>
        <b/>
        <sz val="13"/>
        <rFont val="Calibri"/>
        <family val="2"/>
        <charset val="238"/>
      </rPr>
      <t xml:space="preserve"> 
plan finansowy zadania należy sporządzić na formularzu, którego wzór określa Tabela nr 2 stanowiąca załącznik do wytycznych</t>
    </r>
    <r>
      <rPr>
        <b/>
        <u/>
        <sz val="13"/>
        <rFont val="Calibri"/>
        <family val="2"/>
        <charset val="238"/>
      </rPr>
      <t xml:space="preserve">
Poniższą tabelę wypełnia się tylko przy JEDNYM rozdziale utrzymania jednostki</t>
    </r>
  </si>
  <si>
    <t>PODSTAWA 
WYMIARU SKŁADEK</t>
  </si>
  <si>
    <t>składka</t>
  </si>
  <si>
    <t>PODSTAWA 
NALICZENIA WPŁATY</t>
  </si>
  <si>
    <t xml:space="preserve">wpłata na PPK </t>
  </si>
  <si>
    <t>WYNAGRODZENIE MIESIĘCZNE</t>
  </si>
  <si>
    <t>nauczyciele</t>
  </si>
  <si>
    <t>ROZDZIAŁ</t>
  </si>
  <si>
    <t>PLANOWANA LICZBA OSÓB</t>
  </si>
  <si>
    <t>pozostali pracownicy</t>
  </si>
  <si>
    <t xml:space="preserve">DODATKOWE WYNAGRODZENIE ROCZNE </t>
  </si>
  <si>
    <t>UMOWY CYWILNOPRAWNE</t>
  </si>
  <si>
    <t xml:space="preserve">pola oznaczone kolorem szarym zawierają formuły </t>
  </si>
  <si>
    <t>Załącznik C do Tabeli nr 1</t>
  </si>
  <si>
    <t>UTRZYMANIE JEDNOSTKI OŚWIATOWEJ 
WYNAGRODZENIA PRACOWNIKÓW ADMINISTRACJI I OBSŁUGI WG STANOWISK - STYCZEŃ 2026</t>
  </si>
  <si>
    <t>Stanowisko</t>
  </si>
  <si>
    <t>Wymiar etatu</t>
  </si>
  <si>
    <r>
      <t xml:space="preserve">Staż pracy 
</t>
    </r>
    <r>
      <rPr>
        <sz val="9"/>
        <rFont val="Calibri"/>
        <family val="2"/>
        <charset val="238"/>
      </rPr>
      <t>w latach</t>
    </r>
  </si>
  <si>
    <t>Wynagrodzenie zasadnicze</t>
  </si>
  <si>
    <t xml:space="preserve">Dodatek stażowy </t>
  </si>
  <si>
    <t>Dodatek funkcyjny</t>
  </si>
  <si>
    <t>Inne</t>
  </si>
  <si>
    <t>Razem</t>
  </si>
  <si>
    <t>kwota</t>
  </si>
  <si>
    <t>17.</t>
  </si>
  <si>
    <t>18.</t>
  </si>
  <si>
    <t>19.</t>
  </si>
  <si>
    <t>20.</t>
  </si>
  <si>
    <t>…</t>
  </si>
  <si>
    <r>
      <t xml:space="preserve">Załącznik nr 2 do Wytycznych do opracowania materiałów planistycznych do projektu uchwały budżetowej na 2026 rok                                                 </t>
    </r>
    <r>
      <rPr>
        <b/>
        <sz val="10"/>
        <rFont val="Calibri"/>
        <family val="2"/>
        <charset val="238"/>
      </rPr>
      <t xml:space="preserve"> Tabela nr 2</t>
    </r>
  </si>
  <si>
    <t>Plan finansowy zadania realizowanego przez jednostkę budżetową, z wyłączeniem utrzymania jednostki</t>
  </si>
  <si>
    <t>zadanie własne Województwa   /  zlecone z zakresu administracji rządowej  /  powierzone *</t>
  </si>
  <si>
    <t>/podstawa prawna realizacji zadania/</t>
  </si>
  <si>
    <t>w złotych</t>
  </si>
  <si>
    <t>źródło finansowania **</t>
  </si>
  <si>
    <t>%          kol.8/7</t>
  </si>
  <si>
    <r>
      <t>w tym:</t>
    </r>
    <r>
      <rPr>
        <b/>
        <i/>
        <sz val="12"/>
        <rFont val="Calibri"/>
        <family val="2"/>
        <charset val="238"/>
      </rPr>
      <t xml:space="preserve"> 
Dochody bieżące</t>
    </r>
  </si>
  <si>
    <t>1.1.1</t>
  </si>
  <si>
    <t>….</t>
  </si>
  <si>
    <t>Dochody majątkowe</t>
  </si>
  <si>
    <t>1.2.1</t>
  </si>
  <si>
    <t>Wydatki ogółem</t>
  </si>
  <si>
    <t xml:space="preserve">w tym:                                                                  </t>
  </si>
  <si>
    <t xml:space="preserve">w tym:  
Dotacje bieżące                                                            </t>
  </si>
  <si>
    <t>2.1.1.1</t>
  </si>
  <si>
    <t>2.1.2.1</t>
  </si>
  <si>
    <t>Pozostałe wydatki bieżące</t>
  </si>
  <si>
    <t>2.1.3.1</t>
  </si>
  <si>
    <t>2.1.3.2</t>
  </si>
  <si>
    <t>Wydatki majątkowe</t>
  </si>
  <si>
    <t xml:space="preserve">w tym:                                                                 </t>
  </si>
  <si>
    <t>2.2.1</t>
  </si>
  <si>
    <t>Wydatki inwestycyjne</t>
  </si>
  <si>
    <t>2.2.2</t>
  </si>
  <si>
    <t>Zakupy inwestycyjne</t>
  </si>
  <si>
    <t>2.2.3</t>
  </si>
  <si>
    <t>Dotacje na inwestycje</t>
  </si>
  <si>
    <t>2.2.4</t>
  </si>
  <si>
    <t>Akcje, udziały</t>
  </si>
  <si>
    <t>* niepotrzebne skreślić</t>
  </si>
  <si>
    <t>pola szare zawierają formuły</t>
  </si>
  <si>
    <r>
      <t>1) Dochody</t>
    </r>
    <r>
      <rPr>
        <sz val="12"/>
        <rFont val="Calibri"/>
        <family val="2"/>
        <charset val="238"/>
      </rPr>
      <t xml:space="preserve"> (wskazanie źródeł dochodów i sposobu ich szacowania)</t>
    </r>
    <r>
      <rPr>
        <b/>
        <sz val="12"/>
        <rFont val="Calibri"/>
        <family val="2"/>
        <charset val="238"/>
      </rPr>
      <t>:</t>
    </r>
  </si>
  <si>
    <t>2) Wydatki:</t>
  </si>
  <si>
    <r>
      <rPr>
        <b/>
        <sz val="12"/>
        <rFont val="Calibri"/>
        <family val="2"/>
        <charset val="238"/>
      </rPr>
      <t>Szczegółowy opis zadania</t>
    </r>
    <r>
      <rPr>
        <sz val="12"/>
        <rFont val="Calibri"/>
        <family val="2"/>
        <charset val="238"/>
      </rPr>
      <t>:</t>
    </r>
  </si>
  <si>
    <t>Zakres rzeczowo-finansowy (kalkulacja):</t>
  </si>
  <si>
    <t>Cele:</t>
  </si>
  <si>
    <t>Rezultaty/Produkty:</t>
  </si>
  <si>
    <r>
      <t xml:space="preserve">Informacje dodatkowe (dotyczy projektów unijnych) </t>
    </r>
    <r>
      <rPr>
        <sz val="12"/>
        <rFont val="Calibri"/>
        <family val="2"/>
        <charset val="238"/>
      </rPr>
      <t xml:space="preserve">- wskazanie uchwały przyjmującej założenia projektu; uchwały przyznającej dofinansowanie/podpisanej umowy o dofinansowanie; wskazanie trybu przyznania dofinansowania - konkursowy/pozakonkursowy; w przypadku braku dofinansowania określenie planowanego terminu złożenia wniosku o dofinansowanie projektu, itp.:    </t>
    </r>
  </si>
  <si>
    <t>Sporządził ...................................., tel. ……………………….., data ……………………….</t>
  </si>
  <si>
    <t>**</t>
  </si>
  <si>
    <t>źródła finansowania (symbole z systemu KSAT):</t>
  </si>
  <si>
    <t>DOT.BP</t>
  </si>
  <si>
    <t>DOT.BP.UE</t>
  </si>
  <si>
    <t>DOT.BP.UE.P</t>
  </si>
  <si>
    <t>DOT.BP.UE.N</t>
  </si>
  <si>
    <t>DOT.BP.UE.Z</t>
  </si>
  <si>
    <t>DOT.BP.UE.B</t>
  </si>
  <si>
    <t>DOT.BP.UE.B.N</t>
  </si>
  <si>
    <t>DOT.BP.UE.B.Z</t>
  </si>
  <si>
    <t>ŚR. IZ</t>
  </si>
  <si>
    <t>FC</t>
  </si>
  <si>
    <t>JST</t>
  </si>
  <si>
    <t>INNE</t>
  </si>
  <si>
    <t>ŚR. WŁ.</t>
  </si>
  <si>
    <t>ŚR. WŁ.P</t>
  </si>
  <si>
    <t>Fundusze celowe</t>
  </si>
  <si>
    <r>
      <t xml:space="preserve">Załącznik nr 3 do Wytycznych do opracowania materiałów planistycznych do projektu uchwały budżetowej na 2026 rok
</t>
    </r>
    <r>
      <rPr>
        <b/>
        <sz val="10"/>
        <rFont val="Calibri"/>
        <family val="2"/>
        <charset val="238"/>
      </rPr>
      <t>Tabela nr 3</t>
    </r>
  </si>
  <si>
    <t>Dział ……</t>
  </si>
  <si>
    <t>Rozdział …………..</t>
  </si>
  <si>
    <t>Plan finansowy funduszu celowego</t>
  </si>
  <si>
    <t>.................................................................</t>
  </si>
  <si>
    <t>(nazwa funduszu)</t>
  </si>
  <si>
    <t>Projekt
na 2026 r.</t>
  </si>
  <si>
    <t>%                kol. 7/6</t>
  </si>
  <si>
    <t>Stan środków na początek roku</t>
  </si>
  <si>
    <t>Inne zwiększenia funduszu</t>
  </si>
  <si>
    <t>Przychody ogółem</t>
  </si>
  <si>
    <t>....</t>
  </si>
  <si>
    <t>.....</t>
  </si>
  <si>
    <t>Koszty ogółem</t>
  </si>
  <si>
    <t>4.1</t>
  </si>
  <si>
    <t>związane z działalnością bieżącą</t>
  </si>
  <si>
    <t>4.1.1</t>
  </si>
  <si>
    <t>dotacje na zadania bieżące</t>
  </si>
  <si>
    <t>4.1.1.1</t>
  </si>
  <si>
    <t>4.1.2</t>
  </si>
  <si>
    <t>koszty bieżące</t>
  </si>
  <si>
    <t>4.1.2.1</t>
  </si>
  <si>
    <t>4.2</t>
  </si>
  <si>
    <t>związane z działalności inwestycyjną</t>
  </si>
  <si>
    <t>4.2.1</t>
  </si>
  <si>
    <t>dotacje na inwestycje</t>
  </si>
  <si>
    <t>4.2.2</t>
  </si>
  <si>
    <t>wydatki  na inwestycje</t>
  </si>
  <si>
    <t>Inne zmniejszenie funduszu</t>
  </si>
  <si>
    <t xml:space="preserve">Stan środków na koniec roku </t>
  </si>
  <si>
    <r>
      <t xml:space="preserve">Załącznik nr 4 do Wytycznych do opracowania materiałów
planistycznych do projektu uchwały budżetowej na 2026 rok
</t>
    </r>
    <r>
      <rPr>
        <b/>
        <sz val="10"/>
        <rFont val="Calibri"/>
        <family val="2"/>
        <charset val="238"/>
      </rPr>
      <t>Tabela nr 4</t>
    </r>
  </si>
  <si>
    <t>Dział ……….</t>
  </si>
  <si>
    <t>Rozdział ………..</t>
  </si>
  <si>
    <r>
      <t>Plan finansowy redystrybucji środków
wynikających z realizacji ustawy z dnia 11 maja 2001 r.</t>
    </r>
    <r>
      <rPr>
        <b/>
        <i/>
        <sz val="12"/>
        <rFont val="Calibri"/>
        <family val="2"/>
        <charset val="238"/>
      </rPr>
      <t xml:space="preserve"> o obowiązkach przedsiębiorców w zakresie gospodarowania niektórymi odpadami oraz 
o opłacie produktowej</t>
    </r>
    <r>
      <rPr>
        <b/>
        <sz val="12"/>
        <rFont val="Calibri"/>
        <family val="2"/>
        <charset val="238"/>
      </rPr>
      <t xml:space="preserve"> oraz ustawy z dnia 13 czerwca 2013 r.</t>
    </r>
    <r>
      <rPr>
        <b/>
        <i/>
        <sz val="12"/>
        <rFont val="Calibri"/>
        <family val="2"/>
        <charset val="238"/>
      </rPr>
      <t xml:space="preserve"> o gospodarce opakowaniami i odpadami opakowaniowymi </t>
    </r>
    <r>
      <rPr>
        <b/>
        <sz val="12"/>
        <rFont val="Calibri"/>
        <family val="2"/>
        <charset val="238"/>
      </rPr>
      <t>(opłata produktowa)</t>
    </r>
  </si>
  <si>
    <t xml:space="preserve">Wykonanie
w 2024 r. </t>
  </si>
  <si>
    <t xml:space="preserve">Plan na 2025 r.  
(na 30.06.2025 r.)                             </t>
  </si>
  <si>
    <t xml:space="preserve">Projekt
 na 2026 r. </t>
  </si>
  <si>
    <t>% kol 6/5</t>
  </si>
  <si>
    <t>Wpływy ogółem</t>
  </si>
  <si>
    <t>II.1</t>
  </si>
  <si>
    <t>Wpływy z tytułu:</t>
  </si>
  <si>
    <t>II.1.1</t>
  </si>
  <si>
    <t xml:space="preserve"> - opłaty produktowej - opakowania</t>
  </si>
  <si>
    <t>II.1.2</t>
  </si>
  <si>
    <t xml:space="preserve"> - opłaty produktowej - oleje</t>
  </si>
  <si>
    <t>II.1.3</t>
  </si>
  <si>
    <t xml:space="preserve"> - opłaty produktowej - opony</t>
  </si>
  <si>
    <t>II.1.4</t>
  </si>
  <si>
    <t xml:space="preserve"> - opłaty produktowej - narzędzia połowowe</t>
  </si>
  <si>
    <t>II.1.5</t>
  </si>
  <si>
    <t xml:space="preserve"> - opłat na kampanie edukacyjne</t>
  </si>
  <si>
    <t>II.2</t>
  </si>
  <si>
    <t>Pozostałe wpływy, w tym:</t>
  </si>
  <si>
    <t>II.2.1</t>
  </si>
  <si>
    <t xml:space="preserve"> - odsetki od nieterminowych wpłat</t>
  </si>
  <si>
    <t>II.2.2</t>
  </si>
  <si>
    <t xml:space="preserve"> - odsetki bankowe</t>
  </si>
  <si>
    <t>II.2.3</t>
  </si>
  <si>
    <t xml:space="preserve"> - sumy do wyjaśnienia</t>
  </si>
  <si>
    <t xml:space="preserve">SUMA BILANSOWA </t>
  </si>
  <si>
    <t>Rozchody ogółem</t>
  </si>
  <si>
    <t>III.1</t>
  </si>
  <si>
    <t>Ogółem redystrybucja środków, w tym:</t>
  </si>
  <si>
    <t>III.1.1</t>
  </si>
  <si>
    <t>Narodowy Fundusz Ochrony Środowiska i Gospodarki Wodnej</t>
  </si>
  <si>
    <t>III.1.2</t>
  </si>
  <si>
    <t>Województwo Kujawsko-Pomorskie
w tym odpisy:</t>
  </si>
  <si>
    <t>III.1.2.1</t>
  </si>
  <si>
    <t xml:space="preserve"> - za opakowania</t>
  </si>
  <si>
    <t>III.1.2.2</t>
  </si>
  <si>
    <t xml:space="preserve"> - za oleje</t>
  </si>
  <si>
    <t>III.1.2.3</t>
  </si>
  <si>
    <t xml:space="preserve"> - za opony</t>
  </si>
  <si>
    <t>III.1.2.4</t>
  </si>
  <si>
    <t xml:space="preserve"> - za narzędzia połowowe</t>
  </si>
  <si>
    <t>III.2</t>
  </si>
  <si>
    <t>Zwroty</t>
  </si>
  <si>
    <t>III.3</t>
  </si>
  <si>
    <t>Koszty egzekucyjne</t>
  </si>
  <si>
    <t>Stan środków na koniec roku</t>
  </si>
  <si>
    <t>SUMA BILANSOWA</t>
  </si>
  <si>
    <r>
      <t>Załącznik nr 5 do Wytycznych do opracowania materiałów
planistycznych do projektu uchwały budżetowej na 2026 rok
T</t>
    </r>
    <r>
      <rPr>
        <b/>
        <sz val="10"/>
        <rFont val="Calibri"/>
        <family val="2"/>
        <charset val="238"/>
      </rPr>
      <t>abela nr 5</t>
    </r>
  </si>
  <si>
    <r>
      <t>Plan finansowy redystrybucji środków
wynikających z realizacji ustawy z dnia 13 czerwca 2013 r.</t>
    </r>
    <r>
      <rPr>
        <b/>
        <i/>
        <sz val="12"/>
        <rFont val="Calibri"/>
        <family val="2"/>
        <charset val="238"/>
      </rPr>
      <t xml:space="preserve"> o gospodarce opakowaniami i odpadami opakowaniowymi </t>
    </r>
    <r>
      <rPr>
        <b/>
        <sz val="12"/>
        <rFont val="Calibri"/>
        <family val="2"/>
        <charset val="238"/>
      </rPr>
      <t>(opłata recyklingowa)</t>
    </r>
  </si>
  <si>
    <t>Przewidywane wykonanie
 w 2025 r.</t>
  </si>
  <si>
    <t>Wpływy z tytułu opłaty recyklingowej</t>
  </si>
  <si>
    <t xml:space="preserve"> - Ministerstwo ds. Środowiska</t>
  </si>
  <si>
    <t xml:space="preserve"> - Województwo Kujawsko-Pomorskie (odpis)</t>
  </si>
  <si>
    <r>
      <t xml:space="preserve">Załącznik nr 6 do Wytycznych do opracowania materiałów
planistycznych do projektu uchwały budżetowej na 2026 rok 
</t>
    </r>
    <r>
      <rPr>
        <b/>
        <sz val="10"/>
        <rFont val="Calibri"/>
        <family val="2"/>
        <charset val="238"/>
      </rPr>
      <t>Tabela nr 6</t>
    </r>
  </si>
  <si>
    <r>
      <t xml:space="preserve">Plan finansowy redystrybucji środków
 wynikających z realizacji ustawy z dnia 24 kwietnia 2009 r. </t>
    </r>
    <r>
      <rPr>
        <b/>
        <i/>
        <sz val="12"/>
        <rFont val="Calibri"/>
        <family val="2"/>
        <charset val="238"/>
      </rPr>
      <t xml:space="preserve">o bateriach i akumulatorach </t>
    </r>
  </si>
  <si>
    <t xml:space="preserve"> - opłaty depozytowej</t>
  </si>
  <si>
    <t xml:space="preserve"> - kampanii edukacyjnych</t>
  </si>
  <si>
    <t xml:space="preserve"> - opłaty produktowej</t>
  </si>
  <si>
    <t xml:space="preserve"> - Narodowy Fundusz Ochrony Środowiska i Gospodarki Wodnej</t>
  </si>
  <si>
    <t xml:space="preserve"> - Województwo Kujawsko-Pomorskie
(odpis)</t>
  </si>
  <si>
    <r>
      <t xml:space="preserve">Załącznik nr 7 do Wytycznych do opracowania materiałów
planistycznych do projektu uchwały budżetowej na 2026 rok 
</t>
    </r>
    <r>
      <rPr>
        <b/>
        <sz val="10"/>
        <rFont val="Calibri"/>
        <family val="2"/>
        <charset val="238"/>
      </rPr>
      <t>Tabela nr 7</t>
    </r>
  </si>
  <si>
    <r>
      <t xml:space="preserve">Plan finansowy redystrybucji środków
wynikających z realizacji ustawy z dnia  27 kwietnia 2001 r. </t>
    </r>
    <r>
      <rPr>
        <b/>
        <i/>
        <sz val="12"/>
        <rFont val="Calibri"/>
        <family val="2"/>
        <charset val="238"/>
      </rPr>
      <t>Prawo ochrony środowiska</t>
    </r>
    <r>
      <rPr>
        <b/>
        <sz val="12"/>
        <rFont val="Calibri"/>
        <family val="2"/>
        <charset val="238"/>
      </rPr>
      <t xml:space="preserve"> oraz ustawy z dnia 16 kwietnia 2004 r.</t>
    </r>
    <r>
      <rPr>
        <b/>
        <i/>
        <sz val="12"/>
        <rFont val="Calibri"/>
        <family val="2"/>
        <charset val="238"/>
      </rPr>
      <t xml:space="preserve"> o ochronie przyrody </t>
    </r>
  </si>
  <si>
    <t>Wpływy z tytułu opłat za korzystanie ze środowiska oraz za usuwanie drzew i krzewów - należność główna w tym:</t>
  </si>
  <si>
    <r>
      <t xml:space="preserve"> - emisja CO</t>
    </r>
    <r>
      <rPr>
        <vertAlign val="subscript"/>
        <sz val="12"/>
        <color indexed="8"/>
        <rFont val="Calibri"/>
        <family val="2"/>
        <charset val="238"/>
      </rPr>
      <t>2</t>
    </r>
    <r>
      <rPr>
        <sz val="12"/>
        <color indexed="8"/>
        <rFont val="Calibri"/>
        <family val="2"/>
        <charset val="238"/>
      </rPr>
      <t>+ SO</t>
    </r>
    <r>
      <rPr>
        <vertAlign val="subscript"/>
        <sz val="12"/>
        <color indexed="8"/>
        <rFont val="Calibri"/>
        <family val="2"/>
        <charset val="238"/>
      </rPr>
      <t>2</t>
    </r>
    <r>
      <rPr>
        <sz val="12"/>
        <color indexed="8"/>
        <rFont val="Calibri"/>
        <family val="2"/>
        <charset val="238"/>
      </rPr>
      <t>+ NO</t>
    </r>
    <r>
      <rPr>
        <vertAlign val="subscript"/>
        <sz val="12"/>
        <color indexed="8"/>
        <rFont val="Calibri"/>
        <family val="2"/>
        <charset val="238"/>
      </rPr>
      <t>x</t>
    </r>
  </si>
  <si>
    <t xml:space="preserve"> - odpady</t>
  </si>
  <si>
    <t xml:space="preserve"> - woda</t>
  </si>
  <si>
    <t xml:space="preserve"> - ścieki</t>
  </si>
  <si>
    <t xml:space="preserve"> - uprawnienia do emisji</t>
  </si>
  <si>
    <t>II.1.6</t>
  </si>
  <si>
    <t xml:space="preserve"> - usuwanie drzew i krzewów  </t>
  </si>
  <si>
    <t xml:space="preserve"> - odsetki bankowe </t>
  </si>
  <si>
    <t xml:space="preserve">Rozchody ogółem </t>
  </si>
  <si>
    <t xml:space="preserve"> - budżety gmin</t>
  </si>
  <si>
    <t xml:space="preserve"> - budżety powiatów</t>
  </si>
  <si>
    <t>III.1.3</t>
  </si>
  <si>
    <t>III.1.4</t>
  </si>
  <si>
    <t xml:space="preserve"> - Wojewódzki Fundusz Ochrony Środowiska i Gospodarki Wodnej</t>
  </si>
  <si>
    <t>III.1.5</t>
  </si>
  <si>
    <r>
      <t xml:space="preserve">Załącznik nr 8 do Wytycznych do opracowania materiałów
planistycznych do projektu uchwały budżetowej na 2026 rok
</t>
    </r>
    <r>
      <rPr>
        <b/>
        <sz val="10"/>
        <rFont val="Calibri"/>
        <family val="2"/>
        <charset val="238"/>
      </rPr>
      <t>Tabela nr 8</t>
    </r>
  </si>
  <si>
    <r>
      <t xml:space="preserve">Plan finansowy redystrybucji środków 
wynikających z realizacji ustawy z dnia 11 września 2015 r. </t>
    </r>
    <r>
      <rPr>
        <b/>
        <i/>
        <sz val="12"/>
        <rFont val="Calibri"/>
        <family val="2"/>
        <charset val="238"/>
      </rPr>
      <t xml:space="preserve">o zużytym sprzęcie elektrycznym i elektronicznym </t>
    </r>
  </si>
  <si>
    <t>Projekt
 na 2026 r.</t>
  </si>
  <si>
    <t xml:space="preserve">Stan środków na początek roku </t>
  </si>
  <si>
    <t>Wpływy z tytułu nieprzeznaczenia środków na publiczne kampanie edukacyjne i z tytułu nieosiągnięcia wymaganego poziomu zbierania zużytego sprzętu elektrycznego i elektronicznego, w tym:</t>
  </si>
  <si>
    <t xml:space="preserve"> - kampania edukacyjna</t>
  </si>
  <si>
    <t xml:space="preserve"> - opłata produktowa</t>
  </si>
  <si>
    <t xml:space="preserve"> - sumy do wyjaśnienia  </t>
  </si>
  <si>
    <r>
      <t xml:space="preserve">Załącznik nr 9 do Wytycznych do opracowania materiałów
planistycznych do projektu uchwały budżetowej na 2026 rok
</t>
    </r>
    <r>
      <rPr>
        <b/>
        <sz val="10"/>
        <rFont val="Calibri"/>
        <family val="2"/>
        <charset val="238"/>
      </rPr>
      <t>Tabela nr 9</t>
    </r>
  </si>
  <si>
    <r>
      <t xml:space="preserve">Plan finansowy redystrybucji środków
 wynikających z realizacji ustawy z dnia 20 stycznia 2005 r. </t>
    </r>
    <r>
      <rPr>
        <b/>
        <i/>
        <sz val="12"/>
        <rFont val="Calibri"/>
        <family val="2"/>
        <charset val="238"/>
      </rPr>
      <t xml:space="preserve">o recyklingu pojazdów wycofanych z eksploatacji </t>
    </r>
  </si>
  <si>
    <t xml:space="preserve">Wpływy z tytułu opłat za nieosiągnięcie wymaganego poziomu odzysku i recyklingu odpadów pochodzących z pojazdów wycofanych z eksploatacji </t>
  </si>
  <si>
    <r>
      <t xml:space="preserve">Załącznik nr 10 do Wytycznych do opracowania materiałów
planistycznych do projektu uchwały budżetowej na 2026 rok
</t>
    </r>
    <r>
      <rPr>
        <b/>
        <sz val="10"/>
        <rFont val="Calibri"/>
        <family val="2"/>
        <charset val="238"/>
      </rPr>
      <t>Tabela nr 10</t>
    </r>
  </si>
  <si>
    <r>
      <t xml:space="preserve">Plan finansowy redystrybucji środków
wynikających z  realizacji ustawy z dnia 14 grudnia 2012 r. </t>
    </r>
    <r>
      <rPr>
        <b/>
        <i/>
        <sz val="12"/>
        <rFont val="Calibri"/>
        <family val="2"/>
        <charset val="238"/>
      </rPr>
      <t xml:space="preserve">o odpadach </t>
    </r>
  </si>
  <si>
    <t>Wykonanie
w 2024 r.</t>
  </si>
  <si>
    <t xml:space="preserve">Wpływy z tytułu opłaty rejestrowej 
i opłaty rocznej </t>
  </si>
  <si>
    <t xml:space="preserve"> - opłata rejestrowa</t>
  </si>
  <si>
    <t xml:space="preserve"> - opłata roczna</t>
  </si>
  <si>
    <t>Stan środków na koniec okresu</t>
  </si>
  <si>
    <r>
      <t xml:space="preserve">Załącznik nr 11 do Wytycznych do opracowania materiałów
planistycznych do projektu uchwały budżetowej na 2026 rok 
</t>
    </r>
    <r>
      <rPr>
        <b/>
        <sz val="10"/>
        <rFont val="Calibri"/>
        <family val="2"/>
        <charset val="238"/>
      </rPr>
      <t>Tabela nr 11</t>
    </r>
  </si>
  <si>
    <r>
      <t>Plan finansowy redystrybucji środków
wynikających z realizacji ustawy z dnia 11 maja 2001 r.</t>
    </r>
    <r>
      <rPr>
        <b/>
        <i/>
        <sz val="12"/>
        <rFont val="Calibri"/>
        <family val="2"/>
        <charset val="238"/>
      </rPr>
      <t xml:space="preserve"> o obowiązkach przedsiębiorców w zakresie gospodarowania niektórymi odpadami oraz o opłacie produktowej </t>
    </r>
    <r>
      <rPr>
        <b/>
        <sz val="12"/>
        <rFont val="Calibri"/>
        <family val="2"/>
        <charset val="238"/>
      </rPr>
      <t>(SUP)</t>
    </r>
  </si>
  <si>
    <t>Wpływy z tytułu opłaty konsumenckiej SUP</t>
  </si>
  <si>
    <t>Wpływy z tytułu opłat na zagospodarowanie odpadów</t>
  </si>
  <si>
    <t>II.3</t>
  </si>
  <si>
    <t xml:space="preserve">Wpływy z tytułu opłat na kampanie edukacyjne </t>
  </si>
  <si>
    <t>II.4</t>
  </si>
  <si>
    <t>II.4.1</t>
  </si>
  <si>
    <t>II.4.2</t>
  </si>
  <si>
    <t>II.4.3</t>
  </si>
  <si>
    <r>
      <t xml:space="preserve">Załącznik nr 12 do Wytycznych do opracowania materiałów
planistycznych do projektu uchwały budżetowej na 2026 rok
</t>
    </r>
    <r>
      <rPr>
        <b/>
        <sz val="10"/>
        <color indexed="8"/>
        <rFont val="Calibri"/>
        <family val="2"/>
        <charset val="238"/>
      </rPr>
      <t>Tabela nr 12</t>
    </r>
  </si>
  <si>
    <t>Limity wydatków na zadania wieloletnie bez udziału środków zagranicznych</t>
  </si>
  <si>
    <t>NAZWA ZADANIA I CEL</t>
  </si>
  <si>
    <t>Jednostka realizująca/
Źródła finansowania</t>
  </si>
  <si>
    <t>Okres realizacji (programu, zadania)</t>
  </si>
  <si>
    <t>Łączne nakłady finansowe</t>
  </si>
  <si>
    <t xml:space="preserve">Nakłady poniesione </t>
  </si>
  <si>
    <t>Limity wydatków do poniesienia w poszczególnych latach</t>
  </si>
  <si>
    <t>Limit zobowiązań</t>
  </si>
  <si>
    <t>do końca 2021 r.</t>
  </si>
  <si>
    <t xml:space="preserve"> I   Dane przed zmianą (zgodnie z WPF wg stanu na 30.06.2025 r.)</t>
  </si>
  <si>
    <t>1) wydatki bieżące</t>
  </si>
  <si>
    <t>źródła finansowania wydatków bieżących:</t>
  </si>
  <si>
    <t>a) dotacja BP</t>
  </si>
  <si>
    <t>b) dotacja JST</t>
  </si>
  <si>
    <t>c) środki z funduszy celowych</t>
  </si>
  <si>
    <t>d) śr. własne województwa</t>
  </si>
  <si>
    <t>e) inne środki (podać jakie)</t>
  </si>
  <si>
    <t>2) wydatki inwestycyjne</t>
  </si>
  <si>
    <t xml:space="preserve">     w tym: udzielane dotacje</t>
  </si>
  <si>
    <t>źródła finansowania wydatków inwestycyjnych:</t>
  </si>
  <si>
    <t xml:space="preserve"> II   Dane po zmianie</t>
  </si>
  <si>
    <t>Zmiana ogółem</t>
  </si>
  <si>
    <t>informacja dodatkowa - nie sumuje się z innymi wierszami</t>
  </si>
  <si>
    <r>
      <t xml:space="preserve">pola szare zawierają formuły i nie należy ich wypełniać, natomiast w polach białych należy wpisać </t>
    </r>
    <r>
      <rPr>
        <b/>
        <sz val="9"/>
        <color indexed="8"/>
        <rFont val="Calibri"/>
        <family val="2"/>
        <charset val="238"/>
      </rPr>
      <t>kwoty w pełnych złotych</t>
    </r>
  </si>
  <si>
    <t>Podstawa realizacji zadania:</t>
  </si>
  <si>
    <t>Uzasadnienie dokonywanych zmian:</t>
  </si>
  <si>
    <t xml:space="preserve"> Główny Księgowy</t>
  </si>
  <si>
    <t xml:space="preserve"> Dyrektor Jednostki</t>
  </si>
  <si>
    <r>
      <t xml:space="preserve">Załącznik nr 13 do Wytycznych do opracowania materiałów
planistycznych do projektu uchwały budżetowej na 2026 rok
</t>
    </r>
    <r>
      <rPr>
        <b/>
        <sz val="10"/>
        <color indexed="8"/>
        <rFont val="Calibri"/>
        <family val="2"/>
        <charset val="238"/>
      </rPr>
      <t>Tabela nr 13</t>
    </r>
  </si>
  <si>
    <t>Limity wydatków na zadania wieloletnie z udziałem środków, o których mowa w art. 5 ust. 1 pkt 2 i 3 ustawy z dnia 27 sierpnia 2009 r. o finansach publicznych</t>
  </si>
  <si>
    <t>a) środki UE/IZ</t>
  </si>
  <si>
    <t>b) dotacja BP</t>
  </si>
  <si>
    <t>c) JST/FC/INNE - kwalifikowalne</t>
  </si>
  <si>
    <t>d) JST/FC/INNE - niekwalifikowalne</t>
  </si>
  <si>
    <t>e) śr. własne - kwalifikowalne</t>
  </si>
  <si>
    <t>f) śr. własne - niekwalifikowalne</t>
  </si>
  <si>
    <t>Nazwa programu, priorytet/działanie:</t>
  </si>
  <si>
    <t>Podstawa realizacji projektu:</t>
  </si>
  <si>
    <t>…………………….</t>
  </si>
  <si>
    <t>……………………………….</t>
  </si>
  <si>
    <r>
      <t xml:space="preserve">Załącznik nr 15 do Wytycznych do opracowania materiałów planistycznych do projektu uchwały budżetowej na 2026 rok                                                
</t>
    </r>
    <r>
      <rPr>
        <b/>
        <sz val="10"/>
        <rFont val="Calibri"/>
        <family val="2"/>
        <charset val="238"/>
      </rPr>
      <t>Tabela nr 14</t>
    </r>
  </si>
  <si>
    <t>Zobowiązania z tytułu udzielonych poręczeń i gwarancji</t>
  </si>
  <si>
    <t xml:space="preserve">              </t>
  </si>
  <si>
    <t>Podmiot, któremu udzielono poręczenia/gwarancji</t>
  </si>
  <si>
    <t>Tytuł poręczenia/gwarancji</t>
  </si>
  <si>
    <t>Wysokość udzielonego poręczenia/
gwarancji</t>
  </si>
  <si>
    <t>Rok udzielenia poręczenia/
gwarancji</t>
  </si>
  <si>
    <t>Okres poręczenia/
gwarancji</t>
  </si>
  <si>
    <t>Wartość uregulowanych i planowanych do uregulowania  zobowiązań do 31.12.2025 r.</t>
  </si>
  <si>
    <t>Wartość niewymagalnych (potencjalnych) zobowiązań według stanu na dzień 31.12.2025 r.</t>
  </si>
  <si>
    <t>Prognoza na lata</t>
  </si>
  <si>
    <t>…..</t>
  </si>
  <si>
    <t>8a</t>
  </si>
  <si>
    <t>8b</t>
  </si>
  <si>
    <t>8c</t>
  </si>
  <si>
    <t>8d</t>
  </si>
  <si>
    <t>8e</t>
  </si>
  <si>
    <t>8f</t>
  </si>
  <si>
    <t>kapitał</t>
  </si>
  <si>
    <t xml:space="preserve">odsetki </t>
  </si>
  <si>
    <t>razem</t>
  </si>
  <si>
    <t xml:space="preserve">Zobowiązania zaliczane do tytułów dłużnych, o których mowa w art. 72 ustawy z dnia 27 sierpnia 2009 r. o finansach publicznych  </t>
  </si>
  <si>
    <t>Data zawarcia umowy/
planowana data zawarcia umowy</t>
  </si>
  <si>
    <t>Podmiot, z którym zawarto umowę</t>
  </si>
  <si>
    <t>Tytuł i przedmiot umowy</t>
  </si>
  <si>
    <t>Okres obowiązywania umowy (lata)</t>
  </si>
  <si>
    <t>Klasyfikacja budżetowa wydatków 
(dział, rozdział, paragraf)</t>
  </si>
  <si>
    <t>Wartość zobowiązania z umowy</t>
  </si>
  <si>
    <t>Przewidywane wykonanie wydatków z tytułu umowy do 31.12.2025 r.</t>
  </si>
  <si>
    <t>Zobowiązanie z tytułu umowy wg stanu na 31.12.2025 r.</t>
  </si>
  <si>
    <t xml:space="preserve">Wydatki z tytułu umowy do poniesienia w latach następnych </t>
  </si>
  <si>
    <t>Wydatki wynikające z umowy na poszczególne lata</t>
  </si>
  <si>
    <t>10a</t>
  </si>
  <si>
    <t>10b</t>
  </si>
  <si>
    <t>10c</t>
  </si>
  <si>
    <t>10d</t>
  </si>
  <si>
    <t>10e</t>
  </si>
  <si>
    <t>10f</t>
  </si>
  <si>
    <t>Umowy zawarte przed 1 stycznia 2019 r.</t>
  </si>
  <si>
    <t>1</t>
  </si>
  <si>
    <t>Dział ………….</t>
  </si>
  <si>
    <t>Rozdział ………….</t>
  </si>
  <si>
    <t>Paragraf ………..</t>
  </si>
  <si>
    <t>2</t>
  </si>
  <si>
    <t>Umowy zawarte po 1 stycznia 2019 r.</t>
  </si>
  <si>
    <t>Umowy planowane do zawarcia</t>
  </si>
  <si>
    <r>
      <t xml:space="preserve">Załącznik nr 14 do Wytycznych do opracowania materiałów
planistycznych do projektu uchwały budżetowej na 2026 rok        
</t>
    </r>
    <r>
      <rPr>
        <b/>
        <sz val="10"/>
        <color indexed="8"/>
        <rFont val="Calibri"/>
        <family val="2"/>
        <charset val="238"/>
      </rPr>
      <t>Tabela nr 13a</t>
    </r>
  </si>
  <si>
    <r>
      <t xml:space="preserve">Budżet projektu, przeznaczona wyłącznie dla zadań finansowanych z udziałem środków, o których mowa w art. 5 ust. 1 pkt 2 i 3 ustawy z dnia 27 sierpnia 2009 r. o finansach publicznych 
i stanowiąca uszczegółowienie tabeli nr 13 </t>
    </r>
    <r>
      <rPr>
        <sz val="12"/>
        <rFont val="Calibri"/>
        <family val="2"/>
        <charset val="238"/>
      </rPr>
      <t xml:space="preserve">(bloku II </t>
    </r>
    <r>
      <rPr>
        <i/>
        <sz val="12"/>
        <rFont val="Calibri"/>
        <family val="2"/>
        <charset val="238"/>
      </rPr>
      <t>Dane po zmianie)</t>
    </r>
  </si>
  <si>
    <t xml:space="preserve">w złotych </t>
  </si>
  <si>
    <t>Plan finansowy zakładu opieki zdrowotnej</t>
  </si>
  <si>
    <t>Nazwa Jednostki</t>
  </si>
  <si>
    <t xml:space="preserve"> w złotych (po przecinku dwa miejsca)</t>
  </si>
  <si>
    <t>Wykonanie                2024 r.</t>
  </si>
  <si>
    <t>Plan na 2025 r.                (na 30.06.2025 r.)</t>
  </si>
  <si>
    <t>Przewidywane wykonanie                         w 2025 r.</t>
  </si>
  <si>
    <t>Projekt planu                na 2026 r.</t>
  </si>
  <si>
    <t>%                          (kol. 6/5)</t>
  </si>
  <si>
    <t>PRZYCHODY OGÓŁEM</t>
  </si>
  <si>
    <t>Przychody na działalność bieżącą</t>
  </si>
  <si>
    <t>z odpłatnych świadczeń zdrowotnych z NFZ</t>
  </si>
  <si>
    <t>1.1.</t>
  </si>
  <si>
    <t>z tytułu usług medycznych rozliczanych w ramach tzw. sieci szpitali, w tym:</t>
  </si>
  <si>
    <t>1.1.1.</t>
  </si>
  <si>
    <t>opłacanych ryczałtem</t>
  </si>
  <si>
    <t>1.1.2.</t>
  </si>
  <si>
    <t>opłacanych jako świadczenia nielimitowane</t>
  </si>
  <si>
    <t>1.1.3.</t>
  </si>
  <si>
    <t>opłacanych jako świadczenia limitowane</t>
  </si>
  <si>
    <t>1.2.</t>
  </si>
  <si>
    <t>z tytułu świadczeń limitowanych rozliczanych umową w ramach konkursu ofert/aneksów i rokowań</t>
  </si>
  <si>
    <t>1.3.</t>
  </si>
  <si>
    <t>z tytułu świadczeń nielimitowanych rozliczanych umową w ramach konkursu ofert/aneksów i rokowań</t>
  </si>
  <si>
    <t>1.4.</t>
  </si>
  <si>
    <t>z tytułu świadczeń związanych z sytuacjami nadzwyczajnymi (np. epidemie, pandemie i inne zdarzenia nadzwyczajne)</t>
  </si>
  <si>
    <t>1.5.</t>
  </si>
  <si>
    <t>z tytułu środków na pokrycie środków ochrony związanych z sytuacjami nadzwyczajnymi (np. epidemie, pandemie i inne zdarzenia nadzwyczajne)</t>
  </si>
  <si>
    <t>1.6.</t>
  </si>
  <si>
    <t>z tytułu środków finansowych na pokrycie dodatkowych kosztów wynagrodzeń związanych z sytuacjami nadzwyczajnymi (np. epidemie, pandemie i inne zdarzenia nadzwyczajne)</t>
  </si>
  <si>
    <t>1.7.</t>
  </si>
  <si>
    <t>z tytułu środków finansowych na pokrycie kosztów podwyżek wynagrodzeń lekarzy i pielęgniarek</t>
  </si>
  <si>
    <t>1.8.</t>
  </si>
  <si>
    <t>z innych tytułów</t>
  </si>
  <si>
    <t>z odpłatnych świadczeń zdrowotnych uzyskanych z innych źródeł</t>
  </si>
  <si>
    <t>na realizację programów zdrowotnych</t>
  </si>
  <si>
    <t>3.1.</t>
  </si>
  <si>
    <t>ze środków własnych Województwa Kujawsko-Pomorskiego</t>
  </si>
  <si>
    <t>3.2.</t>
  </si>
  <si>
    <t>od innych jednostek samorządu terytorialnego</t>
  </si>
  <si>
    <t>3.3.</t>
  </si>
  <si>
    <t>z budżetu państwa</t>
  </si>
  <si>
    <t>3.4.</t>
  </si>
  <si>
    <t>z innych źródeł</t>
  </si>
  <si>
    <t>na realizację programów finansowanych z Funduszu Medycznego*</t>
  </si>
  <si>
    <t>na realizację programów współfinsowanych z UE</t>
  </si>
  <si>
    <t>darowizny, spadki, zapisy</t>
  </si>
  <si>
    <t>środki finansowe otrzymane z tytułu refundacji kosztów</t>
  </si>
  <si>
    <t>pozostałe przychody</t>
  </si>
  <si>
    <t>Przychody finansowe</t>
  </si>
  <si>
    <t xml:space="preserve">Zmiana stanu produktów </t>
  </si>
  <si>
    <t>Koszt wytworzenia produktów na własne potrzeby</t>
  </si>
  <si>
    <t>Przychody ze sprzedaży towarów i materiałów</t>
  </si>
  <si>
    <t>Pozostałe przychody operacyjne</t>
  </si>
  <si>
    <t>zysk ze zbycia niefinansowych aktywów trwałych</t>
  </si>
  <si>
    <t xml:space="preserve">dotacje </t>
  </si>
  <si>
    <t>2.1.</t>
  </si>
  <si>
    <t>2.2.</t>
  </si>
  <si>
    <t>2.3.</t>
  </si>
  <si>
    <t>2.4.</t>
  </si>
  <si>
    <t>świadczenia ponadlimitowe z lat ubiegłych uznane przez NFZ i zarachowane do przychodów roku sprawozdawczego</t>
  </si>
  <si>
    <t>VII.</t>
  </si>
  <si>
    <t>Pokrycie amortyzacji</t>
  </si>
  <si>
    <t>środków trwałych finansowanych z otrzymanych dotacji</t>
  </si>
  <si>
    <t>środków trwałych otrzym. nieodpłatnie od organu założyciel.</t>
  </si>
  <si>
    <t xml:space="preserve">środków trwałych pozostałych otrzymanych nieodpłatnie </t>
  </si>
  <si>
    <t>KOSZTY OGÓŁEM</t>
  </si>
  <si>
    <t>VIII.</t>
  </si>
  <si>
    <t>Koszty wg układu</t>
  </si>
  <si>
    <t>VIII.a</t>
  </si>
  <si>
    <t>Koszty wg ośrodków kosztów</t>
  </si>
  <si>
    <t>ośrodki kosztów działalności podstawowej</t>
  </si>
  <si>
    <t>ośrodki kosztów działalności pomocniczej</t>
  </si>
  <si>
    <t>ośrodki kosztów zarządu</t>
  </si>
  <si>
    <t>VIII.b</t>
  </si>
  <si>
    <t>Koszty w układzie rodzajowym</t>
  </si>
  <si>
    <t>zużycie materiałów</t>
  </si>
  <si>
    <t>leki, materiały opatrunkowe i inne</t>
  </si>
  <si>
    <t>żywność</t>
  </si>
  <si>
    <t>sprzęt jednorazowego użytku</t>
  </si>
  <si>
    <t>pozostałe</t>
  </si>
  <si>
    <t>zużycie energii</t>
  </si>
  <si>
    <t>usługi obce</t>
  </si>
  <si>
    <t>usługi medyczne zlecone</t>
  </si>
  <si>
    <t>kontrakty, z tego:</t>
  </si>
  <si>
    <t>3.2.1.</t>
  </si>
  <si>
    <t>kontrakty medyczne, w tym:</t>
  </si>
  <si>
    <t>3.2.1.1.</t>
  </si>
  <si>
    <t>kontrakty lekarskie</t>
  </si>
  <si>
    <t>3.2.1.2.</t>
  </si>
  <si>
    <t>kontrakty pielęgniarki i położne</t>
  </si>
  <si>
    <t>3.2.1.3.</t>
  </si>
  <si>
    <t>kontrakty ratownicze</t>
  </si>
  <si>
    <t>3.2.1.4.</t>
  </si>
  <si>
    <t>kontrakty ratownik-kierowca</t>
  </si>
  <si>
    <t>3.2.1.5.</t>
  </si>
  <si>
    <t>kontrakty medyczne pozostałe wyżej nie wymienione</t>
  </si>
  <si>
    <t>3.2.2.</t>
  </si>
  <si>
    <t xml:space="preserve">kontrakty niemedyczne </t>
  </si>
  <si>
    <t>remontów, napraw, konserwacji, przeglądów</t>
  </si>
  <si>
    <t>usługi dostawy posiłków dla pacjentów</t>
  </si>
  <si>
    <t>3.5.</t>
  </si>
  <si>
    <t>podatki i opłaty</t>
  </si>
  <si>
    <t>wynagrodzenia (um.o prace, um. zlecenia)</t>
  </si>
  <si>
    <t>w tym: wynagrodzenia refundowane</t>
  </si>
  <si>
    <t>5.1.</t>
  </si>
  <si>
    <t xml:space="preserve">wynagrodzenia administracji </t>
  </si>
  <si>
    <t>5.2.</t>
  </si>
  <si>
    <t xml:space="preserve">wynagrodzenia lekarzy  </t>
  </si>
  <si>
    <t>5.3.</t>
  </si>
  <si>
    <t>wynagrodzenia lekarzy rezydentów, stażystów</t>
  </si>
  <si>
    <t>5.4.</t>
  </si>
  <si>
    <t>wynagrodzenia pielęgniarek i położnych</t>
  </si>
  <si>
    <t>5.5.</t>
  </si>
  <si>
    <t xml:space="preserve">wynagrodzenia pozostałej obsługi medycznej </t>
  </si>
  <si>
    <t>5.6.</t>
  </si>
  <si>
    <t>wynagrodzenia obsługi niemedycznej</t>
  </si>
  <si>
    <t>5.7.</t>
  </si>
  <si>
    <t>wynagrodzenia pozostałe</t>
  </si>
  <si>
    <t>5.8.</t>
  </si>
  <si>
    <t>wynagrodzenia - um. zlecenia , um. o dzieło</t>
  </si>
  <si>
    <t>wynagrodzenia i inne świadczenia na rzecz pracowników o charakterze jednorazowym, w tym:</t>
  </si>
  <si>
    <t>6.1.</t>
  </si>
  <si>
    <t>6.2.</t>
  </si>
  <si>
    <t xml:space="preserve">odprawy amerytalne i rentowe </t>
  </si>
  <si>
    <t>6.3.</t>
  </si>
  <si>
    <t>składki ZUS od wynagrodzeń</t>
  </si>
  <si>
    <t>w tym: składki  refundowane</t>
  </si>
  <si>
    <t>7.1.</t>
  </si>
  <si>
    <t>ubezpieczenia społeczne</t>
  </si>
  <si>
    <t>7.2.</t>
  </si>
  <si>
    <t>fundusz pracy</t>
  </si>
  <si>
    <t>7.3.</t>
  </si>
  <si>
    <t>fundusz gwarantowanych świadczeń pracowniczych</t>
  </si>
  <si>
    <t>składki na pracownicze programy:</t>
  </si>
  <si>
    <t>8.1.</t>
  </si>
  <si>
    <t>pracownicze programy emerytalne (PPE)</t>
  </si>
  <si>
    <t>8.2.</t>
  </si>
  <si>
    <t>pracownicze plany kapitałowe (PPK)</t>
  </si>
  <si>
    <t>świadczenia na rzecz pracowników</t>
  </si>
  <si>
    <t>w tym: świadczenia refundowane</t>
  </si>
  <si>
    <t>9.1.</t>
  </si>
  <si>
    <t>odpisy na ZFŚS</t>
  </si>
  <si>
    <t>9.2.</t>
  </si>
  <si>
    <t>amortyzacja</t>
  </si>
  <si>
    <t>10.1.</t>
  </si>
  <si>
    <t>środków trwałych finansowanych ze środków własnych</t>
  </si>
  <si>
    <t>10.2.</t>
  </si>
  <si>
    <t>10.3.</t>
  </si>
  <si>
    <t>10.4.</t>
  </si>
  <si>
    <t>środków trwałych pozostałych nie wykazanych w poz. 10.1.-10.3.</t>
  </si>
  <si>
    <t>pozostałe koszty</t>
  </si>
  <si>
    <t>11.1.</t>
  </si>
  <si>
    <t>podróże służbowe</t>
  </si>
  <si>
    <t>11.2.</t>
  </si>
  <si>
    <t>ubezpieczenia OC i majątkowe</t>
  </si>
  <si>
    <t>11.3.</t>
  </si>
  <si>
    <t>IX.</t>
  </si>
  <si>
    <t>Wartość sprzedanych towarów i materiałów</t>
  </si>
  <si>
    <t>X.</t>
  </si>
  <si>
    <t>Koszty finansowe</t>
  </si>
  <si>
    <t>płatności odsetkowe wynikające z zaciągniętych zobowiązań</t>
  </si>
  <si>
    <t>XI.</t>
  </si>
  <si>
    <t>Pozostałe koszty operacyjne</t>
  </si>
  <si>
    <t>strata ze zbycia  niefinansowych aktywów trwałych</t>
  </si>
  <si>
    <t>odpis aktualizujący wartość należności</t>
  </si>
  <si>
    <t>XII.</t>
  </si>
  <si>
    <t>Środki przyznane innym podmiotom</t>
  </si>
  <si>
    <t>XIII.</t>
  </si>
  <si>
    <t>Wynik (przychody - koszty)</t>
  </si>
  <si>
    <t>XIV.</t>
  </si>
  <si>
    <t>Obciążenia wyniku finansowego</t>
  </si>
  <si>
    <t>XV.</t>
  </si>
  <si>
    <t>Wynik netto, w tym:**</t>
  </si>
  <si>
    <t>na działalności medycznej, w tym:</t>
  </si>
  <si>
    <t>wskutek niedoszacowania wartości świadczeń przez NFZ</t>
  </si>
  <si>
    <t>z innych przyczyn</t>
  </si>
  <si>
    <t>na działalności pozostałej</t>
  </si>
  <si>
    <t>XVI.</t>
  </si>
  <si>
    <t>Przychody na inwestycje</t>
  </si>
  <si>
    <t>finans. ze środków własnych Woj. Kujawsko-Pomorskiego</t>
  </si>
  <si>
    <t>finans. ze środków budżetu państwa</t>
  </si>
  <si>
    <t>finans. ze środków unijnych</t>
  </si>
  <si>
    <t>finans. z innych źródeł</t>
  </si>
  <si>
    <t>finans. z Funduszu Medycznego*</t>
  </si>
  <si>
    <t>XVII.</t>
  </si>
  <si>
    <t xml:space="preserve">Nakłady na inwestycje </t>
  </si>
  <si>
    <t>finans. ze środków własnych</t>
  </si>
  <si>
    <t xml:space="preserve">współfinans. inwestycji realiz. przez KPIM (wkład własny) </t>
  </si>
  <si>
    <t>* Fundusz Medyczny, o którym mowa w ustawie z dnia 7 października 2020 r. o Funduszu Medycznym</t>
  </si>
  <si>
    <t>** dotyczy straty netto, w przypadku braku podziału straty netto zgodnie ze wskazaniem należy wyjaśnić przyczynę w części opisowej</t>
  </si>
  <si>
    <t>Dane uzupełniające o wielkości świadczeń medycznych rozliczanych z NFZ*</t>
  </si>
  <si>
    <t>Plan na 2025 r.                            (na 30.06.2025 r.)</t>
  </si>
  <si>
    <t>zmiana (kol.6.- kol.5.)</t>
  </si>
  <si>
    <t>Dotyczy umów rozliczanych w ramach tzw. sieci szpitali</t>
  </si>
  <si>
    <t>rozliczenie finansowe</t>
  </si>
  <si>
    <t>wartość umów z NFZ wg danych z umowy pierwotnej</t>
  </si>
  <si>
    <t xml:space="preserve">wartość umów z NFZ wg ostatniego aneksu </t>
  </si>
  <si>
    <t xml:space="preserve">wartość faktur wystawionych na NFZ, w tym: </t>
  </si>
  <si>
    <t>1.3.1.</t>
  </si>
  <si>
    <t>faktury zakwalifikowane do przychodów danego roku</t>
  </si>
  <si>
    <t>1.3.1.1.</t>
  </si>
  <si>
    <t>opłacane ryczałtem</t>
  </si>
  <si>
    <t>1.3.1.2.</t>
  </si>
  <si>
    <t>opłacane jako świadczenia nielimitowane</t>
  </si>
  <si>
    <t>1.3.1.3.</t>
  </si>
  <si>
    <t>opłacane jako świadczenia limitowane</t>
  </si>
  <si>
    <t>1.3.2.</t>
  </si>
  <si>
    <t>faktury zakwalifikowane do przychodów przyszłych okresów</t>
  </si>
  <si>
    <t>1.3.2.1.</t>
  </si>
  <si>
    <t>1.3.2.2.</t>
  </si>
  <si>
    <t>1.3.2.3.</t>
  </si>
  <si>
    <t>wartość faktur uznanych przez NFZ</t>
  </si>
  <si>
    <t>1.4.1.</t>
  </si>
  <si>
    <t>1.4.2.</t>
  </si>
  <si>
    <t>1.4.3.</t>
  </si>
  <si>
    <t>rozliczenie wykonanych usług medycznych</t>
  </si>
  <si>
    <t>wartość usług medycznych wykonanych w danym roku</t>
  </si>
  <si>
    <t>% realizacji umowy z NFZ z tyt. wykonanych świadczeń</t>
  </si>
  <si>
    <t>Dotyczy umów rozliczanych umową w ramach konkursu ofert -  świadczenia limitowane</t>
  </si>
  <si>
    <t>Dotyczy umów rozliczanych umową w ramach konkursu ofert -  świadczenia nielimitowane</t>
  </si>
  <si>
    <t>Dotyczy świadczeń związanych z sytuacjami nadzwyczajnymi (np. epidemie, pandemie i inne zdarzenia nadzwyczajne)</t>
  </si>
  <si>
    <t>Dotyczy środków na pokrycie środków ochrony związanych z sytuacjami nadzwyczajnymi (np. epidemie, pandemie i inne zdarzenia nadzwyczajne)</t>
  </si>
  <si>
    <t>planowane</t>
  </si>
  <si>
    <t>zafakturowane</t>
  </si>
  <si>
    <t>faktury wystawione na NFZ do faktur w ramach tzw. sieci szpitali</t>
  </si>
  <si>
    <t>faktury wystawione na NFZ do faktur w ramach tzw. konkrusu ofert - świadczenia limitowane</t>
  </si>
  <si>
    <t>faktury wystawione na NFZ do faktur w ramach tzw. konkrusu ofert - świadczenia nielimitowane</t>
  </si>
  <si>
    <t>faktury wystawione na NFZ do faktur z tytułu innych rozliczeń</t>
  </si>
  <si>
    <t>Dotyczy środków finansowych na pokrycie dodatkowych kosztów wynagrodzeń związanych z sytuacjami nadzwyczajnymi (np. epidemie, pandemie i inne zdarzenia nadzwyczajne)</t>
  </si>
  <si>
    <t>uzyskane z NFZ</t>
  </si>
  <si>
    <t>Dotyczy środków finansowych na pokrycie kosztów podwyżek wynagrodzeń lekarzy i pielęgniarek</t>
  </si>
  <si>
    <t>Dotyczy środków finansowych z innych tytułów, w tym:</t>
  </si>
  <si>
    <t>* w przypadku różnic pomiędzy świadczeniami wynikającymi z umów a planowanymi przychodami z NFZ  należy wyjaśnić przyczynę w części opisowej</t>
  </si>
  <si>
    <t>Dane uzupełniające o stanie zatrudnienia</t>
  </si>
  <si>
    <t>Stan na                                          31.12.2024 r.</t>
  </si>
  <si>
    <r>
      <t xml:space="preserve">Planowany stan na 31.12.2025 r.              </t>
    </r>
    <r>
      <rPr>
        <sz val="10"/>
        <rFont val="Calibri"/>
        <family val="2"/>
        <charset val="238"/>
      </rPr>
      <t xml:space="preserve"> (plan na 30.06.2025 r.)</t>
    </r>
  </si>
  <si>
    <t>Przewidywany stan     na 31.12.2025 r.</t>
  </si>
  <si>
    <t xml:space="preserve">Planowany stan                            na 31.12.2026 r.          </t>
  </si>
  <si>
    <t>zmiana                           (kol. 6-5)</t>
  </si>
  <si>
    <t>Zatrudnienie (na podstawie umów o pracę) - etaty</t>
  </si>
  <si>
    <t>administracja</t>
  </si>
  <si>
    <t>lekarze</t>
  </si>
  <si>
    <t>lekarze rezydenci, stażyści</t>
  </si>
  <si>
    <t>pielęgniarki i położne</t>
  </si>
  <si>
    <t>pozostała obsługa medyczna</t>
  </si>
  <si>
    <t>obsługa niemedyczna</t>
  </si>
  <si>
    <t>Zatrudnienie - kontrakty (na podstwie umów cywilno-prawnych) - etaty przeliczeniowe</t>
  </si>
  <si>
    <t>ratownicy</t>
  </si>
  <si>
    <t>ratownicy-kierowcy</t>
  </si>
  <si>
    <t>Dane uzupełniające o stanie należności i zobowiązań, środków i zapasów</t>
  </si>
  <si>
    <r>
      <t xml:space="preserve">Należności krótkoterminowe ogółem (bez ZFŚS) wg wart. księgowej </t>
    </r>
    <r>
      <rPr>
        <b/>
        <sz val="10"/>
        <rFont val="Calibri"/>
        <family val="2"/>
        <charset val="238"/>
      </rPr>
      <t>(bez odpisów aktualizujących)</t>
    </r>
  </si>
  <si>
    <r>
      <t xml:space="preserve">     </t>
    </r>
    <r>
      <rPr>
        <i/>
        <sz val="10"/>
        <rFont val="Calibri"/>
        <family val="2"/>
        <charset val="238"/>
      </rPr>
      <t xml:space="preserve"> w tym: wymagalne</t>
    </r>
  </si>
  <si>
    <t>od NFZ:</t>
  </si>
  <si>
    <t>z tytułu usług medycznych rozliczanych w ramach tzw. sieci szpitali</t>
  </si>
  <si>
    <t>pozostałe z tytułu świadczonych usług medycznych</t>
  </si>
  <si>
    <t>pozostałe z innych tytułów</t>
  </si>
  <si>
    <t>należności odsetkowe</t>
  </si>
  <si>
    <t>dochodzone na drodze sądowej</t>
  </si>
  <si>
    <t>I.a</t>
  </si>
  <si>
    <t>Odpisy aktualizujące wartość należności</t>
  </si>
  <si>
    <r>
      <t xml:space="preserve">     </t>
    </r>
    <r>
      <rPr>
        <i/>
        <sz val="10"/>
        <rFont val="Calibri"/>
        <family val="2"/>
        <charset val="238"/>
      </rPr>
      <t xml:space="preserve"> w tym: odpisy na należności sporne</t>
    </r>
  </si>
  <si>
    <t>I.b</t>
  </si>
  <si>
    <t xml:space="preserve">Należności netto (pomniejszone o odpisy) </t>
  </si>
  <si>
    <t xml:space="preserve">Zobowiązania ogółem* (bez ZFŚS) </t>
  </si>
  <si>
    <t xml:space="preserve">      w tym: wymagalne</t>
  </si>
  <si>
    <t>II.a</t>
  </si>
  <si>
    <t>Zobowiązania krótkoterminowe</t>
  </si>
  <si>
    <t>z tytułu pożyczek, kredytów - krótkoterminowe</t>
  </si>
  <si>
    <t>z tytułu wynagrodzeń</t>
  </si>
  <si>
    <t>z tytułu zakupu leków</t>
  </si>
  <si>
    <t>z tytułu zakupu żywności, usług cateringowych</t>
  </si>
  <si>
    <t>z tytułu podatków</t>
  </si>
  <si>
    <t>z tytułu ZUS</t>
  </si>
  <si>
    <t>II.b</t>
  </si>
  <si>
    <t>Zobowiązania długoterminowe</t>
  </si>
  <si>
    <t>z tytułu pożyczek, kredytów - długoterminowe</t>
  </si>
  <si>
    <t>z tytułu pożyczek na restrukturyzacje</t>
  </si>
  <si>
    <t>Środki pieniężne (bez ZFŚS i r-ku wadiów i inwest.)</t>
  </si>
  <si>
    <t>Środki pieniężne na wyodrębnionych r-kach inwest.</t>
  </si>
  <si>
    <t>Zapasy (w magaz. mat. i towary zakup. nie rozlicz.)</t>
  </si>
  <si>
    <t>* bez rezerw na zobowiązania oraz bez rozliczeń międzyokresowych</t>
  </si>
  <si>
    <t>Dane uzupełniające o wskaźnikach z ustawy o działalności leczniczej</t>
  </si>
  <si>
    <t>Wskaźniki z ustawy o działalności leczniczej</t>
  </si>
  <si>
    <t xml:space="preserve">(Strata netto + koszty amortyzacji)&lt;0 </t>
  </si>
  <si>
    <t>Strata netto dotycząca działalności niemedycznej i medycznej w zakresie w jakim nie wynika z niedoszacowania świadczeń przez NFZ</t>
  </si>
  <si>
    <t>art.71 wsk.zadłużenia (zobowiązania-śr.pieniężne/przych. ogółem)</t>
  </si>
  <si>
    <t>art.72 ust.1 p.1 zobowiązania do poziomu wsk.zadłużenia = 0,5 (0,5*przych.ogółem+śr.pieniężne)</t>
  </si>
  <si>
    <t>art.72 ust.1 p.1 zobowiązania powyżej poziomu wsk.zadłuż.=0,5 (zobowiązania ogółem-poz.4)</t>
  </si>
  <si>
    <t>art.72 ust.1p.1 zobowiązania do przejęcia przez organ założycielski jeżeli wsk. zadłużenia&gt;0,5 (poz.3&gt;0,5)</t>
  </si>
  <si>
    <t>Oznaczenia kwalifikowanego podpisu elektronicznego/podpis (wersja papierowa)*</t>
  </si>
  <si>
    <t xml:space="preserve">Główny Księgowy </t>
  </si>
  <si>
    <t>graficzny symbol podpisu elektronicznego</t>
  </si>
  <si>
    <t xml:space="preserve">Dyrektor Departamentu Merytorycznego                                       </t>
  </si>
  <si>
    <t>* W przypadku braku możliwości podpisania wygenerowanego PDF formularza kwalifikowanym podpisem elektronicznym, należy podpisać w oznaczonych 
    miejscach wersję papierową</t>
  </si>
  <si>
    <r>
      <t xml:space="preserve">Załącznik nr 18 do Wytycznych do opracowania materiałów planistycznych do projektu uchwały budżetowej na 2026 rok    
</t>
    </r>
    <r>
      <rPr>
        <b/>
        <sz val="10"/>
        <rFont val="Calibri"/>
        <family val="2"/>
        <charset val="238"/>
      </rPr>
      <t>Tabela nr 17</t>
    </r>
  </si>
  <si>
    <t>Plan finansowy instytucji kultury</t>
  </si>
  <si>
    <t>______________________________________________________________________________________________</t>
  </si>
  <si>
    <t>Plan na 2025 r.           (na 30.06.2025 r.)</t>
  </si>
  <si>
    <t>Przychody na działalność podstawową</t>
  </si>
  <si>
    <t>dotacje na działalność statutową</t>
  </si>
  <si>
    <t>ze środków innych jednostek samorządu terytorialnego</t>
  </si>
  <si>
    <t>ze środków budżetu państwa</t>
  </si>
  <si>
    <t>dotacje na wskazane zadania</t>
  </si>
  <si>
    <t>z budżetu Województwa Kujawsko-Pomorskiego</t>
  </si>
  <si>
    <t>2.1.1.</t>
  </si>
  <si>
    <t>2.1.2.</t>
  </si>
  <si>
    <t>z budżetu innych jednostek samorządu terytorialnego</t>
  </si>
  <si>
    <t>z innych żródeł</t>
  </si>
  <si>
    <t>przychody ze świadczonych usług</t>
  </si>
  <si>
    <t>na rzecz Województwa Kujawsko-Pomorskiego i jego jedn. budżet.</t>
  </si>
  <si>
    <t>na rzecz wojewódzkich osób prawnych</t>
  </si>
  <si>
    <t>na rzecz pozostałych</t>
  </si>
  <si>
    <t>przychody z najmu i dzierżaw, reklam</t>
  </si>
  <si>
    <t>na realizację projektów współfinsowanych z UE</t>
  </si>
  <si>
    <t>pozostałe przychody, w tym:</t>
  </si>
  <si>
    <t>sprzedaż biletów</t>
  </si>
  <si>
    <t>sprzedaż programów i wydawnictw</t>
  </si>
  <si>
    <t>Zmiana stanu produktów</t>
  </si>
  <si>
    <t>środków trwałych finans. z otrzymanych dotacji do 31.12.2011 r.</t>
  </si>
  <si>
    <t>środków trwałych finans. z otrzymanych dotacji od 01.01.2012 r.</t>
  </si>
  <si>
    <t>śr.trwałych otrzym. nieodpł. od org. założyciel. do 31.12.2011 r.</t>
  </si>
  <si>
    <t>śr. trwałych otrzym. nieodpł. od org. założyciel. od 01.01.2012 r.</t>
  </si>
  <si>
    <t>śr. trwałych pozostałych otrzym. nieodpłatnie do 31.12.2011 r.</t>
  </si>
  <si>
    <t>śr. trwałych pozostałych otrzym. nieodpłatnie od 01.01.2012 r.</t>
  </si>
  <si>
    <t>Koszty w układzie kalkulacyjnym</t>
  </si>
  <si>
    <t>koszty działalności podstawowej</t>
  </si>
  <si>
    <t>koszty działalności pomocniczej</t>
  </si>
  <si>
    <t>koszty  ogólnozakładowe i zarządu</t>
  </si>
  <si>
    <t>zużycie materiałów i energii</t>
  </si>
  <si>
    <t>zakupy zbiorów bibliotecznych (odpis. w koszty w momencie zakupu)</t>
  </si>
  <si>
    <t>remontowe budynków</t>
  </si>
  <si>
    <t>konserwacja zbiorów muzealnych</t>
  </si>
  <si>
    <t xml:space="preserve">ochrona </t>
  </si>
  <si>
    <t>opłaty czynszowe z tytułu wynajmu</t>
  </si>
  <si>
    <t>pozostałe usługi</t>
  </si>
  <si>
    <t>wynagrodzenia (um. o pracę, um. zlecenia)</t>
  </si>
  <si>
    <t xml:space="preserve">wynagrodzenia obsługi </t>
  </si>
  <si>
    <t xml:space="preserve">wynagrodzenia pracowników merytorycznych </t>
  </si>
  <si>
    <t xml:space="preserve">wynagrodzenia artystów </t>
  </si>
  <si>
    <t xml:space="preserve">wynagrodzenia pozostałe </t>
  </si>
  <si>
    <t>honoraria artystów</t>
  </si>
  <si>
    <t xml:space="preserve">odprawy emerytalne i rentowe </t>
  </si>
  <si>
    <t>środków trwałych finans. ze środków własnych</t>
  </si>
  <si>
    <t>śr. trwałych otrzym. nieodpł. od organu założyciel. do 31.12.2011 r.</t>
  </si>
  <si>
    <t>10.5.</t>
  </si>
  <si>
    <t>śr. trwałych otrzym. nieodpł. od organu założyciel. od 01.01.2012 r.</t>
  </si>
  <si>
    <t>10.6.</t>
  </si>
  <si>
    <t>śr. trwałych pozostałych nie wykaz. w p-kt. 10.1.-10.5. do 31.12.2011 r.</t>
  </si>
  <si>
    <t>10.7.</t>
  </si>
  <si>
    <t>śr. trwałych pozostałych nie wykaz. w p-kt. 10.1.-10.5. od 01.01.2012 r.</t>
  </si>
  <si>
    <t>Wynik netto</t>
  </si>
  <si>
    <t>Nakłady na inwestycje</t>
  </si>
  <si>
    <t>XVIII.</t>
  </si>
  <si>
    <r>
      <t xml:space="preserve">Wydatki na zakup muzealiów, zbiorów bibliotecznych </t>
    </r>
    <r>
      <rPr>
        <b/>
        <sz val="9"/>
        <rFont val="Calibri"/>
        <family val="2"/>
        <charset val="238"/>
      </rPr>
      <t>(ewidenc. w gr. 0 "Majątek Trwały")</t>
    </r>
  </si>
  <si>
    <t>Zatrudnienie - etaty</t>
  </si>
  <si>
    <t>obsługa</t>
  </si>
  <si>
    <t>pracownicy merytoryczni</t>
  </si>
  <si>
    <t>artyści</t>
  </si>
  <si>
    <t>z tytułu wynajmu, reklam, dzierżaw</t>
  </si>
  <si>
    <t>z tytułu świadczonych usług</t>
  </si>
  <si>
    <t xml:space="preserve">      w tym: odpisy na należności sporne</t>
  </si>
  <si>
    <t>Zobowiązania ogółem* (bez ZFŚS)</t>
  </si>
  <si>
    <t>*bez rezerw na zobowiązania oraz bez rozliczeń międzyokresowych</t>
  </si>
  <si>
    <t>* W przypadku braku możliwości podpisania wygenerowanego PDF formularza kwalifikowanym podpisem elektronicznym, należy podpisać 
   w oznaczonych miejscach wersję papierową</t>
  </si>
  <si>
    <t>Załącznik do Tabeli nr 17</t>
  </si>
  <si>
    <t>Plan wydatków na wynagrodzenia instytucji kultury na 2026 r.</t>
  </si>
  <si>
    <t>w zł i gr</t>
  </si>
  <si>
    <t>lp.</t>
  </si>
  <si>
    <t>wyszczególnienie</t>
  </si>
  <si>
    <t xml:space="preserve">średnioroczna liczba etatów </t>
  </si>
  <si>
    <t>wynagrodzenia miesięczne</t>
  </si>
  <si>
    <t xml:space="preserve">inne jednorazowe wypłaty  </t>
  </si>
  <si>
    <t>odprawy emerytalne i rentowe</t>
  </si>
  <si>
    <t>nagrody         jubileuszowe</t>
  </si>
  <si>
    <t>razem osobowy fundusz płac  (4+5+6+7)</t>
  </si>
  <si>
    <t>zmiana wynagrodzenia miesięcznego           (II-I)</t>
  </si>
  <si>
    <t xml:space="preserve">honoraria pracowników własnych </t>
  </si>
  <si>
    <t xml:space="preserve">honoraria pracowników obcych </t>
  </si>
  <si>
    <t xml:space="preserve">prace zlecone  b.f.p.  pracowników własnych </t>
  </si>
  <si>
    <t xml:space="preserve">prace zlecone  b.f.p.  pracowników obcych </t>
  </si>
  <si>
    <t>Przewidywane/Faktyczne wykonanie za 2025 r. ogółem***, z tego:</t>
  </si>
  <si>
    <t>dyrekcja</t>
  </si>
  <si>
    <t>kierownicy</t>
  </si>
  <si>
    <t>pracownicy techniczni</t>
  </si>
  <si>
    <t xml:space="preserve">pracownicy obsługi </t>
  </si>
  <si>
    <t>pracownicy administracji</t>
  </si>
  <si>
    <t>Koszty utworzenia rezerwy na świadczenia emerytalne i podobne :</t>
  </si>
  <si>
    <t>Plan na 2026 r. ogółem,                               z tego:</t>
  </si>
  <si>
    <t>Informacje dodatkowe:</t>
  </si>
  <si>
    <t>P./F.w. planu za 2025 r.***</t>
  </si>
  <si>
    <t>Plan na                       2026 r.</t>
  </si>
  <si>
    <t>Odprawy emerytalne - liczba pracowników:</t>
  </si>
  <si>
    <t>Nagrody jubileuszowe - liczba pracowników:</t>
  </si>
  <si>
    <t>Średnia płaca brutto</t>
  </si>
  <si>
    <t>P./F. w. planu za 2025 r.***</t>
  </si>
  <si>
    <t>Plan na 2026 r.</t>
  </si>
  <si>
    <t xml:space="preserve"> o.f.p. *</t>
  </si>
  <si>
    <t>o.f.p.  + honoraria +  b.f.p. **</t>
  </si>
  <si>
    <t>na 1 etat bez dyrekcji</t>
  </si>
  <si>
    <t>* osobowy fundusz płac</t>
  </si>
  <si>
    <t>**  bezosobowy fundusz płac</t>
  </si>
  <si>
    <t>*** w zależności od terminu sporządzania</t>
  </si>
  <si>
    <t>pola zacieniowane do uzupełnienia</t>
  </si>
  <si>
    <t>Dyrektor Departamentu Merytorycznego</t>
  </si>
  <si>
    <t>Specyfikacja I do załącznika do Tabeli nr 17</t>
  </si>
  <si>
    <t>I. Kalkulacja wykonania wynagrodzeń pracowników instytucji kultury za 2025 r.</t>
  </si>
  <si>
    <t>1. Dyrekcja</t>
  </si>
  <si>
    <t>etaty</t>
  </si>
  <si>
    <t>wynagrodzenia jednorazowe</t>
  </si>
  <si>
    <t>dodatkowe wynagrodzenia</t>
  </si>
  <si>
    <t>ogółem (kol. 4 + kol. 12 + kol. 16)</t>
  </si>
  <si>
    <t>dodatek za wieloletnią pracę</t>
  </si>
  <si>
    <t>dodatek funkcyjny</t>
  </si>
  <si>
    <t>Fundusz nagród*</t>
  </si>
  <si>
    <t>Fundusz premiowania*</t>
  </si>
  <si>
    <t>inne**</t>
  </si>
  <si>
    <r>
      <t>inne*</t>
    </r>
    <r>
      <rPr>
        <b/>
        <vertAlign val="superscript"/>
        <sz val="10"/>
        <rFont val="Calibri"/>
        <family val="2"/>
        <charset val="238"/>
      </rPr>
      <t>,</t>
    </r>
    <r>
      <rPr>
        <b/>
        <sz val="10"/>
        <rFont val="Calibri"/>
        <family val="2"/>
        <charset val="238"/>
      </rPr>
      <t>***</t>
    </r>
  </si>
  <si>
    <t>honoraria</t>
  </si>
  <si>
    <t>umowy zlecenia, o dzieło</t>
  </si>
  <si>
    <t>styczeń</t>
  </si>
  <si>
    <t>luty</t>
  </si>
  <si>
    <t>marzec</t>
  </si>
  <si>
    <t>kwiecień</t>
  </si>
  <si>
    <t>maj</t>
  </si>
  <si>
    <t>czerwiec</t>
  </si>
  <si>
    <t>lipiec</t>
  </si>
  <si>
    <t>sierpień</t>
  </si>
  <si>
    <t>wrzesień</t>
  </si>
  <si>
    <t>październik</t>
  </si>
  <si>
    <t xml:space="preserve">listopad </t>
  </si>
  <si>
    <t>grudzień</t>
  </si>
  <si>
    <t>*</t>
  </si>
  <si>
    <t>***</t>
  </si>
  <si>
    <t>np. nagroda roczna przyznawana na podstawie ustawy o wynagradzaniu osób kierujących niektórymi podmiotami prawnymi</t>
  </si>
  <si>
    <t>2. Kierownicy</t>
  </si>
  <si>
    <t>inne*</t>
  </si>
  <si>
    <t>3. Pracownicy merytoryczni</t>
  </si>
  <si>
    <t>4. Pracownicy techniczni</t>
  </si>
  <si>
    <t>5. Pracownicy obsługi</t>
  </si>
  <si>
    <t>6. Pracownicy administracyjni</t>
  </si>
  <si>
    <t>Specyfikacja II do załącznika do Tabeli nr 17</t>
  </si>
  <si>
    <t>II. Kalkulacja planowanych wynagrodzeń pracowników instytucji kultury na 2026 r.</t>
  </si>
  <si>
    <r>
      <t xml:space="preserve">Załącznik nr 19 do Wytycznych do opracowania materiałów planistycznych do projektu uchwały budżetowej na 2026 rok 
</t>
    </r>
    <r>
      <rPr>
        <b/>
        <sz val="10"/>
        <rFont val="Calibri"/>
        <family val="2"/>
        <charset val="238"/>
      </rPr>
      <t>Tabela nr 18</t>
    </r>
  </si>
  <si>
    <t>Plan finansowy ośrodka ruchu drogowego</t>
  </si>
  <si>
    <t>dotacja podmiotowa ze środków własnych Woj. Kuj.-Pom.</t>
  </si>
  <si>
    <t>dotacja celowa ze środków własnych Woj. Kuj.-Pom.</t>
  </si>
  <si>
    <t>przychody z prowadzonej działalności</t>
  </si>
  <si>
    <t>z opłat za przeprowadzone egzaminy</t>
  </si>
  <si>
    <t>z opłat za szkolenia</t>
  </si>
  <si>
    <t xml:space="preserve"> z usług stacji diagnostycznej</t>
  </si>
  <si>
    <t>z tytułu czynszów, dzierżaw, reklam</t>
  </si>
  <si>
    <t>dotacje</t>
  </si>
  <si>
    <t>ze środków własnych Woj. Kuj.-Pom.</t>
  </si>
  <si>
    <t>2.5.</t>
  </si>
  <si>
    <t>na realizację projektów współfinansowanych z UE</t>
  </si>
  <si>
    <t>środków trwałych finans. z otrzymanych dotacji</t>
  </si>
  <si>
    <t>śr. trwałych otrzymanych nieodpłatnie od organu założyciel.</t>
  </si>
  <si>
    <t>śr. trwałych pozostałych otrzymanych nieodpłatnie</t>
  </si>
  <si>
    <t>paliwo</t>
  </si>
  <si>
    <t>zakupy wyposażenia</t>
  </si>
  <si>
    <t xml:space="preserve">zużycie energii </t>
  </si>
  <si>
    <t>naprawy i remonty samochodów</t>
  </si>
  <si>
    <t>wynajem pomieszczeń</t>
  </si>
  <si>
    <t>ochrona</t>
  </si>
  <si>
    <t xml:space="preserve">pozostałe </t>
  </si>
  <si>
    <t>wynagrodzenia (um.o pracę, um. zlecenia)</t>
  </si>
  <si>
    <t>4.1.</t>
  </si>
  <si>
    <t>4.2.</t>
  </si>
  <si>
    <t>4.3.</t>
  </si>
  <si>
    <t xml:space="preserve">wynagrodzenia egzaminatorów </t>
  </si>
  <si>
    <t>4.4.</t>
  </si>
  <si>
    <t xml:space="preserve">wynagrodz. pozostałe </t>
  </si>
  <si>
    <t>4.5.</t>
  </si>
  <si>
    <t>9.3.</t>
  </si>
  <si>
    <t>środków trwałych otrzymanych nieodpłatnie od organu założyciel.</t>
  </si>
  <si>
    <t>9.4.</t>
  </si>
  <si>
    <t>środków trwałych pozostałych nie wykazanych w poz. 9.1.-9.3.</t>
  </si>
  <si>
    <t>strata ze zbycia niefinansowych aktywów trwałych</t>
  </si>
  <si>
    <t>Koszty BRD</t>
  </si>
  <si>
    <t>wynagrodzenia (umowa o pracę)</t>
  </si>
  <si>
    <t>wynagrodzenia (umowa zlecenie, umowa o dzieło)</t>
  </si>
  <si>
    <t>finans. ze środków wlasnych Woj. Kujawsko-Pomorskiego</t>
  </si>
  <si>
    <r>
      <t xml:space="preserve">Planowany stan na 31.12.2025 r.          </t>
    </r>
    <r>
      <rPr>
        <sz val="10"/>
        <rFont val="Calibri"/>
        <family val="2"/>
        <charset val="238"/>
      </rPr>
      <t>(plan na 30.06.2025 r.)</t>
    </r>
  </si>
  <si>
    <t>Przewidywany stan na 31.12.2025 r.</t>
  </si>
  <si>
    <t xml:space="preserve">Planowany stan                              na 31.12.2026 r.          </t>
  </si>
  <si>
    <t>egzaminatorzy</t>
  </si>
  <si>
    <t>BRD</t>
  </si>
  <si>
    <r>
      <t xml:space="preserve">Załącznik nr 16 do Wytycznych do opracowania materiałów planistycznych do projektu uchwały budżetowej na 2026 rok 
</t>
    </r>
    <r>
      <rPr>
        <b/>
        <sz val="10"/>
        <rFont val="Calibri"/>
        <family val="2"/>
        <charset val="238"/>
      </rPr>
      <t>Tabela nr 15</t>
    </r>
  </si>
  <si>
    <r>
      <t xml:space="preserve">Załącznik nr 17 do Wytycznych do opracowania materiałów planistycznych do projektu uchwały budżetowej na 2026 rok                     
</t>
    </r>
    <r>
      <rPr>
        <b/>
        <sz val="10"/>
        <rFont val="Calibri"/>
        <family val="2"/>
        <charset val="238"/>
      </rPr>
      <t>Tabela nr 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</si>
</sst>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z_ł_-;\-* #,##0\ _z_ł_-;_-* &quot;-&quot;\ _z_ł_-;_-@_-"/>
    <numFmt numFmtId="165" formatCode="_-* #,##0.00\ _z_ł_-;\-* #,##0.00\ _z_ł_-;_-* &quot;-&quot;??\ _z_ł_-;_-@_-"/>
    <numFmt numFmtId="166" formatCode="_-* #,##0.00\ _z_ł_-;\-* #,##0.00\ _z_ł_-;_-* \-??\ _z_ł_-;_-@_-"/>
    <numFmt numFmtId="167" formatCode="0.0000000000%"/>
    <numFmt numFmtId="168" formatCode="_-* #,##0.000\ _z_ł_-;\-* #,##0.000\ _z_ł_-;_-* &quot;-&quot;??\ _z_ł_-;_-@_-"/>
  </numFmts>
  <fonts count="104">
    <font>
      <sz val="11"/>
      <color theme="1"/>
      <name val="Calibri"/>
      <family val="2"/>
      <charset val="238"/>
      <scheme val="minor"/>
    </font>
    <font>
      <sz val="11"/>
      <color theme="1"/>
      <name val="Calibri"/>
      <family val="2"/>
      <charset val="238"/>
      <scheme val="minor"/>
    </font>
    <font>
      <sz val="10"/>
      <name val="Arial CE"/>
      <charset val="238"/>
    </font>
    <font>
      <sz val="11"/>
      <color indexed="9"/>
      <name val="Cambria"/>
      <family val="2"/>
      <charset val="238"/>
    </font>
    <font>
      <sz val="11"/>
      <color indexed="62"/>
      <name val="Cambria"/>
      <family val="2"/>
      <charset val="238"/>
    </font>
    <font>
      <b/>
      <sz val="11"/>
      <color indexed="63"/>
      <name val="Cambria"/>
      <family val="2"/>
      <charset val="238"/>
    </font>
    <font>
      <sz val="11"/>
      <color indexed="8"/>
      <name val="Calibri"/>
      <family val="2"/>
      <charset val="238"/>
    </font>
    <font>
      <sz val="11"/>
      <color indexed="52"/>
      <name val="Cambria"/>
      <family val="2"/>
      <charset val="238"/>
    </font>
    <font>
      <b/>
      <sz val="11"/>
      <color indexed="9"/>
      <name val="Cambria"/>
      <family val="2"/>
      <charset val="238"/>
    </font>
    <font>
      <b/>
      <sz val="15"/>
      <color indexed="56"/>
      <name val="Cambria"/>
      <family val="2"/>
      <charset val="238"/>
    </font>
    <font>
      <b/>
      <sz val="13"/>
      <color indexed="56"/>
      <name val="Cambria"/>
      <family val="2"/>
      <charset val="238"/>
    </font>
    <font>
      <b/>
      <sz val="11"/>
      <color indexed="56"/>
      <name val="Cambria"/>
      <family val="2"/>
      <charset val="238"/>
    </font>
    <font>
      <b/>
      <sz val="11"/>
      <color indexed="52"/>
      <name val="Cambria"/>
      <family val="2"/>
      <charset val="238"/>
    </font>
    <font>
      <b/>
      <sz val="11"/>
      <color indexed="8"/>
      <name val="Cambria"/>
      <family val="2"/>
      <charset val="238"/>
    </font>
    <font>
      <i/>
      <sz val="11"/>
      <color indexed="23"/>
      <name val="Cambria"/>
      <family val="2"/>
      <charset val="238"/>
    </font>
    <font>
      <sz val="11"/>
      <color indexed="10"/>
      <name val="Cambria"/>
      <family val="2"/>
      <charset val="238"/>
    </font>
    <font>
      <b/>
      <sz val="18"/>
      <color indexed="56"/>
      <name val="Cambria"/>
      <family val="2"/>
      <charset val="238"/>
    </font>
    <font>
      <sz val="11"/>
      <color indexed="8"/>
      <name val="Czcionka tekstu podstawowego"/>
      <family val="2"/>
      <charset val="238"/>
    </font>
    <font>
      <sz val="10"/>
      <name val="Arial"/>
      <family val="2"/>
      <charset val="238"/>
    </font>
    <font>
      <sz val="10"/>
      <name val="Arial PL"/>
      <charset val="238"/>
    </font>
    <font>
      <sz val="11"/>
      <color theme="1"/>
      <name val="Czcionka tekstu podstawowego"/>
      <family val="2"/>
      <charset val="238"/>
    </font>
    <font>
      <b/>
      <sz val="14"/>
      <name val="Calibri"/>
      <family val="2"/>
      <charset val="238"/>
      <scheme val="minor"/>
    </font>
    <font>
      <b/>
      <sz val="16"/>
      <name val="Calibri"/>
      <family val="2"/>
      <charset val="238"/>
      <scheme val="minor"/>
    </font>
    <font>
      <sz val="11"/>
      <name val="Calibri"/>
      <family val="2"/>
      <charset val="238"/>
      <scheme val="minor"/>
    </font>
    <font>
      <sz val="16"/>
      <name val="Calibri"/>
      <family val="2"/>
      <charset val="238"/>
      <scheme val="minor"/>
    </font>
    <font>
      <i/>
      <sz val="16"/>
      <name val="Calibri"/>
      <family val="2"/>
      <charset val="238"/>
      <scheme val="minor"/>
    </font>
    <font>
      <b/>
      <i/>
      <sz val="16"/>
      <name val="Calibri"/>
      <family val="2"/>
      <charset val="238"/>
      <scheme val="minor"/>
    </font>
    <font>
      <b/>
      <i/>
      <sz val="12"/>
      <name val="Calibri"/>
      <family val="2"/>
      <charset val="238"/>
      <scheme val="minor"/>
    </font>
    <font>
      <b/>
      <sz val="14"/>
      <color rgb="FFC00000"/>
      <name val="Calibri"/>
      <family val="2"/>
      <charset val="238"/>
      <scheme val="minor"/>
    </font>
    <font>
      <i/>
      <sz val="14"/>
      <name val="Calibri"/>
      <family val="2"/>
      <charset val="238"/>
      <scheme val="minor"/>
    </font>
    <font>
      <sz val="16"/>
      <color theme="1"/>
      <name val="Calibri"/>
      <family val="2"/>
      <charset val="238"/>
      <scheme val="minor"/>
    </font>
    <font>
      <sz val="14"/>
      <name val="Calibri"/>
      <family val="2"/>
      <charset val="238"/>
      <scheme val="minor"/>
    </font>
    <font>
      <b/>
      <u/>
      <sz val="14"/>
      <name val="Calibri"/>
      <family val="2"/>
      <charset val="238"/>
      <scheme val="minor"/>
    </font>
    <font>
      <sz val="14"/>
      <color theme="1"/>
      <name val="Calibri"/>
      <family val="2"/>
      <charset val="238"/>
      <scheme val="minor"/>
    </font>
    <font>
      <b/>
      <sz val="14"/>
      <color theme="1"/>
      <name val="Calibri"/>
      <family val="2"/>
      <charset val="238"/>
      <scheme val="minor"/>
    </font>
    <font>
      <u/>
      <sz val="14"/>
      <name val="Calibri"/>
      <family val="2"/>
      <charset val="238"/>
      <scheme val="minor"/>
    </font>
    <font>
      <b/>
      <sz val="12"/>
      <name val="Calibri"/>
      <family val="2"/>
      <charset val="238"/>
      <scheme val="minor"/>
    </font>
    <font>
      <sz val="12"/>
      <name val="Calibri"/>
      <family val="2"/>
      <charset val="238"/>
      <scheme val="minor"/>
    </font>
    <font>
      <sz val="10"/>
      <name val="Calibri"/>
      <family val="2"/>
      <charset val="238"/>
      <scheme val="minor"/>
    </font>
    <font>
      <b/>
      <sz val="10"/>
      <name val="Calibri"/>
      <family val="2"/>
      <charset val="238"/>
    </font>
    <font>
      <sz val="9"/>
      <name val="Calibri"/>
      <family val="2"/>
      <charset val="238"/>
      <scheme val="minor"/>
    </font>
    <font>
      <i/>
      <sz val="10"/>
      <name val="Calibri"/>
      <family val="2"/>
      <charset val="238"/>
      <scheme val="minor"/>
    </font>
    <font>
      <b/>
      <sz val="10"/>
      <name val="Calibri"/>
      <family val="2"/>
      <charset val="238"/>
      <scheme val="minor"/>
    </font>
    <font>
      <b/>
      <sz val="9"/>
      <name val="Calibri"/>
      <family val="2"/>
      <charset val="238"/>
      <scheme val="minor"/>
    </font>
    <font>
      <sz val="8"/>
      <name val="Calibri"/>
      <family val="2"/>
      <charset val="238"/>
      <scheme val="minor"/>
    </font>
    <font>
      <b/>
      <i/>
      <sz val="8"/>
      <name val="Calibri"/>
      <family val="2"/>
      <charset val="238"/>
      <scheme val="minor"/>
    </font>
    <font>
      <sz val="10"/>
      <name val="Calibri"/>
      <family val="2"/>
      <charset val="238"/>
    </font>
    <font>
      <b/>
      <sz val="12"/>
      <name val="Calibri"/>
      <family val="2"/>
      <charset val="238"/>
    </font>
    <font>
      <b/>
      <sz val="14"/>
      <name val="Calibri"/>
      <family val="2"/>
      <charset val="238"/>
    </font>
    <font>
      <sz val="14"/>
      <name val="Calibri"/>
      <family val="2"/>
      <charset val="238"/>
    </font>
    <font>
      <b/>
      <sz val="13"/>
      <name val="Calibri"/>
      <family val="2"/>
      <charset val="238"/>
    </font>
    <font>
      <b/>
      <u/>
      <sz val="13"/>
      <name val="Calibri"/>
      <family val="2"/>
      <charset val="238"/>
    </font>
    <font>
      <sz val="13"/>
      <name val="Calibri"/>
      <family val="2"/>
      <charset val="238"/>
    </font>
    <font>
      <b/>
      <sz val="11"/>
      <name val="Calibri"/>
      <family val="2"/>
      <charset val="238"/>
    </font>
    <font>
      <sz val="9"/>
      <name val="Calibri"/>
      <family val="2"/>
      <charset val="238"/>
    </font>
    <font>
      <sz val="8.5"/>
      <name val="Calibri"/>
      <family val="2"/>
      <charset val="238"/>
    </font>
    <font>
      <i/>
      <sz val="8"/>
      <name val="Calibri"/>
      <family val="2"/>
      <charset val="238"/>
    </font>
    <font>
      <b/>
      <sz val="9"/>
      <name val="Calibri"/>
      <family val="2"/>
      <charset val="238"/>
    </font>
    <font>
      <b/>
      <i/>
      <sz val="10"/>
      <name val="Calibri"/>
      <family val="2"/>
      <charset val="238"/>
    </font>
    <font>
      <sz val="8"/>
      <name val="Calibri"/>
      <family val="2"/>
      <charset val="238"/>
    </font>
    <font>
      <b/>
      <vertAlign val="superscript"/>
      <sz val="11"/>
      <name val="Calibri"/>
      <family val="2"/>
      <charset val="238"/>
    </font>
    <font>
      <vertAlign val="superscript"/>
      <sz val="12"/>
      <name val="Calibri"/>
      <family val="2"/>
      <charset val="238"/>
    </font>
    <font>
      <b/>
      <u/>
      <sz val="12"/>
      <name val="Calibri"/>
      <family val="2"/>
      <charset val="238"/>
    </font>
    <font>
      <b/>
      <vertAlign val="superscript"/>
      <sz val="12"/>
      <name val="Calibri"/>
      <family val="2"/>
      <charset val="238"/>
    </font>
    <font>
      <b/>
      <sz val="8"/>
      <name val="Calibri"/>
      <family val="2"/>
      <charset val="238"/>
    </font>
    <font>
      <b/>
      <sz val="11"/>
      <color indexed="10"/>
      <name val="Calibri"/>
      <family val="2"/>
      <charset val="238"/>
    </font>
    <font>
      <sz val="12"/>
      <name val="Calibri"/>
      <family val="2"/>
      <charset val="238"/>
    </font>
    <font>
      <b/>
      <sz val="11"/>
      <name val="Calibri"/>
      <family val="2"/>
      <charset val="238"/>
      <scheme val="minor"/>
    </font>
    <font>
      <b/>
      <sz val="13"/>
      <name val="Calibri"/>
      <family val="2"/>
      <charset val="238"/>
      <scheme val="minor"/>
    </font>
    <font>
      <i/>
      <sz val="12"/>
      <name val="Calibri"/>
      <family val="2"/>
      <charset val="238"/>
      <scheme val="minor"/>
    </font>
    <font>
      <b/>
      <i/>
      <sz val="12"/>
      <name val="Calibri"/>
      <family val="2"/>
      <charset val="238"/>
    </font>
    <font>
      <b/>
      <i/>
      <sz val="9"/>
      <name val="Calibri"/>
      <family val="2"/>
      <charset val="238"/>
      <scheme val="minor"/>
    </font>
    <font>
      <b/>
      <i/>
      <sz val="10"/>
      <name val="Calibri"/>
      <family val="2"/>
      <charset val="238"/>
      <scheme val="minor"/>
    </font>
    <font>
      <sz val="12"/>
      <color indexed="8"/>
      <name val="Calibri"/>
      <family val="2"/>
      <charset val="238"/>
      <scheme val="minor"/>
    </font>
    <font>
      <b/>
      <sz val="12"/>
      <color indexed="8"/>
      <name val="Calibri"/>
      <family val="2"/>
      <charset val="238"/>
      <scheme val="minor"/>
    </font>
    <font>
      <i/>
      <sz val="12"/>
      <color indexed="8"/>
      <name val="Calibri"/>
      <family val="2"/>
      <charset val="238"/>
      <scheme val="minor"/>
    </font>
    <font>
      <sz val="12"/>
      <color theme="1"/>
      <name val="Calibri"/>
      <family val="2"/>
      <charset val="238"/>
      <scheme val="minor"/>
    </font>
    <font>
      <i/>
      <sz val="12"/>
      <color theme="1"/>
      <name val="Calibri"/>
      <family val="2"/>
      <charset val="238"/>
      <scheme val="minor"/>
    </font>
    <font>
      <vertAlign val="subscript"/>
      <sz val="12"/>
      <color indexed="8"/>
      <name val="Calibri"/>
      <family val="2"/>
      <charset val="238"/>
    </font>
    <font>
      <sz val="12"/>
      <color indexed="8"/>
      <name val="Calibri"/>
      <family val="2"/>
      <charset val="238"/>
    </font>
    <font>
      <b/>
      <sz val="13"/>
      <color indexed="8"/>
      <name val="Calibri"/>
      <family val="2"/>
      <charset val="238"/>
      <scheme val="minor"/>
    </font>
    <font>
      <sz val="10"/>
      <color indexed="8"/>
      <name val="Calibri"/>
      <family val="2"/>
      <charset val="238"/>
      <scheme val="minor"/>
    </font>
    <font>
      <b/>
      <sz val="10"/>
      <color indexed="8"/>
      <name val="Calibri"/>
      <family val="2"/>
      <charset val="238"/>
    </font>
    <font>
      <b/>
      <sz val="11"/>
      <color indexed="8"/>
      <name val="Calibri"/>
      <family val="2"/>
      <charset val="238"/>
      <scheme val="minor"/>
    </font>
    <font>
      <sz val="9"/>
      <color indexed="8"/>
      <name val="Calibri"/>
      <family val="2"/>
      <charset val="238"/>
      <scheme val="minor"/>
    </font>
    <font>
      <b/>
      <sz val="10"/>
      <color indexed="8"/>
      <name val="Calibri"/>
      <family val="2"/>
      <charset val="238"/>
      <scheme val="minor"/>
    </font>
    <font>
      <i/>
      <sz val="10"/>
      <color indexed="8"/>
      <name val="Calibri"/>
      <family val="2"/>
      <charset val="238"/>
      <scheme val="minor"/>
    </font>
    <font>
      <b/>
      <i/>
      <sz val="10"/>
      <color indexed="8"/>
      <name val="Calibri"/>
      <family val="2"/>
      <charset val="238"/>
      <scheme val="minor"/>
    </font>
    <font>
      <b/>
      <sz val="9"/>
      <color indexed="8"/>
      <name val="Calibri"/>
      <family val="2"/>
      <charset val="238"/>
    </font>
    <font>
      <sz val="10"/>
      <name val="Times New Roman CE"/>
      <charset val="238"/>
    </font>
    <font>
      <i/>
      <sz val="9"/>
      <name val="Calibri"/>
      <family val="2"/>
      <charset val="238"/>
      <scheme val="minor"/>
    </font>
    <font>
      <i/>
      <sz val="11"/>
      <name val="Calibri"/>
      <family val="2"/>
      <charset val="238"/>
      <scheme val="minor"/>
    </font>
    <font>
      <b/>
      <i/>
      <sz val="11"/>
      <name val="Calibri"/>
      <family val="2"/>
      <charset val="238"/>
      <scheme val="minor"/>
    </font>
    <font>
      <sz val="11"/>
      <color indexed="8"/>
      <name val="Calibri"/>
      <family val="2"/>
      <charset val="238"/>
      <scheme val="minor"/>
    </font>
    <font>
      <sz val="14"/>
      <name val="Arial CE"/>
      <charset val="238"/>
    </font>
    <font>
      <i/>
      <sz val="12"/>
      <name val="Calibri"/>
      <family val="2"/>
      <charset val="238"/>
    </font>
    <font>
      <b/>
      <sz val="10"/>
      <color theme="1"/>
      <name val="Calibri"/>
      <family val="2"/>
      <charset val="238"/>
      <scheme val="minor"/>
    </font>
    <font>
      <sz val="7"/>
      <name val="Calibri"/>
      <family val="2"/>
      <charset val="238"/>
      <scheme val="minor"/>
    </font>
    <font>
      <b/>
      <i/>
      <sz val="10"/>
      <name val="Times New Roman CE"/>
      <charset val="238"/>
    </font>
    <font>
      <i/>
      <sz val="10"/>
      <name val="Calibri"/>
      <family val="2"/>
      <charset val="238"/>
    </font>
    <font>
      <sz val="10"/>
      <name val="Times New Roman"/>
      <family val="1"/>
      <charset val="238"/>
    </font>
    <font>
      <b/>
      <sz val="8"/>
      <name val="Calibri"/>
      <family val="2"/>
      <charset val="238"/>
      <scheme val="minor"/>
    </font>
    <font>
      <i/>
      <sz val="8"/>
      <name val="Calibri"/>
      <family val="2"/>
      <charset val="238"/>
      <scheme val="minor"/>
    </font>
    <font>
      <b/>
      <vertAlign val="superscript"/>
      <sz val="10"/>
      <name val="Calibri"/>
      <family val="2"/>
      <charset val="238"/>
    </font>
  </fonts>
  <fills count="25">
    <fill>
      <patternFill patternType="none"/>
    </fill>
    <fill>
      <patternFill patternType="gray125"/>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26"/>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CC"/>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style="thin">
        <color indexed="8"/>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bottom/>
      <diagonal/>
    </border>
    <border>
      <left/>
      <right/>
      <top/>
      <bottom style="dashed">
        <color indexed="64"/>
      </bottom>
      <diagonal/>
    </border>
    <border>
      <left/>
      <right/>
      <top style="thin">
        <color indexed="64"/>
      </top>
      <bottom style="dashed">
        <color indexed="64"/>
      </bottom>
      <diagonal/>
    </border>
    <border>
      <left style="dashed">
        <color indexed="64"/>
      </left>
      <right/>
      <top/>
      <bottom/>
      <diagonal/>
    </border>
    <border>
      <left/>
      <right/>
      <top style="dashed">
        <color indexed="64"/>
      </top>
      <bottom/>
      <diagonal/>
    </border>
  </borders>
  <cellStyleXfs count="58">
    <xf numFmtId="0" fontId="0" fillId="0" borderId="0"/>
    <xf numFmtId="0" fontId="2"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4" fillId="2" borderId="8" applyNumberFormat="0" applyAlignment="0" applyProtection="0"/>
    <xf numFmtId="0" fontId="5" fillId="9" borderId="9"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17" fillId="0" borderId="0" applyFont="0" applyFill="0" applyBorder="0" applyAlignment="0" applyProtection="0"/>
    <xf numFmtId="166" fontId="17" fillId="0" borderId="0" applyFill="0" applyBorder="0" applyAlignment="0" applyProtection="0"/>
    <xf numFmtId="165" fontId="17" fillId="0" borderId="0" applyFont="0" applyFill="0" applyBorder="0" applyAlignment="0" applyProtection="0"/>
    <xf numFmtId="165" fontId="2" fillId="0" borderId="0" applyFont="0" applyFill="0" applyBorder="0" applyAlignment="0" applyProtection="0"/>
    <xf numFmtId="165" fontId="17" fillId="0" borderId="0" applyFont="0" applyFill="0" applyBorder="0" applyAlignment="0" applyProtection="0"/>
    <xf numFmtId="0" fontId="7" fillId="0" borderId="10" applyNumberFormat="0" applyFill="0" applyAlignment="0" applyProtection="0"/>
    <xf numFmtId="0" fontId="8" fillId="10" borderId="11" applyNumberFormat="0" applyAlignment="0" applyProtection="0"/>
    <xf numFmtId="0" fontId="9" fillId="0" borderId="12" applyNumberFormat="0" applyFill="0" applyAlignment="0" applyProtection="0"/>
    <xf numFmtId="0" fontId="10" fillId="0" borderId="13" applyNumberFormat="0" applyFill="0" applyAlignment="0" applyProtection="0"/>
    <xf numFmtId="0" fontId="11" fillId="0" borderId="14" applyNumberFormat="0" applyFill="0" applyAlignment="0" applyProtection="0"/>
    <xf numFmtId="0" fontId="11" fillId="0" borderId="0" applyNumberFormat="0" applyFill="0" applyBorder="0" applyAlignment="0" applyProtection="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18" fillId="0" borderId="0"/>
    <xf numFmtId="0" fontId="17" fillId="0" borderId="0"/>
    <xf numFmtId="0" fontId="2" fillId="0" borderId="0"/>
    <xf numFmtId="0" fontId="20" fillId="0" borderId="0"/>
    <xf numFmtId="0" fontId="1" fillId="0" borderId="0"/>
    <xf numFmtId="0" fontId="12" fillId="9"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3" fontId="2" fillId="11" borderId="1"/>
    <xf numFmtId="0" fontId="13" fillId="0" borderId="15"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6" fillId="12" borderId="16" applyNumberFormat="0" applyFont="0" applyAlignment="0" applyProtection="0"/>
    <xf numFmtId="0" fontId="17" fillId="0" borderId="0"/>
    <xf numFmtId="0" fontId="2" fillId="0" borderId="0"/>
    <xf numFmtId="0" fontId="20" fillId="0" borderId="0"/>
    <xf numFmtId="0" fontId="89" fillId="0" borderId="0"/>
    <xf numFmtId="0" fontId="2" fillId="0" borderId="0"/>
    <xf numFmtId="0" fontId="2" fillId="0" borderId="0"/>
    <xf numFmtId="0" fontId="17" fillId="0" borderId="0"/>
    <xf numFmtId="0" fontId="2" fillId="0" borderId="0"/>
    <xf numFmtId="0" fontId="2" fillId="0" borderId="0"/>
    <xf numFmtId="0" fontId="2" fillId="0" borderId="0"/>
    <xf numFmtId="0" fontId="18" fillId="0" borderId="0"/>
    <xf numFmtId="0" fontId="2" fillId="0" borderId="0"/>
    <xf numFmtId="0" fontId="20" fillId="0" borderId="0"/>
  </cellStyleXfs>
  <cellXfs count="1472">
    <xf numFmtId="0" fontId="0" fillId="0" borderId="0" xfId="0"/>
    <xf numFmtId="0" fontId="21" fillId="13" borderId="1" xfId="23" applyFont="1" applyFill="1" applyBorder="1" applyAlignment="1">
      <alignment horizontal="center" vertical="center" wrapText="1"/>
    </xf>
    <xf numFmtId="0" fontId="23" fillId="0" borderId="0" xfId="0" applyFont="1"/>
    <xf numFmtId="0" fontId="22" fillId="0" borderId="0" xfId="0" applyFont="1" applyAlignment="1">
      <alignment horizontal="center" wrapText="1"/>
    </xf>
    <xf numFmtId="0" fontId="24" fillId="0" borderId="0" xfId="0" applyFont="1"/>
    <xf numFmtId="0" fontId="22" fillId="13" borderId="1" xfId="23" applyFont="1" applyFill="1" applyBorder="1" applyAlignment="1">
      <alignment horizontal="center" vertical="center" wrapText="1"/>
    </xf>
    <xf numFmtId="0" fontId="24" fillId="14" borderId="1" xfId="23" applyFont="1" applyFill="1" applyBorder="1" applyAlignment="1">
      <alignment horizontal="center" vertical="center" wrapText="1"/>
    </xf>
    <xf numFmtId="0" fontId="24" fillId="14" borderId="7" xfId="23" applyFont="1" applyFill="1" applyBorder="1" applyAlignment="1">
      <alignment horizontal="center" vertical="center" wrapText="1"/>
    </xf>
    <xf numFmtId="4" fontId="22" fillId="13" borderId="1" xfId="23" applyNumberFormat="1" applyFont="1" applyFill="1" applyBorder="1" applyAlignment="1">
      <alignment horizontal="right" vertical="center" wrapText="1"/>
    </xf>
    <xf numFmtId="4" fontId="24" fillId="14" borderId="1" xfId="23" applyNumberFormat="1" applyFont="1" applyFill="1" applyBorder="1" applyAlignment="1">
      <alignment horizontal="right" vertical="center" wrapText="1"/>
    </xf>
    <xf numFmtId="4" fontId="22" fillId="15" borderId="2" xfId="23" applyNumberFormat="1" applyFont="1" applyFill="1" applyBorder="1" applyAlignment="1">
      <alignment horizontal="right" vertical="center" wrapText="1"/>
    </xf>
    <xf numFmtId="4" fontId="22" fillId="15" borderId="1" xfId="23" applyNumberFormat="1" applyFont="1" applyFill="1" applyBorder="1" applyAlignment="1">
      <alignment horizontal="right" vertical="center" wrapText="1"/>
    </xf>
    <xf numFmtId="4" fontId="22" fillId="13" borderId="7" xfId="23" applyNumberFormat="1" applyFont="1" applyFill="1" applyBorder="1" applyAlignment="1">
      <alignment horizontal="right" vertical="center" wrapText="1"/>
    </xf>
    <xf numFmtId="0" fontId="24" fillId="0" borderId="0" xfId="23" applyFont="1" applyAlignment="1">
      <alignment wrapText="1"/>
    </xf>
    <xf numFmtId="4" fontId="24" fillId="0" borderId="0" xfId="23" applyNumberFormat="1" applyFont="1" applyAlignment="1">
      <alignment wrapText="1"/>
    </xf>
    <xf numFmtId="0" fontId="22" fillId="13" borderId="2" xfId="23" applyFont="1" applyFill="1" applyBorder="1" applyAlignment="1">
      <alignment horizontal="center" vertical="center" wrapText="1"/>
    </xf>
    <xf numFmtId="4" fontId="22" fillId="14" borderId="1" xfId="23" applyNumberFormat="1" applyFont="1" applyFill="1" applyBorder="1" applyAlignment="1">
      <alignment horizontal="right" vertical="center" wrapText="1"/>
    </xf>
    <xf numFmtId="4" fontId="24" fillId="13" borderId="1" xfId="23" applyNumberFormat="1" applyFont="1" applyFill="1" applyBorder="1" applyAlignment="1">
      <alignment horizontal="right" vertical="center" wrapText="1"/>
    </xf>
    <xf numFmtId="4" fontId="24" fillId="0" borderId="0" xfId="23" applyNumberFormat="1" applyFont="1" applyAlignment="1">
      <alignment vertical="center" wrapText="1"/>
    </xf>
    <xf numFmtId="2" fontId="22" fillId="13" borderId="7" xfId="23" applyNumberFormat="1" applyFont="1" applyFill="1" applyBorder="1" applyAlignment="1">
      <alignment horizontal="right" vertical="center" wrapText="1"/>
    </xf>
    <xf numFmtId="0" fontId="24" fillId="14" borderId="4" xfId="23" applyFont="1" applyFill="1" applyBorder="1" applyAlignment="1">
      <alignment horizontal="center" vertical="center" wrapText="1"/>
    </xf>
    <xf numFmtId="4" fontId="24" fillId="14" borderId="4" xfId="23" applyNumberFormat="1" applyFont="1" applyFill="1" applyBorder="1" applyAlignment="1">
      <alignment horizontal="right" vertical="center" wrapText="1"/>
    </xf>
    <xf numFmtId="4" fontId="24" fillId="14" borderId="2" xfId="23" applyNumberFormat="1" applyFont="1" applyFill="1" applyBorder="1" applyAlignment="1">
      <alignment horizontal="right" vertical="center" wrapText="1"/>
    </xf>
    <xf numFmtId="0" fontId="22" fillId="13" borderId="18" xfId="23" applyFont="1" applyFill="1" applyBorder="1" applyAlignment="1">
      <alignment vertical="center" wrapText="1"/>
    </xf>
    <xf numFmtId="4" fontId="22" fillId="15" borderId="7" xfId="23" applyNumberFormat="1" applyFont="1" applyFill="1" applyBorder="1" applyAlignment="1">
      <alignment horizontal="right" vertical="center" wrapText="1"/>
    </xf>
    <xf numFmtId="0" fontId="22" fillId="13" borderId="19" xfId="23" applyFont="1" applyFill="1" applyBorder="1" applyAlignment="1">
      <alignment vertical="center" wrapText="1"/>
    </xf>
    <xf numFmtId="0" fontId="22" fillId="13" borderId="4" xfId="23" applyFont="1" applyFill="1" applyBorder="1" applyAlignment="1">
      <alignment horizontal="center" vertical="center" wrapText="1"/>
    </xf>
    <xf numFmtId="0" fontId="24" fillId="14" borderId="2" xfId="23" applyFont="1" applyFill="1" applyBorder="1" applyAlignment="1">
      <alignment horizontal="center" vertical="center" wrapText="1"/>
    </xf>
    <xf numFmtId="4" fontId="22" fillId="13" borderId="2" xfId="23" applyNumberFormat="1" applyFont="1" applyFill="1" applyBorder="1" applyAlignment="1">
      <alignment horizontal="right" vertical="center" wrapText="1"/>
    </xf>
    <xf numFmtId="0" fontId="22" fillId="13" borderId="18" xfId="23" applyFont="1" applyFill="1" applyBorder="1" applyAlignment="1">
      <alignment horizontal="left" vertical="center" wrapText="1"/>
    </xf>
    <xf numFmtId="0" fontId="22" fillId="13" borderId="6" xfId="23" applyFont="1" applyFill="1" applyBorder="1" applyAlignment="1">
      <alignment horizontal="left" vertical="center" wrapText="1"/>
    </xf>
    <xf numFmtId="0" fontId="22" fillId="13" borderId="6" xfId="23" applyFont="1" applyFill="1" applyBorder="1" applyAlignment="1">
      <alignment vertical="center" wrapText="1"/>
    </xf>
    <xf numFmtId="0" fontId="22" fillId="13" borderId="7" xfId="23" applyFont="1" applyFill="1" applyBorder="1" applyAlignment="1">
      <alignment vertical="center" wrapText="1"/>
    </xf>
    <xf numFmtId="10" fontId="22" fillId="13" borderId="7" xfId="23" applyNumberFormat="1" applyFont="1" applyFill="1" applyBorder="1" applyAlignment="1">
      <alignment horizontal="right" vertical="center" wrapText="1"/>
    </xf>
    <xf numFmtId="4" fontId="24" fillId="13" borderId="7" xfId="23" applyNumberFormat="1" applyFont="1" applyFill="1" applyBorder="1" applyAlignment="1">
      <alignment horizontal="right" vertical="center" wrapText="1"/>
    </xf>
    <xf numFmtId="0" fontId="21" fillId="13" borderId="2" xfId="23" applyFont="1" applyFill="1" applyBorder="1" applyAlignment="1">
      <alignment horizontal="center" vertical="center" wrapText="1"/>
    </xf>
    <xf numFmtId="4" fontId="25" fillId="13" borderId="2" xfId="23" applyNumberFormat="1" applyFont="1" applyFill="1" applyBorder="1" applyAlignment="1">
      <alignment horizontal="right" vertical="center" wrapText="1"/>
    </xf>
    <xf numFmtId="4" fontId="25" fillId="13" borderId="1" xfId="23" applyNumberFormat="1" applyFont="1" applyFill="1" applyBorder="1" applyAlignment="1">
      <alignment horizontal="right" vertical="center" wrapText="1"/>
    </xf>
    <xf numFmtId="0" fontId="27" fillId="13" borderId="1" xfId="23" applyFont="1" applyFill="1" applyBorder="1" applyAlignment="1">
      <alignment horizontal="center" vertical="center" wrapText="1"/>
    </xf>
    <xf numFmtId="4" fontId="25" fillId="13" borderId="1" xfId="23" applyNumberFormat="1" applyFont="1" applyFill="1" applyBorder="1" applyAlignment="1">
      <alignment horizontal="center" vertical="top" wrapText="1"/>
    </xf>
    <xf numFmtId="0" fontId="30" fillId="0" borderId="0" xfId="0" applyFont="1"/>
    <xf numFmtId="0" fontId="30" fillId="0" borderId="0" xfId="0" applyFont="1" applyAlignment="1">
      <alignment wrapText="1"/>
    </xf>
    <xf numFmtId="0" fontId="22" fillId="16" borderId="6" xfId="0" applyFont="1" applyFill="1" applyBorder="1" applyAlignment="1">
      <alignment vertical="center" wrapText="1"/>
    </xf>
    <xf numFmtId="0" fontId="22" fillId="16" borderId="7" xfId="0" applyFont="1" applyFill="1" applyBorder="1" applyAlignment="1">
      <alignment vertical="center" wrapText="1"/>
    </xf>
    <xf numFmtId="0" fontId="33" fillId="0" borderId="23" xfId="0" applyFont="1" applyBorder="1"/>
    <xf numFmtId="4" fontId="33" fillId="0" borderId="1" xfId="0" applyNumberFormat="1" applyFont="1" applyBorder="1" applyAlignment="1">
      <alignment horizontal="right" vertical="center"/>
    </xf>
    <xf numFmtId="0" fontId="33" fillId="0" borderId="23" xfId="0" applyFont="1" applyBorder="1" applyAlignment="1">
      <alignment vertical="center"/>
    </xf>
    <xf numFmtId="10" fontId="31" fillId="0" borderId="1" xfId="0" applyNumberFormat="1" applyFont="1" applyBorder="1" applyAlignment="1">
      <alignment horizontal="right" vertical="center"/>
    </xf>
    <xf numFmtId="4" fontId="33" fillId="13" borderId="1" xfId="0" applyNumberFormat="1" applyFont="1" applyFill="1" applyBorder="1" applyAlignment="1">
      <alignment horizontal="right" vertical="center"/>
    </xf>
    <xf numFmtId="167" fontId="31" fillId="13" borderId="1" xfId="0" applyNumberFormat="1" applyFont="1" applyFill="1" applyBorder="1" applyAlignment="1">
      <alignment horizontal="right" vertical="center"/>
    </xf>
    <xf numFmtId="0" fontId="33" fillId="0" borderId="22" xfId="0" applyFont="1" applyBorder="1" applyAlignment="1">
      <alignment vertical="center"/>
    </xf>
    <xf numFmtId="0" fontId="33" fillId="0" borderId="0" xfId="0" applyFont="1" applyAlignment="1">
      <alignment vertical="center"/>
    </xf>
    <xf numFmtId="0" fontId="31" fillId="13" borderId="1" xfId="0" applyFont="1" applyFill="1" applyBorder="1" applyAlignment="1">
      <alignment horizontal="center" vertical="center"/>
    </xf>
    <xf numFmtId="0" fontId="33" fillId="13" borderId="1" xfId="0" applyFont="1" applyFill="1" applyBorder="1" applyAlignment="1">
      <alignment horizontal="center" vertical="center" wrapText="1"/>
    </xf>
    <xf numFmtId="0" fontId="33" fillId="13" borderId="1" xfId="0" applyFont="1" applyFill="1" applyBorder="1" applyAlignment="1">
      <alignment horizontal="center" vertical="center"/>
    </xf>
    <xf numFmtId="0" fontId="31" fillId="13" borderId="1" xfId="0" applyFont="1" applyFill="1" applyBorder="1" applyAlignment="1">
      <alignment horizontal="left" vertical="center"/>
    </xf>
    <xf numFmtId="4" fontId="31" fillId="13" borderId="1" xfId="0" applyNumberFormat="1" applyFont="1" applyFill="1" applyBorder="1" applyAlignment="1">
      <alignment horizontal="right" vertical="center"/>
    </xf>
    <xf numFmtId="4" fontId="31" fillId="14" borderId="1" xfId="0" applyNumberFormat="1" applyFont="1" applyFill="1" applyBorder="1" applyAlignment="1">
      <alignment horizontal="right" vertical="center"/>
    </xf>
    <xf numFmtId="0" fontId="21" fillId="13" borderId="1" xfId="0" applyFont="1" applyFill="1" applyBorder="1" applyAlignment="1">
      <alignment horizontal="left" vertical="center"/>
    </xf>
    <xf numFmtId="10" fontId="34" fillId="13" borderId="1" xfId="0" applyNumberFormat="1" applyFont="1" applyFill="1" applyBorder="1" applyAlignment="1">
      <alignment horizontal="right" vertical="center"/>
    </xf>
    <xf numFmtId="4" fontId="21" fillId="14" borderId="1" xfId="0" applyNumberFormat="1" applyFont="1" applyFill="1" applyBorder="1" applyAlignment="1">
      <alignment horizontal="right" vertical="center"/>
    </xf>
    <xf numFmtId="0" fontId="29" fillId="13" borderId="1" xfId="0" applyFont="1" applyFill="1" applyBorder="1" applyAlignment="1">
      <alignment horizontal="left" vertical="center"/>
    </xf>
    <xf numFmtId="10" fontId="31" fillId="13" borderId="1" xfId="0" applyNumberFormat="1" applyFont="1" applyFill="1" applyBorder="1" applyAlignment="1">
      <alignment horizontal="right" vertical="center"/>
    </xf>
    <xf numFmtId="0" fontId="31" fillId="13" borderId="1" xfId="0" applyFont="1" applyFill="1" applyBorder="1" applyAlignment="1">
      <alignment horizontal="right" vertical="center"/>
    </xf>
    <xf numFmtId="0" fontId="21" fillId="13" borderId="2" xfId="23" applyFont="1" applyFill="1" applyBorder="1" applyAlignment="1">
      <alignment horizontal="left" vertical="center"/>
    </xf>
    <xf numFmtId="0" fontId="21" fillId="13" borderId="1" xfId="23" applyFont="1" applyFill="1" applyBorder="1" applyAlignment="1">
      <alignment horizontal="left" vertical="center"/>
    </xf>
    <xf numFmtId="0" fontId="31" fillId="0" borderId="0" xfId="0" applyFont="1" applyAlignment="1">
      <alignment horizontal="left" vertical="center"/>
    </xf>
    <xf numFmtId="0" fontId="33" fillId="0" borderId="0" xfId="0" applyFont="1"/>
    <xf numFmtId="0" fontId="34" fillId="0" borderId="0" xfId="0" applyFont="1" applyAlignment="1">
      <alignment vertical="center"/>
    </xf>
    <xf numFmtId="0" fontId="23" fillId="0" borderId="3" xfId="0" applyFont="1" applyBorder="1"/>
    <xf numFmtId="167" fontId="21" fillId="13" borderId="1" xfId="0" applyNumberFormat="1" applyFont="1" applyFill="1" applyBorder="1" applyAlignment="1">
      <alignment horizontal="right" vertical="center"/>
    </xf>
    <xf numFmtId="4" fontId="34" fillId="14" borderId="1" xfId="0" applyNumberFormat="1" applyFont="1" applyFill="1" applyBorder="1" applyAlignment="1">
      <alignment horizontal="right" vertical="center"/>
    </xf>
    <xf numFmtId="10" fontId="21" fillId="0" borderId="1" xfId="0" applyNumberFormat="1" applyFont="1" applyBorder="1" applyAlignment="1">
      <alignment horizontal="right" vertical="center"/>
    </xf>
    <xf numFmtId="4" fontId="21" fillId="13" borderId="1" xfId="0" applyNumberFormat="1" applyFont="1" applyFill="1" applyBorder="1" applyAlignment="1">
      <alignment horizontal="right" vertical="center"/>
    </xf>
    <xf numFmtId="0" fontId="31" fillId="0" borderId="0" xfId="0" applyFont="1"/>
    <xf numFmtId="0" fontId="36" fillId="0" borderId="0" xfId="23" applyFont="1" applyAlignment="1">
      <alignment horizontal="left"/>
    </xf>
    <xf numFmtId="0" fontId="37" fillId="0" borderId="0" xfId="23" applyFont="1" applyAlignment="1">
      <alignment horizontal="left"/>
    </xf>
    <xf numFmtId="0" fontId="36" fillId="0" borderId="0" xfId="23" applyFont="1"/>
    <xf numFmtId="0" fontId="38" fillId="0" borderId="0" xfId="23" applyFont="1"/>
    <xf numFmtId="0" fontId="36" fillId="0" borderId="0" xfId="23" applyFont="1" applyAlignment="1">
      <alignment horizontal="center" vertical="center"/>
    </xf>
    <xf numFmtId="0" fontId="31" fillId="0" borderId="0" xfId="23" applyFont="1"/>
    <xf numFmtId="49" fontId="36" fillId="0" borderId="0" xfId="23" applyNumberFormat="1" applyFont="1" applyAlignment="1">
      <alignment horizontal="center" vertical="center"/>
    </xf>
    <xf numFmtId="0" fontId="40" fillId="0" borderId="0" xfId="23" applyFont="1" applyAlignment="1">
      <alignment vertical="center"/>
    </xf>
    <xf numFmtId="0" fontId="37" fillId="0" borderId="0" xfId="23" applyFont="1" applyAlignment="1" applyProtection="1">
      <alignment horizontal="left"/>
      <protection locked="0"/>
    </xf>
    <xf numFmtId="0" fontId="41" fillId="0" borderId="1" xfId="23" applyFont="1" applyBorder="1" applyAlignment="1">
      <alignment horizontal="center"/>
    </xf>
    <xf numFmtId="0" fontId="36" fillId="0" borderId="2" xfId="23" applyFont="1" applyBorder="1" applyAlignment="1">
      <alignment horizontal="center" vertical="center"/>
    </xf>
    <xf numFmtId="0" fontId="36" fillId="0" borderId="2" xfId="23" applyFont="1" applyBorder="1" applyAlignment="1">
      <alignment vertical="center" wrapText="1"/>
    </xf>
    <xf numFmtId="4" fontId="36" fillId="18" borderId="2" xfId="23" applyNumberFormat="1" applyFont="1" applyFill="1" applyBorder="1" applyAlignment="1">
      <alignment vertical="center"/>
    </xf>
    <xf numFmtId="2" fontId="42" fillId="19" borderId="4" xfId="23" applyNumberFormat="1" applyFont="1" applyFill="1" applyBorder="1" applyAlignment="1">
      <alignment vertical="center"/>
    </xf>
    <xf numFmtId="0" fontId="40" fillId="0" borderId="0" xfId="23" applyFont="1" applyAlignment="1" applyProtection="1">
      <alignment vertical="center"/>
      <protection locked="0"/>
    </xf>
    <xf numFmtId="0" fontId="38" fillId="0" borderId="22" xfId="23" applyFont="1" applyBorder="1" applyAlignment="1">
      <alignment horizontal="center" vertical="center"/>
    </xf>
    <xf numFmtId="0" fontId="38" fillId="0" borderId="22" xfId="23" applyFont="1" applyBorder="1" applyAlignment="1" applyProtection="1">
      <alignment vertical="center" wrapText="1"/>
      <protection locked="0"/>
    </xf>
    <xf numFmtId="0" fontId="37" fillId="0" borderId="21" xfId="23" applyFont="1" applyBorder="1" applyAlignment="1" applyProtection="1">
      <alignment horizontal="center" vertical="center"/>
      <protection locked="0"/>
    </xf>
    <xf numFmtId="4" fontId="23" fillId="0" borderId="0" xfId="23" applyNumberFormat="1" applyFont="1" applyAlignment="1" applyProtection="1">
      <alignment vertical="center"/>
      <protection locked="0"/>
    </xf>
    <xf numFmtId="4" fontId="23" fillId="0" borderId="21" xfId="23" applyNumberFormat="1" applyFont="1" applyBorder="1" applyAlignment="1" applyProtection="1">
      <alignment vertical="center"/>
      <protection locked="0"/>
    </xf>
    <xf numFmtId="4" fontId="23" fillId="0" borderId="22" xfId="23" applyNumberFormat="1" applyFont="1" applyBorder="1" applyAlignment="1" applyProtection="1">
      <alignment vertical="center"/>
      <protection locked="0"/>
    </xf>
    <xf numFmtId="2" fontId="38" fillId="19" borderId="21" xfId="23" applyNumberFormat="1" applyFont="1" applyFill="1" applyBorder="1" applyAlignment="1">
      <alignment vertical="center"/>
    </xf>
    <xf numFmtId="49" fontId="36" fillId="0" borderId="0" xfId="23" applyNumberFormat="1" applyFont="1" applyAlignment="1" applyProtection="1">
      <alignment horizontal="center" vertical="center"/>
      <protection locked="0"/>
    </xf>
    <xf numFmtId="49" fontId="36" fillId="0" borderId="0" xfId="23" applyNumberFormat="1" applyFont="1" applyAlignment="1" applyProtection="1">
      <alignment horizontal="center" vertical="top"/>
      <protection locked="0"/>
    </xf>
    <xf numFmtId="4" fontId="23" fillId="0" borderId="3" xfId="23" applyNumberFormat="1" applyFont="1" applyBorder="1" applyAlignment="1" applyProtection="1">
      <alignment vertical="center"/>
      <protection locked="0"/>
    </xf>
    <xf numFmtId="4" fontId="23" fillId="0" borderId="2" xfId="23" applyNumberFormat="1" applyFont="1" applyBorder="1" applyAlignment="1" applyProtection="1">
      <alignment vertical="center"/>
      <protection locked="0"/>
    </xf>
    <xf numFmtId="4" fontId="23" fillId="0" borderId="24" xfId="23" applyNumberFormat="1" applyFont="1" applyBorder="1" applyAlignment="1" applyProtection="1">
      <alignment vertical="center"/>
      <protection locked="0"/>
    </xf>
    <xf numFmtId="0" fontId="36" fillId="0" borderId="1" xfId="23" applyFont="1" applyBorder="1" applyAlignment="1">
      <alignment horizontal="center"/>
    </xf>
    <xf numFmtId="0" fontId="36" fillId="0" borderId="1" xfId="23" applyFont="1" applyBorder="1"/>
    <xf numFmtId="0" fontId="37" fillId="0" borderId="1" xfId="23" applyFont="1" applyBorder="1"/>
    <xf numFmtId="4" fontId="36" fillId="19" borderId="5" xfId="23" applyNumberFormat="1" applyFont="1" applyFill="1" applyBorder="1"/>
    <xf numFmtId="2" fontId="42" fillId="19" borderId="1" xfId="23" applyNumberFormat="1" applyFont="1" applyFill="1" applyBorder="1"/>
    <xf numFmtId="0" fontId="40" fillId="0" borderId="0" xfId="23" applyFont="1"/>
    <xf numFmtId="0" fontId="40" fillId="0" borderId="0" xfId="23" applyFont="1" applyProtection="1">
      <protection locked="0"/>
    </xf>
    <xf numFmtId="0" fontId="36" fillId="0" borderId="22" xfId="23" applyFont="1" applyBorder="1" applyAlignment="1">
      <alignment horizontal="center" vertical="center"/>
    </xf>
    <xf numFmtId="49" fontId="36" fillId="0" borderId="22" xfId="23" applyNumberFormat="1" applyFont="1" applyBorder="1" applyAlignment="1">
      <alignment vertical="center"/>
    </xf>
    <xf numFmtId="0" fontId="36" fillId="0" borderId="22" xfId="23" applyFont="1" applyBorder="1" applyAlignment="1">
      <alignment vertical="center"/>
    </xf>
    <xf numFmtId="4" fontId="36" fillId="19" borderId="22" xfId="23" applyNumberFormat="1" applyFont="1" applyFill="1" applyBorder="1" applyAlignment="1">
      <alignment vertical="center"/>
    </xf>
    <xf numFmtId="2" fontId="42" fillId="19" borderId="20" xfId="23" applyNumberFormat="1" applyFont="1" applyFill="1" applyBorder="1" applyAlignment="1">
      <alignment vertical="center"/>
    </xf>
    <xf numFmtId="0" fontId="43" fillId="0" borderId="0" xfId="23" applyFont="1" applyAlignment="1">
      <alignment vertical="center"/>
    </xf>
    <xf numFmtId="0" fontId="36" fillId="0" borderId="22" xfId="23" applyFont="1" applyBorder="1" applyAlignment="1">
      <alignment vertical="center" wrapText="1"/>
    </xf>
    <xf numFmtId="49" fontId="36" fillId="0" borderId="22" xfId="23" applyNumberFormat="1" applyFont="1" applyBorder="1" applyAlignment="1">
      <alignment horizontal="center" vertical="center"/>
    </xf>
    <xf numFmtId="2" fontId="42" fillId="19" borderId="21" xfId="23" applyNumberFormat="1" applyFont="1" applyFill="1" applyBorder="1" applyAlignment="1">
      <alignment vertical="center"/>
    </xf>
    <xf numFmtId="0" fontId="37" fillId="0" borderId="22" xfId="23" applyFont="1" applyBorder="1" applyAlignment="1">
      <alignment horizontal="center" vertical="center"/>
    </xf>
    <xf numFmtId="0" fontId="37" fillId="0" borderId="22" xfId="23" applyFont="1" applyBorder="1" applyAlignment="1">
      <alignment vertical="center" wrapText="1"/>
    </xf>
    <xf numFmtId="49" fontId="37" fillId="0" borderId="22" xfId="23" applyNumberFormat="1" applyFont="1" applyBorder="1" applyAlignment="1">
      <alignment horizontal="center" vertical="center"/>
    </xf>
    <xf numFmtId="4" fontId="37" fillId="19" borderId="22" xfId="23" applyNumberFormat="1" applyFont="1" applyFill="1" applyBorder="1" applyAlignment="1">
      <alignment vertical="center"/>
    </xf>
    <xf numFmtId="49" fontId="37" fillId="0" borderId="22" xfId="23" applyNumberFormat="1" applyFont="1" applyBorder="1" applyAlignment="1">
      <alignment vertical="center"/>
    </xf>
    <xf numFmtId="49" fontId="37" fillId="0" borderId="0" xfId="23" applyNumberFormat="1" applyFont="1" applyAlignment="1" applyProtection="1">
      <alignment horizontal="center" vertical="center"/>
      <protection locked="0"/>
    </xf>
    <xf numFmtId="0" fontId="23" fillId="0" borderId="22" xfId="23" applyFont="1" applyBorder="1" applyAlignment="1">
      <alignment vertical="center" wrapText="1"/>
    </xf>
    <xf numFmtId="4" fontId="40" fillId="0" borderId="0" xfId="23" applyNumberFormat="1" applyFont="1" applyAlignment="1">
      <alignment vertical="center"/>
    </xf>
    <xf numFmtId="49" fontId="23" fillId="0" borderId="22" xfId="23" applyNumberFormat="1" applyFont="1" applyBorder="1" applyAlignment="1">
      <alignment horizontal="left" vertical="center" wrapText="1"/>
    </xf>
    <xf numFmtId="49" fontId="37" fillId="0" borderId="22" xfId="23" applyNumberFormat="1" applyFont="1" applyBorder="1" applyAlignment="1">
      <alignment horizontal="left" vertical="top" wrapText="1"/>
    </xf>
    <xf numFmtId="49" fontId="36" fillId="0" borderId="22" xfId="23" applyNumberFormat="1" applyFont="1" applyBorder="1" applyAlignment="1">
      <alignment horizontal="center" vertical="top"/>
    </xf>
    <xf numFmtId="4" fontId="37" fillId="19" borderId="22" xfId="23" applyNumberFormat="1" applyFont="1" applyFill="1" applyBorder="1" applyAlignment="1">
      <alignment vertical="top"/>
    </xf>
    <xf numFmtId="0" fontId="40" fillId="0" borderId="0" xfId="23" applyFont="1" applyAlignment="1">
      <alignment vertical="top"/>
    </xf>
    <xf numFmtId="4" fontId="36" fillId="0" borderId="22" xfId="23" applyNumberFormat="1" applyFont="1" applyBorder="1" applyAlignment="1" applyProtection="1">
      <alignment vertical="center"/>
      <protection locked="0"/>
    </xf>
    <xf numFmtId="49" fontId="36" fillId="0" borderId="22" xfId="23" applyNumberFormat="1" applyFont="1" applyBorder="1" applyAlignment="1">
      <alignment wrapText="1"/>
    </xf>
    <xf numFmtId="49" fontId="36" fillId="0" borderId="22" xfId="23" applyNumberFormat="1" applyFont="1" applyBorder="1" applyAlignment="1">
      <alignment horizontal="center"/>
    </xf>
    <xf numFmtId="4" fontId="36" fillId="19" borderId="22" xfId="23" applyNumberFormat="1" applyFont="1" applyFill="1" applyBorder="1"/>
    <xf numFmtId="2" fontId="42" fillId="19" borderId="21" xfId="23" applyNumberFormat="1" applyFont="1" applyFill="1" applyBorder="1"/>
    <xf numFmtId="49" fontId="36" fillId="0" borderId="22" xfId="23" applyNumberFormat="1" applyFont="1" applyBorder="1" applyAlignment="1">
      <alignment horizontal="center" vertical="center" wrapText="1"/>
    </xf>
    <xf numFmtId="4" fontId="36" fillId="19" borderId="21" xfId="23" applyNumberFormat="1" applyFont="1" applyFill="1" applyBorder="1" applyAlignment="1">
      <alignment vertical="center"/>
    </xf>
    <xf numFmtId="2" fontId="42" fillId="19" borderId="23" xfId="23" applyNumberFormat="1" applyFont="1" applyFill="1" applyBorder="1" applyAlignment="1">
      <alignment vertical="center"/>
    </xf>
    <xf numFmtId="0" fontId="38" fillId="0" borderId="22" xfId="23" applyFont="1" applyBorder="1" applyAlignment="1">
      <alignment vertical="center"/>
    </xf>
    <xf numFmtId="49" fontId="44" fillId="0" borderId="22" xfId="23" applyNumberFormat="1" applyFont="1" applyBorder="1" applyAlignment="1">
      <alignment horizontal="center" vertical="center"/>
    </xf>
    <xf numFmtId="4" fontId="44" fillId="0" borderId="22" xfId="23" applyNumberFormat="1" applyFont="1" applyBorder="1" applyAlignment="1">
      <alignment vertical="center"/>
    </xf>
    <xf numFmtId="4" fontId="44" fillId="0" borderId="21" xfId="23" applyNumberFormat="1" applyFont="1" applyBorder="1" applyAlignment="1">
      <alignment vertical="center"/>
    </xf>
    <xf numFmtId="2" fontId="44" fillId="19" borderId="23" xfId="23" applyNumberFormat="1" applyFont="1" applyFill="1" applyBorder="1" applyAlignment="1">
      <alignment vertical="center"/>
    </xf>
    <xf numFmtId="0" fontId="44" fillId="0" borderId="0" xfId="23" applyFont="1" applyAlignment="1" applyProtection="1">
      <alignment vertical="center"/>
      <protection locked="0"/>
    </xf>
    <xf numFmtId="49" fontId="38" fillId="0" borderId="22" xfId="23" applyNumberFormat="1" applyFont="1" applyBorder="1" applyAlignment="1">
      <alignment horizontal="center" vertical="center"/>
    </xf>
    <xf numFmtId="49" fontId="37" fillId="0" borderId="22" xfId="23" applyNumberFormat="1" applyFont="1" applyBorder="1" applyAlignment="1" applyProtection="1">
      <alignment horizontal="center" vertical="center"/>
      <protection locked="0"/>
    </xf>
    <xf numFmtId="4" fontId="37" fillId="0" borderId="22" xfId="23" applyNumberFormat="1" applyFont="1" applyBorder="1" applyAlignment="1" applyProtection="1">
      <alignment vertical="center"/>
      <protection locked="0"/>
    </xf>
    <xf numFmtId="4" fontId="37" fillId="0" borderId="21" xfId="23" applyNumberFormat="1" applyFont="1" applyBorder="1" applyAlignment="1" applyProtection="1">
      <alignment vertical="center"/>
      <protection locked="0"/>
    </xf>
    <xf numFmtId="2" fontId="38" fillId="19" borderId="23" xfId="23" applyNumberFormat="1" applyFont="1" applyFill="1" applyBorder="1" applyAlignment="1">
      <alignment vertical="center"/>
    </xf>
    <xf numFmtId="0" fontId="36" fillId="0" borderId="0" xfId="23" applyFont="1" applyAlignment="1">
      <alignment vertical="center"/>
    </xf>
    <xf numFmtId="0" fontId="38" fillId="0" borderId="0" xfId="23" applyFont="1" applyAlignment="1" applyProtection="1">
      <alignment vertical="center"/>
      <protection locked="0"/>
    </xf>
    <xf numFmtId="0" fontId="38" fillId="0" borderId="0" xfId="23" applyFont="1" applyAlignment="1" applyProtection="1">
      <alignment vertical="center" wrapText="1"/>
      <protection locked="0"/>
    </xf>
    <xf numFmtId="0" fontId="38" fillId="0" borderId="0" xfId="23" applyFont="1" applyAlignment="1" applyProtection="1">
      <alignment wrapText="1"/>
      <protection locked="0"/>
    </xf>
    <xf numFmtId="4" fontId="23" fillId="0" borderId="22" xfId="23" applyNumberFormat="1" applyFont="1" applyBorder="1" applyProtection="1">
      <protection locked="0"/>
    </xf>
    <xf numFmtId="4" fontId="23" fillId="0" borderId="21" xfId="23" applyNumberFormat="1" applyFont="1" applyBorder="1" applyProtection="1">
      <protection locked="0"/>
    </xf>
    <xf numFmtId="2" fontId="38" fillId="19" borderId="23" xfId="23" applyNumberFormat="1" applyFont="1" applyFill="1" applyBorder="1"/>
    <xf numFmtId="0" fontId="36" fillId="0" borderId="0" xfId="23" applyFont="1" applyAlignment="1" applyProtection="1">
      <alignment vertical="center"/>
      <protection locked="0"/>
    </xf>
    <xf numFmtId="49" fontId="38" fillId="0" borderId="24" xfId="23" applyNumberFormat="1" applyFont="1" applyBorder="1" applyAlignment="1">
      <alignment horizontal="center" vertical="center"/>
    </xf>
    <xf numFmtId="0" fontId="38" fillId="0" borderId="24" xfId="23" applyFont="1" applyBorder="1" applyAlignment="1" applyProtection="1">
      <alignment vertical="center" wrapText="1"/>
      <protection locked="0"/>
    </xf>
    <xf numFmtId="49" fontId="37" fillId="0" borderId="24" xfId="23" applyNumberFormat="1" applyFont="1" applyBorder="1" applyAlignment="1" applyProtection="1">
      <alignment horizontal="center" vertical="center"/>
      <protection locked="0"/>
    </xf>
    <xf numFmtId="2" fontId="38" fillId="19" borderId="4" xfId="23" applyNumberFormat="1" applyFont="1" applyFill="1" applyBorder="1" applyAlignment="1">
      <alignment vertical="center"/>
    </xf>
    <xf numFmtId="49" fontId="38" fillId="0" borderId="17" xfId="23" applyNumberFormat="1" applyFont="1" applyBorder="1" applyAlignment="1">
      <alignment horizontal="center" vertical="center"/>
    </xf>
    <xf numFmtId="0" fontId="38" fillId="0" borderId="17" xfId="23" applyFont="1" applyBorder="1" applyAlignment="1" applyProtection="1">
      <alignment vertical="center" wrapText="1"/>
      <protection locked="0"/>
    </xf>
    <xf numFmtId="49" fontId="37" fillId="0" borderId="17" xfId="23" applyNumberFormat="1" applyFont="1" applyBorder="1" applyAlignment="1" applyProtection="1">
      <alignment horizontal="center" vertical="center"/>
      <protection locked="0"/>
    </xf>
    <xf numFmtId="4" fontId="23" fillId="0" borderId="17" xfId="23" applyNumberFormat="1" applyFont="1" applyBorder="1" applyAlignment="1" applyProtection="1">
      <alignment vertical="center"/>
      <protection locked="0"/>
    </xf>
    <xf numFmtId="4" fontId="23" fillId="0" borderId="20" xfId="23" applyNumberFormat="1" applyFont="1" applyBorder="1" applyAlignment="1" applyProtection="1">
      <alignment vertical="center"/>
      <protection locked="0"/>
    </xf>
    <xf numFmtId="2" fontId="38" fillId="19" borderId="19" xfId="23" applyNumberFormat="1" applyFont="1" applyFill="1" applyBorder="1" applyAlignment="1">
      <alignment vertical="center"/>
    </xf>
    <xf numFmtId="0" fontId="36" fillId="0" borderId="0" xfId="23" applyFont="1" applyProtection="1">
      <protection locked="0"/>
    </xf>
    <xf numFmtId="0" fontId="38" fillId="0" borderId="0" xfId="23" applyFont="1" applyProtection="1">
      <protection locked="0"/>
    </xf>
    <xf numFmtId="0" fontId="36" fillId="0" borderId="1" xfId="23" applyFont="1" applyBorder="1" applyProtection="1">
      <protection locked="0"/>
    </xf>
    <xf numFmtId="0" fontId="36" fillId="19" borderId="1" xfId="23" applyFont="1" applyFill="1" applyBorder="1" applyAlignment="1">
      <alignment horizontal="center"/>
    </xf>
    <xf numFmtId="0" fontId="42" fillId="0" borderId="0" xfId="23" applyFont="1"/>
    <xf numFmtId="0" fontId="37" fillId="0" borderId="21" xfId="23" applyFont="1" applyBorder="1" applyAlignment="1">
      <alignment horizontal="center"/>
    </xf>
    <xf numFmtId="49" fontId="37" fillId="0" borderId="21" xfId="23" applyNumberFormat="1" applyFont="1" applyBorder="1"/>
    <xf numFmtId="0" fontId="37" fillId="0" borderId="22" xfId="23" applyFont="1" applyBorder="1" applyProtection="1">
      <protection locked="0"/>
    </xf>
    <xf numFmtId="0" fontId="37" fillId="0" borderId="21" xfId="23" applyFont="1" applyBorder="1" applyProtection="1">
      <protection locked="0"/>
    </xf>
    <xf numFmtId="0" fontId="37" fillId="0" borderId="0" xfId="23" applyFont="1" applyProtection="1">
      <protection locked="0"/>
    </xf>
    <xf numFmtId="0" fontId="37" fillId="0" borderId="23" xfId="23" applyFont="1" applyBorder="1" applyProtection="1">
      <protection locked="0"/>
    </xf>
    <xf numFmtId="0" fontId="37" fillId="19" borderId="21" xfId="23" applyFont="1" applyFill="1" applyBorder="1" applyAlignment="1">
      <alignment horizontal="center"/>
    </xf>
    <xf numFmtId="0" fontId="37" fillId="0" borderId="2" xfId="23" applyFont="1" applyBorder="1" applyAlignment="1">
      <alignment horizontal="center"/>
    </xf>
    <xf numFmtId="49" fontId="37" fillId="0" borderId="2" xfId="23" applyNumberFormat="1" applyFont="1" applyBorder="1"/>
    <xf numFmtId="0" fontId="37" fillId="0" borderId="24" xfId="23" applyFont="1" applyBorder="1" applyProtection="1">
      <protection locked="0"/>
    </xf>
    <xf numFmtId="0" fontId="37" fillId="0" borderId="2" xfId="23" applyFont="1" applyBorder="1" applyProtection="1">
      <protection locked="0"/>
    </xf>
    <xf numFmtId="0" fontId="37" fillId="0" borderId="3" xfId="23" applyFont="1" applyBorder="1" applyProtection="1">
      <protection locked="0"/>
    </xf>
    <xf numFmtId="0" fontId="37" fillId="0" borderId="4" xfId="23" applyFont="1" applyBorder="1" applyProtection="1">
      <protection locked="0"/>
    </xf>
    <xf numFmtId="0" fontId="37" fillId="19" borderId="2" xfId="23" applyFont="1" applyFill="1" applyBorder="1" applyAlignment="1">
      <alignment horizontal="center"/>
    </xf>
    <xf numFmtId="49" fontId="36" fillId="0" borderId="1" xfId="23" applyNumberFormat="1" applyFont="1" applyBorder="1"/>
    <xf numFmtId="4" fontId="36" fillId="19" borderId="1" xfId="23" applyNumberFormat="1" applyFont="1" applyFill="1" applyBorder="1" applyAlignment="1">
      <alignment horizontal="center"/>
    </xf>
    <xf numFmtId="0" fontId="36" fillId="0" borderId="1" xfId="23" applyFont="1" applyBorder="1" applyAlignment="1">
      <alignment horizontal="center" vertical="top"/>
    </xf>
    <xf numFmtId="0" fontId="42" fillId="0" borderId="0" xfId="23" applyFont="1" applyAlignment="1">
      <alignment vertical="top"/>
    </xf>
    <xf numFmtId="0" fontId="23" fillId="18" borderId="0" xfId="23" applyFont="1" applyFill="1"/>
    <xf numFmtId="0" fontId="37" fillId="0" borderId="0" xfId="23" applyFont="1" applyAlignment="1">
      <alignment horizontal="center"/>
    </xf>
    <xf numFmtId="0" fontId="37" fillId="0" borderId="0" xfId="23" applyFont="1"/>
    <xf numFmtId="0" fontId="38" fillId="0" borderId="0" xfId="23" applyFont="1" applyAlignment="1">
      <alignment horizontal="center"/>
    </xf>
    <xf numFmtId="0" fontId="37" fillId="0" borderId="3" xfId="23" applyFont="1" applyBorder="1" applyAlignment="1">
      <alignment horizontal="center"/>
    </xf>
    <xf numFmtId="0" fontId="38" fillId="0" borderId="0" xfId="23" applyFont="1" applyAlignment="1">
      <alignment horizontal="center" vertical="top"/>
    </xf>
    <xf numFmtId="0" fontId="38" fillId="0" borderId="0" xfId="23" applyFont="1" applyAlignment="1">
      <alignment vertical="top" wrapText="1"/>
    </xf>
    <xf numFmtId="0" fontId="42" fillId="0" borderId="1" xfId="23" applyFont="1" applyBorder="1" applyAlignment="1">
      <alignment horizontal="center" vertical="center"/>
    </xf>
    <xf numFmtId="0" fontId="38" fillId="0" borderId="0" xfId="23" applyFont="1" applyAlignment="1">
      <alignment vertical="center"/>
    </xf>
    <xf numFmtId="0" fontId="45" fillId="0" borderId="1" xfId="23" applyFont="1" applyBorder="1" applyAlignment="1">
      <alignment horizontal="center" vertical="top"/>
    </xf>
    <xf numFmtId="0" fontId="45" fillId="0" borderId="1" xfId="23" applyFont="1" applyBorder="1" applyAlignment="1">
      <alignment horizontal="center" vertical="top" wrapText="1"/>
    </xf>
    <xf numFmtId="0" fontId="45" fillId="0" borderId="1" xfId="23" applyFont="1" applyBorder="1" applyAlignment="1">
      <alignment horizontal="center"/>
    </xf>
    <xf numFmtId="0" fontId="45" fillId="0" borderId="0" xfId="23" applyFont="1" applyAlignment="1">
      <alignment horizontal="center"/>
    </xf>
    <xf numFmtId="0" fontId="42" fillId="0" borderId="1" xfId="23" applyFont="1" applyBorder="1" applyAlignment="1">
      <alignment horizontal="center" vertical="top"/>
    </xf>
    <xf numFmtId="0" fontId="42" fillId="0" borderId="5" xfId="23" applyFont="1" applyBorder="1" applyAlignment="1">
      <alignment vertical="top" wrapText="1"/>
    </xf>
    <xf numFmtId="4" fontId="42" fillId="0" borderId="6" xfId="23" applyNumberFormat="1" applyFont="1" applyBorder="1" applyAlignment="1">
      <alignment vertical="top"/>
    </xf>
    <xf numFmtId="4" fontId="42" fillId="0" borderId="7" xfId="23" applyNumberFormat="1" applyFont="1" applyBorder="1" applyAlignment="1">
      <alignment vertical="top"/>
    </xf>
    <xf numFmtId="4" fontId="42" fillId="0" borderId="0" xfId="23" applyNumberFormat="1" applyFont="1" applyAlignment="1">
      <alignment vertical="top"/>
    </xf>
    <xf numFmtId="49" fontId="38" fillId="0" borderId="21" xfId="23" applyNumberFormat="1" applyFont="1" applyBorder="1" applyAlignment="1">
      <alignment horizontal="center" vertical="top"/>
    </xf>
    <xf numFmtId="0" fontId="38" fillId="0" borderId="22" xfId="23" applyFont="1" applyBorder="1" applyAlignment="1">
      <alignment wrapText="1"/>
    </xf>
    <xf numFmtId="2" fontId="38" fillId="0" borderId="20" xfId="23" applyNumberFormat="1" applyFont="1" applyBorder="1" applyProtection="1">
      <protection locked="0"/>
    </xf>
    <xf numFmtId="0" fontId="38" fillId="0" borderId="20" xfId="23" applyFont="1" applyBorder="1" applyAlignment="1">
      <alignment horizontal="center"/>
    </xf>
    <xf numFmtId="0" fontId="38" fillId="0" borderId="21" xfId="23" applyFont="1" applyBorder="1" applyAlignment="1">
      <alignment horizontal="center" vertical="top"/>
    </xf>
    <xf numFmtId="4" fontId="38" fillId="19" borderId="22" xfId="23" applyNumberFormat="1" applyFont="1" applyFill="1" applyBorder="1" applyAlignment="1">
      <alignment vertical="top"/>
    </xf>
    <xf numFmtId="4" fontId="38" fillId="19" borderId="21" xfId="23" applyNumberFormat="1" applyFont="1" applyFill="1" applyBorder="1" applyAlignment="1">
      <alignment vertical="top"/>
    </xf>
    <xf numFmtId="0" fontId="38" fillId="0" borderId="0" xfId="23" applyFont="1" applyAlignment="1">
      <alignment vertical="top"/>
    </xf>
    <xf numFmtId="49" fontId="38" fillId="0" borderId="21" xfId="23" applyNumberFormat="1" applyFont="1" applyBorder="1" applyAlignment="1">
      <alignment horizontal="center" vertical="center"/>
    </xf>
    <xf numFmtId="0" fontId="38" fillId="0" borderId="0" xfId="23" applyFont="1" applyAlignment="1">
      <alignment vertical="center" wrapText="1"/>
    </xf>
    <xf numFmtId="4" fontId="38" fillId="19" borderId="22" xfId="23" applyNumberFormat="1" applyFont="1" applyFill="1" applyBorder="1" applyAlignment="1">
      <alignment vertical="center"/>
    </xf>
    <xf numFmtId="4" fontId="38" fillId="19" borderId="21" xfId="23" applyNumberFormat="1" applyFont="1" applyFill="1" applyBorder="1" applyAlignment="1">
      <alignment vertical="center"/>
    </xf>
    <xf numFmtId="4" fontId="38" fillId="0" borderId="21" xfId="23" applyNumberFormat="1" applyFont="1" applyBorder="1" applyProtection="1">
      <protection locked="0"/>
    </xf>
    <xf numFmtId="4" fontId="38" fillId="19" borderId="21" xfId="23" applyNumberFormat="1" applyFont="1" applyFill="1" applyBorder="1"/>
    <xf numFmtId="4" fontId="38" fillId="19" borderId="22" xfId="23" applyNumberFormat="1" applyFont="1" applyFill="1" applyBorder="1"/>
    <xf numFmtId="0" fontId="38" fillId="0" borderId="23" xfId="23" applyFont="1" applyBorder="1" applyAlignment="1">
      <alignment wrapText="1"/>
    </xf>
    <xf numFmtId="4" fontId="38" fillId="0" borderId="22" xfId="23" applyNumberFormat="1" applyFont="1" applyBorder="1" applyProtection="1">
      <protection locked="0"/>
    </xf>
    <xf numFmtId="4" fontId="38" fillId="0" borderId="23" xfId="23" applyNumberFormat="1" applyFont="1" applyBorder="1" applyProtection="1">
      <protection locked="0"/>
    </xf>
    <xf numFmtId="0" fontId="38" fillId="0" borderId="21" xfId="23" applyFont="1" applyBorder="1" applyAlignment="1">
      <alignment wrapText="1"/>
    </xf>
    <xf numFmtId="0" fontId="42" fillId="0" borderId="1" xfId="23" applyFont="1" applyBorder="1" applyAlignment="1">
      <alignment vertical="center" wrapText="1"/>
    </xf>
    <xf numFmtId="0" fontId="42" fillId="0" borderId="1" xfId="23" applyFont="1" applyBorder="1" applyAlignment="1" applyProtection="1">
      <alignment vertical="center"/>
      <protection locked="0"/>
    </xf>
    <xf numFmtId="0" fontId="42" fillId="0" borderId="0" xfId="23" applyFont="1" applyAlignment="1">
      <alignment vertical="center"/>
    </xf>
    <xf numFmtId="4" fontId="42" fillId="0" borderId="6" xfId="23" applyNumberFormat="1" applyFont="1" applyBorder="1"/>
    <xf numFmtId="4" fontId="42" fillId="0" borderId="7" xfId="23" applyNumberFormat="1" applyFont="1" applyBorder="1"/>
    <xf numFmtId="2" fontId="38" fillId="0" borderId="21" xfId="23" applyNumberFormat="1" applyFont="1" applyBorder="1" applyProtection="1">
      <protection locked="0"/>
    </xf>
    <xf numFmtId="2" fontId="38" fillId="0" borderId="0" xfId="23" applyNumberFormat="1" applyFont="1" applyProtection="1">
      <protection locked="0"/>
    </xf>
    <xf numFmtId="2" fontId="38" fillId="0" borderId="22" xfId="23" applyNumberFormat="1" applyFont="1" applyBorder="1" applyProtection="1">
      <protection locked="0"/>
    </xf>
    <xf numFmtId="0" fontId="38" fillId="0" borderId="21" xfId="23" applyFont="1" applyBorder="1" applyAlignment="1">
      <alignment horizontal="center"/>
    </xf>
    <xf numFmtId="0" fontId="38" fillId="0" borderId="22" xfId="23" applyFont="1" applyBorder="1" applyAlignment="1">
      <alignment vertical="center" wrapText="1"/>
    </xf>
    <xf numFmtId="2" fontId="38" fillId="0" borderId="21" xfId="23" applyNumberFormat="1" applyFont="1" applyBorder="1" applyAlignment="1" applyProtection="1">
      <alignment vertical="center"/>
      <protection locked="0"/>
    </xf>
    <xf numFmtId="2" fontId="38" fillId="0" borderId="0" xfId="23" applyNumberFormat="1" applyFont="1" applyAlignment="1" applyProtection="1">
      <alignment vertical="center"/>
      <protection locked="0"/>
    </xf>
    <xf numFmtId="2" fontId="38" fillId="0" borderId="22" xfId="23" applyNumberFormat="1" applyFont="1" applyBorder="1" applyAlignment="1" applyProtection="1">
      <alignment vertical="center"/>
      <protection locked="0"/>
    </xf>
    <xf numFmtId="0" fontId="38" fillId="0" borderId="21" xfId="23" applyFont="1" applyBorder="1" applyAlignment="1">
      <alignment horizontal="center" vertical="center"/>
    </xf>
    <xf numFmtId="4" fontId="38" fillId="18" borderId="21" xfId="23" applyNumberFormat="1" applyFont="1" applyFill="1" applyBorder="1"/>
    <xf numFmtId="4" fontId="38" fillId="19" borderId="21" xfId="23" applyNumberFormat="1" applyFont="1" applyFill="1" applyBorder="1" applyAlignment="1">
      <alignment horizontal="center"/>
    </xf>
    <xf numFmtId="49" fontId="38" fillId="0" borderId="2" xfId="23" applyNumberFormat="1" applyFont="1" applyBorder="1" applyAlignment="1">
      <alignment horizontal="center" vertical="top"/>
    </xf>
    <xf numFmtId="0" fontId="38" fillId="0" borderId="2" xfId="23" applyFont="1" applyBorder="1" applyAlignment="1">
      <alignment wrapText="1"/>
    </xf>
    <xf numFmtId="4" fontId="38" fillId="0" borderId="2" xfId="23" applyNumberFormat="1" applyFont="1" applyBorder="1" applyProtection="1">
      <protection locked="0"/>
    </xf>
    <xf numFmtId="4" fontId="38" fillId="19" borderId="2" xfId="23" applyNumberFormat="1" applyFont="1" applyFill="1" applyBorder="1"/>
    <xf numFmtId="4" fontId="38" fillId="0" borderId="0" xfId="23" applyNumberFormat="1" applyFont="1"/>
    <xf numFmtId="4" fontId="38" fillId="0" borderId="0" xfId="23" applyNumberFormat="1" applyFont="1" applyAlignment="1">
      <alignment vertical="top"/>
    </xf>
    <xf numFmtId="0" fontId="23" fillId="19" borderId="0" xfId="23" applyFont="1" applyFill="1"/>
    <xf numFmtId="0" fontId="38" fillId="0" borderId="0" xfId="23" applyFont="1" applyAlignment="1" applyProtection="1">
      <alignment horizontal="left"/>
      <protection locked="0"/>
    </xf>
    <xf numFmtId="0" fontId="37" fillId="0" borderId="0" xfId="23" applyFont="1" applyAlignment="1" applyProtection="1">
      <alignment wrapText="1"/>
      <protection locked="0"/>
    </xf>
    <xf numFmtId="0" fontId="38" fillId="0" borderId="0" xfId="23" applyFont="1" applyAlignment="1" applyProtection="1">
      <alignment horizontal="center" vertical="top"/>
      <protection locked="0"/>
    </xf>
    <xf numFmtId="0" fontId="38" fillId="0" borderId="0" xfId="23" applyFont="1" applyAlignment="1" applyProtection="1">
      <alignment vertical="top" wrapText="1"/>
      <protection locked="0"/>
    </xf>
    <xf numFmtId="0" fontId="38" fillId="0" borderId="0" xfId="23" applyFont="1" applyAlignment="1" applyProtection="1">
      <alignment horizontal="center" vertical="top" wrapText="1"/>
      <protection locked="0"/>
    </xf>
    <xf numFmtId="0" fontId="38" fillId="0" borderId="0" xfId="23" applyFont="1" applyAlignment="1" applyProtection="1">
      <alignment horizontal="center"/>
      <protection locked="0"/>
    </xf>
    <xf numFmtId="0" fontId="37" fillId="0" borderId="18" xfId="23" applyFont="1" applyBorder="1" applyAlignment="1" applyProtection="1">
      <alignment horizontal="center"/>
      <protection locked="0"/>
    </xf>
    <xf numFmtId="0" fontId="37" fillId="0" borderId="0" xfId="23" applyFont="1" applyAlignment="1" applyProtection="1">
      <alignment horizontal="center"/>
      <protection locked="0"/>
    </xf>
    <xf numFmtId="0" fontId="42" fillId="0" borderId="0" xfId="23" applyFont="1" applyAlignment="1" applyProtection="1">
      <alignment horizontal="center"/>
      <protection locked="0"/>
    </xf>
    <xf numFmtId="0" fontId="42" fillId="0" borderId="0" xfId="23" applyFont="1" applyAlignment="1">
      <alignment horizontal="center"/>
    </xf>
    <xf numFmtId="0" fontId="38" fillId="0" borderId="0" xfId="23" applyFont="1" applyAlignment="1">
      <alignment horizontal="center" vertical="top" wrapText="1"/>
    </xf>
    <xf numFmtId="0" fontId="46" fillId="0" borderId="0" xfId="33" applyFont="1"/>
    <xf numFmtId="0" fontId="49" fillId="0" borderId="0" xfId="33" applyFont="1" applyAlignment="1">
      <alignment vertical="center"/>
    </xf>
    <xf numFmtId="0" fontId="48" fillId="0" borderId="0" xfId="33" applyFont="1" applyAlignment="1" applyProtection="1">
      <alignment horizontal="left" vertical="center"/>
      <protection locked="0"/>
    </xf>
    <xf numFmtId="0" fontId="48" fillId="0" borderId="0" xfId="33" applyFont="1" applyAlignment="1">
      <alignment horizontal="left" vertical="center"/>
    </xf>
    <xf numFmtId="0" fontId="50" fillId="0" borderId="0" xfId="33" applyFont="1" applyAlignment="1">
      <alignment horizontal="center"/>
    </xf>
    <xf numFmtId="0" fontId="51" fillId="0" borderId="0" xfId="33" applyFont="1"/>
    <xf numFmtId="0" fontId="50" fillId="0" borderId="0" xfId="33" applyFont="1"/>
    <xf numFmtId="0" fontId="52" fillId="0" borderId="0" xfId="33" applyFont="1"/>
    <xf numFmtId="0" fontId="39" fillId="0" borderId="5" xfId="33" applyFont="1" applyBorder="1" applyAlignment="1">
      <alignment vertical="center" wrapText="1"/>
    </xf>
    <xf numFmtId="0" fontId="53" fillId="0" borderId="6" xfId="33" applyFont="1" applyBorder="1" applyAlignment="1">
      <alignment vertical="center" wrapText="1"/>
    </xf>
    <xf numFmtId="0" fontId="53" fillId="0" borderId="22" xfId="33" applyFont="1" applyBorder="1" applyAlignment="1">
      <alignment vertical="center" wrapText="1"/>
    </xf>
    <xf numFmtId="0" fontId="53" fillId="0" borderId="0" xfId="33" applyFont="1" applyAlignment="1">
      <alignment vertical="center" wrapText="1"/>
    </xf>
    <xf numFmtId="0" fontId="53" fillId="0" borderId="0" xfId="33" applyFont="1" applyAlignment="1">
      <alignment horizontal="center" vertical="center" wrapText="1"/>
    </xf>
    <xf numFmtId="0" fontId="39" fillId="0" borderId="0" xfId="33" applyFont="1" applyAlignment="1">
      <alignment horizontal="center" vertical="center" wrapText="1"/>
    </xf>
    <xf numFmtId="0" fontId="55" fillId="0" borderId="4" xfId="33" applyFont="1" applyBorder="1" applyAlignment="1">
      <alignment horizontal="center" vertical="center" textRotation="90" wrapText="1"/>
    </xf>
    <xf numFmtId="0" fontId="55" fillId="0" borderId="2" xfId="33" applyFont="1" applyBorder="1" applyAlignment="1">
      <alignment horizontal="center" vertical="center" textRotation="90" wrapText="1"/>
    </xf>
    <xf numFmtId="0" fontId="56" fillId="0" borderId="20" xfId="33" applyFont="1" applyBorder="1" applyAlignment="1">
      <alignment horizontal="center" vertical="center" wrapText="1"/>
    </xf>
    <xf numFmtId="0" fontId="56" fillId="0" borderId="1" xfId="33" applyFont="1" applyBorder="1" applyAlignment="1">
      <alignment horizontal="center" vertical="center" wrapText="1"/>
    </xf>
    <xf numFmtId="0" fontId="56" fillId="0" borderId="22" xfId="33" applyFont="1" applyBorder="1" applyAlignment="1">
      <alignment horizontal="center" vertical="center" wrapText="1"/>
    </xf>
    <xf numFmtId="0" fontId="56" fillId="0" borderId="0" xfId="33" applyFont="1" applyAlignment="1">
      <alignment horizontal="center" vertical="center" wrapText="1"/>
    </xf>
    <xf numFmtId="0" fontId="39" fillId="0" borderId="1" xfId="33" applyFont="1" applyBorder="1" applyAlignment="1">
      <alignment horizontal="center" vertical="center"/>
    </xf>
    <xf numFmtId="0" fontId="53" fillId="0" borderId="1" xfId="33" applyFont="1" applyBorder="1" applyAlignment="1">
      <alignment horizontal="left" vertical="center" wrapText="1"/>
    </xf>
    <xf numFmtId="2" fontId="39" fillId="19" borderId="1" xfId="33" applyNumberFormat="1" applyFont="1" applyFill="1" applyBorder="1" applyAlignment="1">
      <alignment horizontal="right" vertical="center" wrapText="1"/>
    </xf>
    <xf numFmtId="2" fontId="46" fillId="19" borderId="1" xfId="33" applyNumberFormat="1" applyFont="1" applyFill="1" applyBorder="1" applyAlignment="1">
      <alignment horizontal="right" vertical="center" wrapText="1"/>
    </xf>
    <xf numFmtId="2" fontId="54" fillId="0" borderId="1" xfId="33" applyNumberFormat="1" applyFont="1" applyBorder="1" applyAlignment="1" applyProtection="1">
      <alignment horizontal="right" vertical="center" wrapText="1"/>
      <protection locked="0"/>
    </xf>
    <xf numFmtId="4" fontId="39" fillId="19" borderId="1" xfId="33" applyNumberFormat="1" applyFont="1" applyFill="1" applyBorder="1" applyAlignment="1">
      <alignment horizontal="right" vertical="center" wrapText="1"/>
    </xf>
    <xf numFmtId="4" fontId="57" fillId="19" borderId="1" xfId="33" applyNumberFormat="1" applyFont="1" applyFill="1" applyBorder="1" applyAlignment="1" applyProtection="1">
      <alignment horizontal="right" vertical="center" wrapText="1"/>
      <protection locked="0"/>
    </xf>
    <xf numFmtId="4" fontId="46" fillId="0" borderId="22" xfId="33" applyNumberFormat="1" applyFont="1" applyBorder="1" applyAlignment="1">
      <alignment horizontal="right" vertical="center" wrapText="1"/>
    </xf>
    <xf numFmtId="4" fontId="46" fillId="0" borderId="0" xfId="33" applyNumberFormat="1" applyFont="1" applyAlignment="1">
      <alignment horizontal="right" vertical="center" wrapText="1"/>
    </xf>
    <xf numFmtId="0" fontId="53" fillId="0" borderId="4" xfId="33" applyFont="1" applyBorder="1" applyAlignment="1">
      <alignment vertical="center"/>
    </xf>
    <xf numFmtId="0" fontId="53" fillId="0" borderId="0" xfId="33" applyFont="1" applyAlignment="1">
      <alignment vertical="center"/>
    </xf>
    <xf numFmtId="0" fontId="58" fillId="0" borderId="0" xfId="33" applyFont="1" applyAlignment="1">
      <alignment vertical="center"/>
    </xf>
    <xf numFmtId="0" fontId="39" fillId="19" borderId="5" xfId="33" applyFont="1" applyFill="1" applyBorder="1" applyAlignment="1">
      <alignment horizontal="center" vertical="center"/>
    </xf>
    <xf numFmtId="0" fontId="39" fillId="19" borderId="7" xfId="33" applyFont="1" applyFill="1" applyBorder="1" applyAlignment="1">
      <alignment vertical="center"/>
    </xf>
    <xf numFmtId="2" fontId="39" fillId="19" borderId="1" xfId="33" applyNumberFormat="1" applyFont="1" applyFill="1" applyBorder="1" applyAlignment="1">
      <alignment horizontal="right" vertical="center"/>
    </xf>
    <xf numFmtId="2" fontId="57" fillId="19" borderId="1" xfId="33" applyNumberFormat="1" applyFont="1" applyFill="1" applyBorder="1" applyAlignment="1">
      <alignment horizontal="center" vertical="center"/>
    </xf>
    <xf numFmtId="4" fontId="39" fillId="19" borderId="1" xfId="33" applyNumberFormat="1" applyFont="1" applyFill="1" applyBorder="1" applyAlignment="1">
      <alignment vertical="center"/>
    </xf>
    <xf numFmtId="4" fontId="57" fillId="19" borderId="1" xfId="33" applyNumberFormat="1" applyFont="1" applyFill="1" applyBorder="1" applyAlignment="1">
      <alignment horizontal="right" vertical="center"/>
    </xf>
    <xf numFmtId="4" fontId="39" fillId="0" borderId="22" xfId="33" applyNumberFormat="1" applyFont="1" applyBorder="1" applyAlignment="1">
      <alignment vertical="center"/>
    </xf>
    <xf numFmtId="4" fontId="39" fillId="0" borderId="0" xfId="33" applyNumberFormat="1" applyFont="1" applyAlignment="1">
      <alignment vertical="center"/>
    </xf>
    <xf numFmtId="0" fontId="39" fillId="0" borderId="0" xfId="33" applyFont="1" applyAlignment="1">
      <alignment vertical="center"/>
    </xf>
    <xf numFmtId="0" fontId="59" fillId="0" borderId="0" xfId="33" applyFont="1"/>
    <xf numFmtId="2" fontId="46" fillId="0" borderId="0" xfId="33" applyNumberFormat="1" applyFont="1"/>
    <xf numFmtId="4" fontId="46" fillId="0" borderId="0" xfId="33" applyNumberFormat="1" applyFont="1"/>
    <xf numFmtId="0" fontId="53" fillId="0" borderId="7" xfId="33" applyFont="1" applyBorder="1" applyAlignment="1">
      <alignment vertical="center" wrapText="1"/>
    </xf>
    <xf numFmtId="4" fontId="39" fillId="19" borderId="5" xfId="33" applyNumberFormat="1" applyFont="1" applyFill="1" applyBorder="1" applyAlignment="1">
      <alignment horizontal="right" vertical="center"/>
    </xf>
    <xf numFmtId="4" fontId="39" fillId="19" borderId="7" xfId="33" applyNumberFormat="1" applyFont="1" applyFill="1" applyBorder="1" applyAlignment="1">
      <alignment horizontal="right" vertical="center"/>
    </xf>
    <xf numFmtId="4" fontId="46" fillId="19" borderId="5" xfId="33" applyNumberFormat="1" applyFont="1" applyFill="1" applyBorder="1" applyAlignment="1">
      <alignment vertical="center" wrapText="1"/>
    </xf>
    <xf numFmtId="4" fontId="46" fillId="0" borderId="1" xfId="33" applyNumberFormat="1" applyFont="1" applyBorder="1" applyAlignment="1" applyProtection="1">
      <alignment vertical="center" wrapText="1"/>
      <protection locked="0"/>
    </xf>
    <xf numFmtId="4" fontId="46" fillId="0" borderId="7" xfId="33" applyNumberFormat="1" applyFont="1" applyBorder="1" applyAlignment="1">
      <alignment vertical="center" wrapText="1"/>
    </xf>
    <xf numFmtId="4" fontId="46" fillId="0" borderId="5" xfId="33" applyNumberFormat="1" applyFont="1" applyBorder="1" applyAlignment="1" applyProtection="1">
      <alignment vertical="center" wrapText="1"/>
      <protection locked="0"/>
    </xf>
    <xf numFmtId="4" fontId="46" fillId="19" borderId="5" xfId="33" applyNumberFormat="1" applyFont="1" applyFill="1" applyBorder="1" applyAlignment="1">
      <alignment horizontal="right" vertical="center" wrapText="1"/>
    </xf>
    <xf numFmtId="4" fontId="46" fillId="0" borderId="7" xfId="33" applyNumberFormat="1" applyFont="1" applyBorder="1" applyAlignment="1" applyProtection="1">
      <alignment horizontal="right" vertical="center" wrapText="1"/>
      <protection locked="0"/>
    </xf>
    <xf numFmtId="4" fontId="46" fillId="19" borderId="17" xfId="33" applyNumberFormat="1" applyFont="1" applyFill="1" applyBorder="1" applyAlignment="1">
      <alignment horizontal="right" vertical="center" wrapText="1"/>
    </xf>
    <xf numFmtId="0" fontId="39" fillId="0" borderId="5" xfId="33" applyFont="1" applyBorder="1" applyAlignment="1">
      <alignment horizontal="center" vertical="center"/>
    </xf>
    <xf numFmtId="0" fontId="39" fillId="0" borderId="7" xfId="33" applyFont="1" applyBorder="1" applyAlignment="1">
      <alignment vertical="center"/>
    </xf>
    <xf numFmtId="4" fontId="39" fillId="19" borderId="5" xfId="33" applyNumberFormat="1" applyFont="1" applyFill="1" applyBorder="1" applyAlignment="1">
      <alignment vertical="center"/>
    </xf>
    <xf numFmtId="4" fontId="39" fillId="19" borderId="1" xfId="33" applyNumberFormat="1" applyFont="1" applyFill="1" applyBorder="1" applyAlignment="1">
      <alignment horizontal="right" vertical="center"/>
    </xf>
    <xf numFmtId="0" fontId="61" fillId="0" borderId="0" xfId="33" applyFont="1" applyAlignment="1">
      <alignment horizontal="right" vertical="center"/>
    </xf>
    <xf numFmtId="0" fontId="60" fillId="0" borderId="0" xfId="33" applyFont="1" applyAlignment="1">
      <alignment vertical="center"/>
    </xf>
    <xf numFmtId="0" fontId="47" fillId="0" borderId="0" xfId="33" applyFont="1" applyAlignment="1">
      <alignment vertical="center"/>
    </xf>
    <xf numFmtId="2" fontId="53" fillId="0" borderId="0" xfId="33" applyNumberFormat="1" applyFont="1" applyAlignment="1">
      <alignment vertical="center"/>
    </xf>
    <xf numFmtId="0" fontId="63" fillId="0" borderId="0" xfId="33" applyFont="1" applyAlignment="1">
      <alignment horizontal="right" vertical="center"/>
    </xf>
    <xf numFmtId="0" fontId="59" fillId="0" borderId="0" xfId="33" applyFont="1" applyAlignment="1">
      <alignment vertical="center"/>
    </xf>
    <xf numFmtId="2" fontId="46" fillId="0" borderId="0" xfId="33" applyNumberFormat="1" applyFont="1" applyAlignment="1">
      <alignment vertical="center"/>
    </xf>
    <xf numFmtId="0" fontId="46" fillId="0" borderId="0" xfId="33" applyFont="1" applyAlignment="1">
      <alignment vertical="center"/>
    </xf>
    <xf numFmtId="0" fontId="60" fillId="0" borderId="0" xfId="33" applyFont="1" applyAlignment="1">
      <alignment horizontal="right"/>
    </xf>
    <xf numFmtId="0" fontId="53" fillId="0" borderId="0" xfId="33" applyFont="1"/>
    <xf numFmtId="0" fontId="53" fillId="0" borderId="5" xfId="33" applyFont="1" applyBorder="1" applyAlignment="1">
      <alignment vertical="center" wrapText="1"/>
    </xf>
    <xf numFmtId="0" fontId="56" fillId="0" borderId="5" xfId="33" applyFont="1" applyBorder="1" applyAlignment="1">
      <alignment horizontal="center" vertical="center" wrapText="1"/>
    </xf>
    <xf numFmtId="0" fontId="39" fillId="0" borderId="1" xfId="33" applyFont="1" applyBorder="1" applyAlignment="1">
      <alignment vertical="center"/>
    </xf>
    <xf numFmtId="2" fontId="39" fillId="0" borderId="1" xfId="33" applyNumberFormat="1" applyFont="1" applyBorder="1" applyAlignment="1" applyProtection="1">
      <alignment vertical="center"/>
      <protection locked="0"/>
    </xf>
    <xf numFmtId="4" fontId="46" fillId="0" borderId="1" xfId="33" applyNumberFormat="1" applyFont="1" applyBorder="1" applyAlignment="1" applyProtection="1">
      <alignment horizontal="right" vertical="center"/>
      <protection locked="0"/>
    </xf>
    <xf numFmtId="4" fontId="46" fillId="0" borderId="1" xfId="33" applyNumberFormat="1" applyFont="1" applyBorder="1" applyAlignment="1" applyProtection="1">
      <alignment vertical="center"/>
      <protection locked="0"/>
    </xf>
    <xf numFmtId="0" fontId="53" fillId="0" borderId="5" xfId="33" applyFont="1" applyBorder="1" applyAlignment="1">
      <alignment vertical="center"/>
    </xf>
    <xf numFmtId="0" fontId="53" fillId="0" borderId="7" xfId="33" applyFont="1" applyBorder="1" applyAlignment="1">
      <alignment vertical="center"/>
    </xf>
    <xf numFmtId="2" fontId="53" fillId="19" borderId="1" xfId="33" applyNumberFormat="1" applyFont="1" applyFill="1" applyBorder="1" applyAlignment="1">
      <alignment horizontal="right" vertical="center"/>
    </xf>
    <xf numFmtId="4" fontId="39" fillId="19" borderId="1" xfId="33" applyNumberFormat="1" applyFont="1" applyFill="1" applyBorder="1" applyAlignment="1">
      <alignment vertical="center" wrapText="1"/>
    </xf>
    <xf numFmtId="4" fontId="53" fillId="19" borderId="1" xfId="33" applyNumberFormat="1" applyFont="1" applyFill="1" applyBorder="1" applyAlignment="1">
      <alignment horizontal="right" vertical="center"/>
    </xf>
    <xf numFmtId="4" fontId="53" fillId="0" borderId="0" xfId="33" applyNumberFormat="1" applyFont="1" applyAlignment="1">
      <alignment vertical="center"/>
    </xf>
    <xf numFmtId="0" fontId="48" fillId="0" borderId="0" xfId="33" applyFont="1" applyAlignment="1">
      <alignment horizontal="center"/>
    </xf>
    <xf numFmtId="0" fontId="48" fillId="0" borderId="0" xfId="33" applyFont="1"/>
    <xf numFmtId="0" fontId="39" fillId="0" borderId="22" xfId="33" applyFont="1" applyBorder="1" applyAlignment="1">
      <alignment wrapText="1"/>
    </xf>
    <xf numFmtId="0" fontId="39" fillId="0" borderId="0" xfId="33" applyFont="1" applyAlignment="1">
      <alignment wrapText="1"/>
    </xf>
    <xf numFmtId="0" fontId="39" fillId="0" borderId="20" xfId="33" applyFont="1" applyBorder="1" applyAlignment="1">
      <alignment horizontal="center" vertical="center" wrapText="1"/>
    </xf>
    <xf numFmtId="0" fontId="54" fillId="0" borderId="0" xfId="33" applyFont="1" applyAlignment="1">
      <alignment vertical="center"/>
    </xf>
    <xf numFmtId="4" fontId="39" fillId="0" borderId="1" xfId="33" applyNumberFormat="1" applyFont="1" applyBorder="1" applyAlignment="1" applyProtection="1">
      <alignment horizontal="right" vertical="center"/>
      <protection locked="0"/>
    </xf>
    <xf numFmtId="0" fontId="56" fillId="0" borderId="0" xfId="33" applyFont="1" applyAlignment="1">
      <alignment horizontal="center"/>
    </xf>
    <xf numFmtId="4" fontId="39" fillId="19" borderId="1" xfId="33" applyNumberFormat="1" applyFont="1" applyFill="1" applyBorder="1" applyAlignment="1">
      <alignment horizontal="center" vertical="center"/>
    </xf>
    <xf numFmtId="4" fontId="53" fillId="0" borderId="22" xfId="33" applyNumberFormat="1" applyFont="1" applyBorder="1" applyAlignment="1">
      <alignment vertical="center"/>
    </xf>
    <xf numFmtId="4" fontId="39" fillId="0" borderId="1" xfId="33" applyNumberFormat="1" applyFont="1" applyBorder="1" applyAlignment="1" applyProtection="1">
      <alignment vertical="center"/>
      <protection locked="0"/>
    </xf>
    <xf numFmtId="0" fontId="46" fillId="0" borderId="0" xfId="33" applyFont="1" applyAlignment="1">
      <alignment horizontal="right"/>
    </xf>
    <xf numFmtId="4" fontId="39" fillId="19" borderId="2" xfId="33" applyNumberFormat="1" applyFont="1" applyFill="1" applyBorder="1" applyAlignment="1" applyProtection="1">
      <alignment horizontal="center" vertical="center"/>
      <protection locked="0"/>
    </xf>
    <xf numFmtId="4" fontId="39" fillId="19" borderId="2" xfId="33" applyNumberFormat="1" applyFont="1" applyFill="1" applyBorder="1" applyAlignment="1">
      <alignment vertical="center"/>
    </xf>
    <xf numFmtId="0" fontId="39" fillId="0" borderId="18" xfId="33" applyFont="1" applyBorder="1" applyAlignment="1">
      <alignment horizontal="center" vertical="center"/>
    </xf>
    <xf numFmtId="4" fontId="39" fillId="0" borderId="18" xfId="33" applyNumberFormat="1" applyFont="1" applyBorder="1" applyAlignment="1" applyProtection="1">
      <alignment horizontal="center" vertical="center"/>
      <protection locked="0"/>
    </xf>
    <xf numFmtId="4" fontId="39" fillId="0" borderId="18" xfId="33" applyNumberFormat="1" applyFont="1" applyBorder="1" applyAlignment="1">
      <alignment vertical="center"/>
    </xf>
    <xf numFmtId="0" fontId="39" fillId="0" borderId="1" xfId="33" applyFont="1" applyBorder="1" applyAlignment="1">
      <alignment horizontal="center" vertical="center" wrapText="1"/>
    </xf>
    <xf numFmtId="0" fontId="51" fillId="0" borderId="0" xfId="33" applyFont="1" applyAlignment="1">
      <alignment wrapText="1"/>
    </xf>
    <xf numFmtId="0" fontId="57" fillId="0" borderId="1" xfId="33" applyFont="1" applyBorder="1" applyAlignment="1">
      <alignment horizontal="center" vertical="center" wrapText="1"/>
    </xf>
    <xf numFmtId="0" fontId="56" fillId="0" borderId="1" xfId="33" applyFont="1" applyBorder="1" applyAlignment="1">
      <alignment horizontal="center"/>
    </xf>
    <xf numFmtId="0" fontId="39" fillId="19" borderId="1" xfId="33" applyFont="1" applyFill="1" applyBorder="1" applyAlignment="1">
      <alignment horizontal="center" vertical="center"/>
    </xf>
    <xf numFmtId="0" fontId="48" fillId="0" borderId="0" xfId="33" applyFont="1" applyAlignment="1">
      <alignment horizontal="right"/>
    </xf>
    <xf numFmtId="4" fontId="39" fillId="20" borderId="1" xfId="33" applyNumberFormat="1" applyFont="1" applyFill="1" applyBorder="1" applyAlignment="1">
      <alignment vertical="center"/>
    </xf>
    <xf numFmtId="0" fontId="48" fillId="0" borderId="0" xfId="33" applyFont="1" applyAlignment="1">
      <alignment vertical="center"/>
    </xf>
    <xf numFmtId="0" fontId="39" fillId="0" borderId="1" xfId="33" applyFont="1" applyBorder="1" applyAlignment="1">
      <alignment vertical="center" wrapText="1"/>
    </xf>
    <xf numFmtId="0" fontId="39" fillId="20" borderId="1" xfId="33" applyFont="1" applyFill="1" applyBorder="1" applyAlignment="1">
      <alignment vertical="center"/>
    </xf>
    <xf numFmtId="4" fontId="39" fillId="19" borderId="5" xfId="33" applyNumberFormat="1" applyFont="1" applyFill="1" applyBorder="1" applyAlignment="1">
      <alignment horizontal="center" vertical="center"/>
    </xf>
    <xf numFmtId="0" fontId="39" fillId="19" borderId="6" xfId="33" applyFont="1" applyFill="1" applyBorder="1" applyAlignment="1">
      <alignment horizontal="center" vertical="center"/>
    </xf>
    <xf numFmtId="4" fontId="39" fillId="0" borderId="0" xfId="33" applyNumberFormat="1" applyFont="1" applyAlignment="1">
      <alignment horizontal="right" vertical="center"/>
    </xf>
    <xf numFmtId="0" fontId="39" fillId="0" borderId="0" xfId="33" applyFont="1" applyAlignment="1">
      <alignment horizontal="center" vertical="center"/>
    </xf>
    <xf numFmtId="0" fontId="39" fillId="0" borderId="0" xfId="33" applyFont="1" applyAlignment="1">
      <alignment vertical="center" wrapText="1"/>
    </xf>
    <xf numFmtId="0" fontId="53" fillId="18" borderId="0" xfId="33" applyFont="1" applyFill="1"/>
    <xf numFmtId="0" fontId="65" fillId="0" borderId="0" xfId="33" applyFont="1"/>
    <xf numFmtId="0" fontId="66" fillId="0" borderId="0" xfId="33" applyFont="1" applyAlignment="1" applyProtection="1">
      <alignment horizontal="center" vertical="top" wrapText="1"/>
      <protection locked="0"/>
    </xf>
    <xf numFmtId="0" fontId="66" fillId="0" borderId="0" xfId="33" applyFont="1" applyProtection="1">
      <protection locked="0"/>
    </xf>
    <xf numFmtId="0" fontId="66" fillId="0" borderId="0" xfId="33" applyFont="1" applyAlignment="1" applyProtection="1">
      <alignment vertical="top"/>
      <protection locked="0"/>
    </xf>
    <xf numFmtId="0" fontId="66" fillId="0" borderId="0" xfId="33" applyFont="1" applyAlignment="1" applyProtection="1">
      <alignment horizontal="center"/>
      <protection locked="0"/>
    </xf>
    <xf numFmtId="0" fontId="67" fillId="0" borderId="0" xfId="23" applyFont="1" applyAlignment="1">
      <alignment wrapText="1"/>
    </xf>
    <xf numFmtId="0" fontId="67" fillId="0" borderId="0" xfId="33" applyFont="1" applyAlignment="1" applyProtection="1">
      <alignment horizontal="left" vertical="center"/>
      <protection locked="0"/>
    </xf>
    <xf numFmtId="0" fontId="38" fillId="0" borderId="0" xfId="23" applyFont="1" applyAlignment="1">
      <alignment horizontal="center" vertical="center" wrapText="1"/>
    </xf>
    <xf numFmtId="0" fontId="38" fillId="0" borderId="1" xfId="23" applyFont="1" applyBorder="1" applyAlignment="1">
      <alignment horizontal="center" vertical="center" wrapText="1"/>
    </xf>
    <xf numFmtId="0" fontId="23" fillId="0" borderId="1" xfId="23" applyFont="1" applyBorder="1" applyAlignment="1">
      <alignment horizontal="center" vertical="center"/>
    </xf>
    <xf numFmtId="0" fontId="23" fillId="0" borderId="1" xfId="23" applyFont="1" applyBorder="1" applyAlignment="1">
      <alignment vertical="center"/>
    </xf>
    <xf numFmtId="2" fontId="23" fillId="0" borderId="1" xfId="23" applyNumberFormat="1" applyFont="1" applyBorder="1" applyAlignment="1">
      <alignment vertical="center"/>
    </xf>
    <xf numFmtId="4" fontId="23" fillId="0" borderId="1" xfId="23" applyNumberFormat="1" applyFont="1" applyBorder="1" applyAlignment="1">
      <alignment vertical="center"/>
    </xf>
    <xf numFmtId="4" fontId="23" fillId="20" borderId="1" xfId="23" applyNumberFormat="1" applyFont="1" applyFill="1" applyBorder="1" applyAlignment="1">
      <alignment vertical="center"/>
    </xf>
    <xf numFmtId="0" fontId="67" fillId="20" borderId="1" xfId="23" applyFont="1" applyFill="1" applyBorder="1" applyAlignment="1">
      <alignment vertical="center"/>
    </xf>
    <xf numFmtId="2" fontId="67" fillId="20" borderId="1" xfId="23" applyNumberFormat="1" applyFont="1" applyFill="1" applyBorder="1" applyAlignment="1">
      <alignment vertical="center"/>
    </xf>
    <xf numFmtId="0" fontId="67" fillId="20" borderId="1" xfId="23" applyFont="1" applyFill="1" applyBorder="1" applyAlignment="1">
      <alignment horizontal="center" vertical="center"/>
    </xf>
    <xf numFmtId="4" fontId="67" fillId="20" borderId="1" xfId="23" applyNumberFormat="1" applyFont="1" applyFill="1" applyBorder="1" applyAlignment="1">
      <alignment vertical="center"/>
    </xf>
    <xf numFmtId="0" fontId="38" fillId="0" borderId="0" xfId="23" applyFont="1" applyAlignment="1">
      <alignment horizontal="right"/>
    </xf>
    <xf numFmtId="0" fontId="36" fillId="0" borderId="1" xfId="23" applyFont="1" applyBorder="1" applyAlignment="1">
      <alignment horizontal="center" vertical="center" wrapText="1"/>
    </xf>
    <xf numFmtId="0" fontId="69" fillId="0" borderId="1" xfId="23" applyFont="1" applyBorder="1" applyAlignment="1">
      <alignment horizontal="center"/>
    </xf>
    <xf numFmtId="0" fontId="36" fillId="0" borderId="20" xfId="23" applyFont="1" applyBorder="1" applyAlignment="1">
      <alignment horizontal="right" vertical="center"/>
    </xf>
    <xf numFmtId="0" fontId="36" fillId="0" borderId="20" xfId="23" applyFont="1" applyBorder="1" applyAlignment="1">
      <alignment vertical="center" wrapText="1"/>
    </xf>
    <xf numFmtId="49" fontId="37" fillId="0" borderId="20" xfId="23" applyNumberFormat="1" applyFont="1" applyBorder="1" applyAlignment="1">
      <alignment horizontal="right" vertical="center" wrapText="1"/>
    </xf>
    <xf numFmtId="4" fontId="36" fillId="21" borderId="20" xfId="23" applyNumberFormat="1" applyFont="1" applyFill="1" applyBorder="1" applyAlignment="1">
      <alignment vertical="center"/>
    </xf>
    <xf numFmtId="0" fontId="27" fillId="0" borderId="17" xfId="23" applyFont="1" applyBorder="1" applyAlignment="1">
      <alignment horizontal="right"/>
    </xf>
    <xf numFmtId="0" fontId="69" fillId="0" borderId="17" xfId="23" applyFont="1" applyBorder="1" applyAlignment="1">
      <alignment wrapText="1"/>
    </xf>
    <xf numFmtId="49" fontId="69" fillId="0" borderId="20" xfId="23" applyNumberFormat="1" applyFont="1" applyBorder="1" applyAlignment="1">
      <alignment horizontal="right"/>
    </xf>
    <xf numFmtId="4" fontId="27" fillId="21" borderId="20" xfId="23" applyNumberFormat="1" applyFont="1" applyFill="1" applyBorder="1"/>
    <xf numFmtId="0" fontId="71" fillId="0" borderId="0" xfId="23" applyFont="1"/>
    <xf numFmtId="0" fontId="37" fillId="0" borderId="22" xfId="23" applyFont="1" applyBorder="1" applyAlignment="1">
      <alignment horizontal="right"/>
    </xf>
    <xf numFmtId="0" fontId="36" fillId="0" borderId="22" xfId="23" applyFont="1" applyBorder="1"/>
    <xf numFmtId="49" fontId="37" fillId="0" borderId="21" xfId="23" applyNumberFormat="1" applyFont="1" applyBorder="1" applyAlignment="1">
      <alignment horizontal="right"/>
    </xf>
    <xf numFmtId="4" fontId="37" fillId="0" borderId="0" xfId="23" applyNumberFormat="1" applyFont="1"/>
    <xf numFmtId="4" fontId="37" fillId="0" borderId="21" xfId="23" applyNumberFormat="1" applyFont="1" applyBorder="1"/>
    <xf numFmtId="4" fontId="37" fillId="0" borderId="22" xfId="23" applyNumberFormat="1" applyFont="1" applyBorder="1"/>
    <xf numFmtId="4" fontId="37" fillId="21" borderId="21" xfId="23" applyNumberFormat="1" applyFont="1" applyFill="1" applyBorder="1"/>
    <xf numFmtId="0" fontId="27" fillId="0" borderId="22" xfId="23" applyFont="1" applyBorder="1" applyAlignment="1">
      <alignment horizontal="right"/>
    </xf>
    <xf numFmtId="0" fontId="27" fillId="0" borderId="22" xfId="23" applyFont="1" applyBorder="1"/>
    <xf numFmtId="49" fontId="69" fillId="0" borderId="21" xfId="23" applyNumberFormat="1" applyFont="1" applyBorder="1" applyAlignment="1">
      <alignment horizontal="right"/>
    </xf>
    <xf numFmtId="4" fontId="27" fillId="21" borderId="21" xfId="23" applyNumberFormat="1" applyFont="1" applyFill="1" applyBorder="1"/>
    <xf numFmtId="4" fontId="27" fillId="21" borderId="0" xfId="23" applyNumberFormat="1" applyFont="1" applyFill="1"/>
    <xf numFmtId="0" fontId="37" fillId="0" borderId="22" xfId="23" applyFont="1" applyBorder="1"/>
    <xf numFmtId="0" fontId="37" fillId="0" borderId="24" xfId="23" applyFont="1" applyBorder="1"/>
    <xf numFmtId="49" fontId="37" fillId="0" borderId="2" xfId="23" applyNumberFormat="1" applyFont="1" applyBorder="1" applyAlignment="1">
      <alignment horizontal="right"/>
    </xf>
    <xf numFmtId="4" fontId="37" fillId="0" borderId="3" xfId="23" applyNumberFormat="1" applyFont="1" applyBorder="1"/>
    <xf numFmtId="4" fontId="37" fillId="0" borderId="2" xfId="23" applyNumberFormat="1" applyFont="1" applyBorder="1"/>
    <xf numFmtId="4" fontId="37" fillId="0" borderId="24" xfId="23" applyNumberFormat="1" applyFont="1" applyBorder="1"/>
    <xf numFmtId="0" fontId="36" fillId="0" borderId="1" xfId="23" applyFont="1" applyBorder="1" applyAlignment="1">
      <alignment horizontal="right"/>
    </xf>
    <xf numFmtId="0" fontId="36" fillId="0" borderId="7" xfId="23" applyFont="1" applyBorder="1"/>
    <xf numFmtId="49" fontId="37" fillId="0" borderId="1" xfId="23" applyNumberFormat="1" applyFont="1" applyBorder="1" applyAlignment="1">
      <alignment horizontal="right"/>
    </xf>
    <xf numFmtId="4" fontId="36" fillId="21" borderId="1" xfId="23" applyNumberFormat="1" applyFont="1" applyFill="1" applyBorder="1"/>
    <xf numFmtId="0" fontId="43" fillId="0" borderId="0" xfId="23" applyFont="1"/>
    <xf numFmtId="0" fontId="37" fillId="0" borderId="22" xfId="23" applyFont="1" applyBorder="1" applyAlignment="1">
      <alignment vertical="top" wrapText="1"/>
    </xf>
    <xf numFmtId="49" fontId="37" fillId="0" borderId="22" xfId="23" applyNumberFormat="1" applyFont="1" applyBorder="1" applyAlignment="1">
      <alignment horizontal="right"/>
    </xf>
    <xf numFmtId="4" fontId="37" fillId="21" borderId="23" xfId="23" applyNumberFormat="1" applyFont="1" applyFill="1" applyBorder="1"/>
    <xf numFmtId="0" fontId="36" fillId="0" borderId="22" xfId="23" applyFont="1" applyBorder="1" applyAlignment="1">
      <alignment horizontal="right"/>
    </xf>
    <xf numFmtId="4" fontId="36" fillId="21" borderId="22" xfId="23" applyNumberFormat="1" applyFont="1" applyFill="1" applyBorder="1"/>
    <xf numFmtId="4" fontId="36" fillId="21" borderId="21" xfId="23" applyNumberFormat="1" applyFont="1" applyFill="1" applyBorder="1"/>
    <xf numFmtId="0" fontId="27" fillId="0" borderId="22" xfId="23" applyFont="1" applyBorder="1" applyAlignment="1">
      <alignment vertical="top" wrapText="1"/>
    </xf>
    <xf numFmtId="49" fontId="69" fillId="0" borderId="22" xfId="23" applyNumberFormat="1" applyFont="1" applyBorder="1" applyAlignment="1">
      <alignment horizontal="right"/>
    </xf>
    <xf numFmtId="4" fontId="27" fillId="21" borderId="22" xfId="23" applyNumberFormat="1" applyFont="1" applyFill="1" applyBorder="1"/>
    <xf numFmtId="49" fontId="27" fillId="0" borderId="22" xfId="23" applyNumberFormat="1" applyFont="1" applyBorder="1"/>
    <xf numFmtId="49" fontId="37" fillId="0" borderId="22" xfId="23" applyNumberFormat="1" applyFont="1" applyBorder="1"/>
    <xf numFmtId="4" fontId="36" fillId="21" borderId="23" xfId="23" applyNumberFormat="1" applyFont="1" applyFill="1" applyBorder="1"/>
    <xf numFmtId="4" fontId="36" fillId="0" borderId="22" xfId="23" applyNumberFormat="1" applyFont="1" applyBorder="1"/>
    <xf numFmtId="4" fontId="36" fillId="0" borderId="21" xfId="23" applyNumberFormat="1" applyFont="1" applyBorder="1"/>
    <xf numFmtId="4" fontId="27" fillId="21" borderId="23" xfId="23" applyNumberFormat="1" applyFont="1" applyFill="1" applyBorder="1"/>
    <xf numFmtId="0" fontId="72" fillId="0" borderId="0" xfId="23" applyFont="1"/>
    <xf numFmtId="0" fontId="27" fillId="0" borderId="24" xfId="23" applyFont="1" applyBorder="1" applyAlignment="1">
      <alignment horizontal="right"/>
    </xf>
    <xf numFmtId="0" fontId="27" fillId="0" borderId="24" xfId="23" applyFont="1" applyBorder="1"/>
    <xf numFmtId="49" fontId="69" fillId="0" borderId="24" xfId="23" applyNumberFormat="1" applyFont="1" applyBorder="1" applyAlignment="1">
      <alignment horizontal="right"/>
    </xf>
    <xf numFmtId="4" fontId="27" fillId="0" borderId="24" xfId="23" applyNumberFormat="1" applyFont="1" applyBorder="1"/>
    <xf numFmtId="4" fontId="27" fillId="0" borderId="2" xfId="23" applyNumberFormat="1" applyFont="1" applyBorder="1"/>
    <xf numFmtId="4" fontId="27" fillId="21" borderId="4" xfId="23" applyNumberFormat="1" applyFont="1" applyFill="1" applyBorder="1"/>
    <xf numFmtId="0" fontId="38" fillId="0" borderId="0" xfId="23" applyFont="1" applyAlignment="1">
      <alignment horizontal="left"/>
    </xf>
    <xf numFmtId="0" fontId="37" fillId="21" borderId="0" xfId="23" applyFont="1" applyFill="1" applyAlignment="1">
      <alignment horizontal="right"/>
    </xf>
    <xf numFmtId="0" fontId="36" fillId="0" borderId="17" xfId="23" applyFont="1" applyBorder="1" applyAlignment="1">
      <alignment vertical="top"/>
    </xf>
    <xf numFmtId="0" fontId="37" fillId="0" borderId="18" xfId="23" applyFont="1" applyBorder="1" applyAlignment="1">
      <alignment vertical="top"/>
    </xf>
    <xf numFmtId="0" fontId="37" fillId="0" borderId="19" xfId="23" applyFont="1" applyBorder="1" applyAlignment="1">
      <alignment vertical="top"/>
    </xf>
    <xf numFmtId="0" fontId="37" fillId="0" borderId="0" xfId="23" applyFont="1" applyAlignment="1">
      <alignment horizontal="center" vertical="top"/>
    </xf>
    <xf numFmtId="0" fontId="37" fillId="0" borderId="0" xfId="23" applyFont="1" applyAlignment="1">
      <alignment vertical="top"/>
    </xf>
    <xf numFmtId="0" fontId="36" fillId="0" borderId="1" xfId="23" applyFont="1" applyBorder="1" applyAlignment="1">
      <alignment horizontal="center" vertical="center"/>
    </xf>
    <xf numFmtId="0" fontId="27" fillId="0" borderId="1" xfId="23" applyFont="1" applyBorder="1" applyAlignment="1">
      <alignment horizontal="center"/>
    </xf>
    <xf numFmtId="0" fontId="27" fillId="0" borderId="7" xfId="23" applyFont="1" applyBorder="1" applyAlignment="1">
      <alignment horizontal="center"/>
    </xf>
    <xf numFmtId="0" fontId="27" fillId="0" borderId="6" xfId="23" applyFont="1" applyBorder="1" applyAlignment="1">
      <alignment horizontal="center"/>
    </xf>
    <xf numFmtId="0" fontId="27" fillId="0" borderId="0" xfId="23" applyFont="1" applyAlignment="1">
      <alignment horizontal="center"/>
    </xf>
    <xf numFmtId="0" fontId="42" fillId="0" borderId="1" xfId="23" applyFont="1" applyBorder="1" applyAlignment="1">
      <alignment horizontal="center"/>
    </xf>
    <xf numFmtId="0" fontId="42" fillId="0" borderId="1" xfId="23" applyFont="1" applyBorder="1" applyAlignment="1">
      <alignment wrapText="1"/>
    </xf>
    <xf numFmtId="4" fontId="42" fillId="0" borderId="1" xfId="23" applyNumberFormat="1" applyFont="1" applyBorder="1" applyAlignment="1">
      <alignment wrapText="1"/>
    </xf>
    <xf numFmtId="4" fontId="42" fillId="0" borderId="1" xfId="23" applyNumberFormat="1" applyFont="1" applyBorder="1"/>
    <xf numFmtId="4" fontId="42" fillId="21" borderId="1" xfId="23" applyNumberFormat="1" applyFont="1" applyFill="1" applyBorder="1"/>
    <xf numFmtId="0" fontId="42" fillId="0" borderId="1" xfId="23" applyFont="1" applyBorder="1"/>
    <xf numFmtId="0" fontId="38" fillId="0" borderId="21" xfId="23" applyFont="1" applyBorder="1"/>
    <xf numFmtId="4" fontId="38" fillId="0" borderId="21" xfId="23" applyNumberFormat="1" applyFont="1" applyBorder="1"/>
    <xf numFmtId="4" fontId="38" fillId="21" borderId="21" xfId="23" applyNumberFormat="1" applyFont="1" applyFill="1" applyBorder="1"/>
    <xf numFmtId="0" fontId="42" fillId="0" borderId="21" xfId="23" applyFont="1" applyBorder="1" applyAlignment="1">
      <alignment horizontal="center"/>
    </xf>
    <xf numFmtId="0" fontId="42" fillId="0" borderId="21" xfId="23" applyFont="1" applyBorder="1"/>
    <xf numFmtId="4" fontId="42" fillId="21" borderId="21" xfId="23" applyNumberFormat="1" applyFont="1" applyFill="1" applyBorder="1"/>
    <xf numFmtId="4" fontId="38" fillId="0" borderId="21" xfId="23" applyNumberFormat="1" applyFont="1" applyBorder="1" applyAlignment="1">
      <alignment wrapText="1"/>
    </xf>
    <xf numFmtId="4" fontId="42" fillId="21" borderId="1" xfId="23" applyNumberFormat="1" applyFont="1" applyFill="1" applyBorder="1" applyAlignment="1">
      <alignment wrapText="1"/>
    </xf>
    <xf numFmtId="0" fontId="23" fillId="21" borderId="0" xfId="23" applyFont="1" applyFill="1"/>
    <xf numFmtId="0" fontId="23" fillId="0" borderId="0" xfId="23" applyFont="1"/>
    <xf numFmtId="0" fontId="38" fillId="0" borderId="0" xfId="30" applyFont="1" applyAlignment="1">
      <alignment horizontal="left"/>
    </xf>
    <xf numFmtId="0" fontId="36" fillId="0" borderId="0" xfId="30" applyFont="1"/>
    <xf numFmtId="0" fontId="38" fillId="0" borderId="0" xfId="30" applyFont="1"/>
    <xf numFmtId="0" fontId="37" fillId="0" borderId="0" xfId="30" applyFont="1"/>
    <xf numFmtId="0" fontId="37" fillId="0" borderId="0" xfId="30" applyFont="1" applyAlignment="1">
      <alignment vertical="center"/>
    </xf>
    <xf numFmtId="164" fontId="37" fillId="0" borderId="0" xfId="30" applyNumberFormat="1" applyFont="1" applyAlignment="1">
      <alignment vertical="center"/>
    </xf>
    <xf numFmtId="0" fontId="37" fillId="0" borderId="0" xfId="30" applyFont="1" applyAlignment="1">
      <alignment horizontal="center" vertical="center"/>
    </xf>
    <xf numFmtId="0" fontId="37" fillId="22" borderId="0" xfId="30" applyFont="1" applyFill="1" applyAlignment="1">
      <alignment vertical="center"/>
    </xf>
    <xf numFmtId="0" fontId="73" fillId="0" borderId="0" xfId="30" applyFont="1" applyAlignment="1">
      <alignment vertical="center"/>
    </xf>
    <xf numFmtId="164" fontId="73" fillId="0" borderId="0" xfId="30" applyNumberFormat="1" applyFont="1" applyAlignment="1">
      <alignment vertical="center"/>
    </xf>
    <xf numFmtId="0" fontId="73" fillId="0" borderId="0" xfId="30" applyFont="1" applyAlignment="1">
      <alignment horizontal="center" vertical="center"/>
    </xf>
    <xf numFmtId="0" fontId="36" fillId="0" borderId="1" xfId="26" applyFont="1" applyBorder="1" applyAlignment="1">
      <alignment horizontal="left" vertical="center"/>
    </xf>
    <xf numFmtId="0" fontId="74" fillId="0" borderId="25" xfId="26" applyFont="1" applyBorder="1" applyAlignment="1">
      <alignment horizontal="center" vertical="center" wrapText="1"/>
    </xf>
    <xf numFmtId="0" fontId="36" fillId="0" borderId="1" xfId="30" applyFont="1" applyBorder="1" applyAlignment="1">
      <alignment horizontal="center" vertical="center" wrapText="1"/>
    </xf>
    <xf numFmtId="164" fontId="74" fillId="0" borderId="25" xfId="26" applyNumberFormat="1" applyFont="1" applyBorder="1" applyAlignment="1">
      <alignment horizontal="center" vertical="center" wrapText="1"/>
    </xf>
    <xf numFmtId="0" fontId="69" fillId="0" borderId="1" xfId="26" applyFont="1" applyBorder="1" applyAlignment="1">
      <alignment horizontal="center" vertical="center"/>
    </xf>
    <xf numFmtId="0" fontId="41" fillId="0" borderId="0" xfId="30" applyFont="1"/>
    <xf numFmtId="0" fontId="37" fillId="0" borderId="1" xfId="30" applyFont="1" applyBorder="1" applyAlignment="1">
      <alignment vertical="center" wrapText="1"/>
    </xf>
    <xf numFmtId="0" fontId="74" fillId="0" borderId="26" xfId="30" applyFont="1" applyBorder="1" applyAlignment="1">
      <alignment vertical="center" wrapText="1"/>
    </xf>
    <xf numFmtId="4" fontId="74" fillId="0" borderId="1" xfId="30" applyNumberFormat="1" applyFont="1" applyBorder="1" applyAlignment="1">
      <alignment horizontal="right" vertical="center"/>
    </xf>
    <xf numFmtId="4" fontId="37" fillId="15" borderId="1" xfId="30" applyNumberFormat="1" applyFont="1" applyFill="1" applyBorder="1" applyAlignment="1">
      <alignment horizontal="center" vertical="center"/>
    </xf>
    <xf numFmtId="4" fontId="36" fillId="15" borderId="1" xfId="30" applyNumberFormat="1" applyFont="1" applyFill="1" applyBorder="1" applyAlignment="1">
      <alignment horizontal="right" vertical="center"/>
    </xf>
    <xf numFmtId="4" fontId="36" fillId="15" borderId="1" xfId="30" applyNumberFormat="1" applyFont="1" applyFill="1" applyBorder="1" applyAlignment="1">
      <alignment horizontal="center" vertical="center"/>
    </xf>
    <xf numFmtId="0" fontId="73" fillId="0" borderId="26" xfId="30" applyFont="1" applyBorder="1" applyAlignment="1">
      <alignment vertical="center" wrapText="1"/>
    </xf>
    <xf numFmtId="4" fontId="73" fillId="15" borderId="1" xfId="30" applyNumberFormat="1" applyFont="1" applyFill="1" applyBorder="1" applyAlignment="1">
      <alignment horizontal="right" vertical="center"/>
    </xf>
    <xf numFmtId="0" fontId="75" fillId="0" borderId="26" xfId="30" applyFont="1" applyBorder="1" applyAlignment="1">
      <alignment vertical="center" wrapText="1"/>
    </xf>
    <xf numFmtId="4" fontId="75" fillId="0" borderId="1" xfId="30" applyNumberFormat="1" applyFont="1" applyBorder="1" applyAlignment="1">
      <alignment horizontal="right" vertical="center"/>
    </xf>
    <xf numFmtId="4" fontId="69" fillId="15" borderId="1" xfId="30" applyNumberFormat="1" applyFont="1" applyFill="1" applyBorder="1" applyAlignment="1">
      <alignment horizontal="center" vertical="center"/>
    </xf>
    <xf numFmtId="4" fontId="74" fillId="15" borderId="1" xfId="30" applyNumberFormat="1" applyFont="1" applyFill="1" applyBorder="1" applyAlignment="1">
      <alignment horizontal="right" vertical="center"/>
    </xf>
    <xf numFmtId="4" fontId="73" fillId="0" borderId="1" xfId="30" applyNumberFormat="1" applyFont="1" applyBorder="1" applyAlignment="1">
      <alignment horizontal="right" vertical="center"/>
    </xf>
    <xf numFmtId="0" fontId="37" fillId="0" borderId="1" xfId="30" applyFont="1" applyBorder="1" applyAlignment="1">
      <alignment vertical="center"/>
    </xf>
    <xf numFmtId="0" fontId="73" fillId="0" borderId="27" xfId="30" applyFont="1" applyBorder="1" applyAlignment="1">
      <alignment vertical="center" wrapText="1"/>
    </xf>
    <xf numFmtId="4" fontId="37" fillId="15" borderId="1" xfId="30" applyNumberFormat="1" applyFont="1" applyFill="1" applyBorder="1" applyAlignment="1">
      <alignment vertical="center"/>
    </xf>
    <xf numFmtId="0" fontId="73" fillId="0" borderId="1" xfId="30" applyFont="1" applyBorder="1" applyAlignment="1">
      <alignment vertical="center" wrapText="1"/>
    </xf>
    <xf numFmtId="4" fontId="37" fillId="0" borderId="1" xfId="30" applyNumberFormat="1" applyFont="1" applyBorder="1" applyAlignment="1">
      <alignment vertical="center"/>
    </xf>
    <xf numFmtId="0" fontId="40" fillId="0" borderId="0" xfId="30" applyFont="1" applyAlignment="1">
      <alignment vertical="center"/>
    </xf>
    <xf numFmtId="0" fontId="74" fillId="0" borderId="28" xfId="30" applyFont="1" applyBorder="1" applyAlignment="1">
      <alignment vertical="center" wrapText="1"/>
    </xf>
    <xf numFmtId="0" fontId="23" fillId="21" borderId="0" xfId="30" applyFont="1" applyFill="1"/>
    <xf numFmtId="0" fontId="23" fillId="0" borderId="0" xfId="30" applyFont="1"/>
    <xf numFmtId="0" fontId="37" fillId="0" borderId="0" xfId="30" applyFont="1" applyAlignment="1">
      <alignment horizontal="center"/>
    </xf>
    <xf numFmtId="0" fontId="38" fillId="0" borderId="0" xfId="30" applyFont="1" applyAlignment="1">
      <alignment horizontal="center"/>
    </xf>
    <xf numFmtId="0" fontId="37" fillId="0" borderId="3" xfId="30" applyFont="1" applyBorder="1" applyAlignment="1">
      <alignment horizontal="center"/>
    </xf>
    <xf numFmtId="0" fontId="37" fillId="0" borderId="0" xfId="30" applyFont="1" applyAlignment="1">
      <alignment horizontal="center" vertical="top"/>
    </xf>
    <xf numFmtId="0" fontId="38" fillId="0" borderId="0" xfId="26" applyFont="1" applyAlignment="1">
      <alignment horizontal="left"/>
    </xf>
    <xf numFmtId="0" fontId="36" fillId="0" borderId="0" xfId="26" applyFont="1"/>
    <xf numFmtId="0" fontId="38" fillId="0" borderId="0" xfId="26" applyFont="1"/>
    <xf numFmtId="0" fontId="38" fillId="0" borderId="0" xfId="26" applyFont="1" applyAlignment="1">
      <alignment wrapText="1"/>
    </xf>
    <xf numFmtId="0" fontId="37" fillId="0" borderId="0" xfId="26" applyFont="1" applyAlignment="1">
      <alignment vertical="center"/>
    </xf>
    <xf numFmtId="164" fontId="37" fillId="0" borderId="0" xfId="26" applyNumberFormat="1" applyFont="1" applyAlignment="1">
      <alignment vertical="center"/>
    </xf>
    <xf numFmtId="0" fontId="37" fillId="0" borderId="0" xfId="26" applyFont="1" applyAlignment="1">
      <alignment horizontal="center" vertical="center"/>
    </xf>
    <xf numFmtId="0" fontId="73" fillId="0" borderId="0" xfId="26" applyFont="1" applyAlignment="1">
      <alignment vertical="center"/>
    </xf>
    <xf numFmtId="164" fontId="73" fillId="0" borderId="0" xfId="26" applyNumberFormat="1" applyFont="1" applyAlignment="1">
      <alignment vertical="center"/>
    </xf>
    <xf numFmtId="0" fontId="73" fillId="0" borderId="0" xfId="26" applyFont="1" applyAlignment="1">
      <alignment horizontal="center" vertical="center"/>
    </xf>
    <xf numFmtId="0" fontId="76" fillId="0" borderId="0" xfId="26" applyFont="1"/>
    <xf numFmtId="0" fontId="77" fillId="0" borderId="0" xfId="26" applyFont="1"/>
    <xf numFmtId="0" fontId="37" fillId="0" borderId="1" xfId="26" applyFont="1" applyBorder="1" applyAlignment="1">
      <alignment vertical="center" wrapText="1"/>
    </xf>
    <xf numFmtId="0" fontId="74" fillId="0" borderId="26" xfId="26" applyFont="1" applyBorder="1" applyAlignment="1">
      <alignment vertical="center" wrapText="1"/>
    </xf>
    <xf numFmtId="4" fontId="74" fillId="0" borderId="1" xfId="26" applyNumberFormat="1" applyFont="1" applyBorder="1" applyAlignment="1">
      <alignment horizontal="right" vertical="center"/>
    </xf>
    <xf numFmtId="4" fontId="36" fillId="0" borderId="1" xfId="26" applyNumberFormat="1" applyFont="1" applyBorder="1" applyAlignment="1">
      <alignment vertical="center"/>
    </xf>
    <xf numFmtId="4" fontId="37" fillId="15" borderId="1" xfId="26" applyNumberFormat="1" applyFont="1" applyFill="1" applyBorder="1" applyAlignment="1">
      <alignment horizontal="center" vertical="center"/>
    </xf>
    <xf numFmtId="4" fontId="36" fillId="15" borderId="1" xfId="26" applyNumberFormat="1" applyFont="1" applyFill="1" applyBorder="1" applyAlignment="1">
      <alignment vertical="center"/>
    </xf>
    <xf numFmtId="4" fontId="36" fillId="15" borderId="1" xfId="26" applyNumberFormat="1" applyFont="1" applyFill="1" applyBorder="1" applyAlignment="1">
      <alignment horizontal="center" vertical="center"/>
    </xf>
    <xf numFmtId="0" fontId="73" fillId="0" borderId="26" xfId="26" applyFont="1" applyBorder="1" applyAlignment="1">
      <alignment vertical="center" wrapText="1"/>
    </xf>
    <xf numFmtId="4" fontId="37" fillId="15" borderId="1" xfId="26" applyNumberFormat="1" applyFont="1" applyFill="1" applyBorder="1" applyAlignment="1">
      <alignment vertical="center"/>
    </xf>
    <xf numFmtId="4" fontId="73" fillId="0" borderId="1" xfId="26" applyNumberFormat="1" applyFont="1" applyBorder="1" applyAlignment="1">
      <alignment horizontal="right" vertical="center"/>
    </xf>
    <xf numFmtId="4" fontId="37" fillId="0" borderId="1" xfId="26" applyNumberFormat="1" applyFont="1" applyBorder="1" applyAlignment="1">
      <alignment vertical="center"/>
    </xf>
    <xf numFmtId="0" fontId="37" fillId="0" borderId="1" xfId="26" applyFont="1" applyBorder="1" applyAlignment="1">
      <alignment vertical="center"/>
    </xf>
    <xf numFmtId="4" fontId="73" fillId="15" borderId="1" xfId="26" applyNumberFormat="1" applyFont="1" applyFill="1" applyBorder="1" applyAlignment="1">
      <alignment horizontal="right" vertical="center"/>
    </xf>
    <xf numFmtId="0" fontId="73" fillId="0" borderId="29" xfId="30" applyFont="1" applyBorder="1" applyAlignment="1">
      <alignment vertical="center" wrapText="1"/>
    </xf>
    <xf numFmtId="0" fontId="37" fillId="0" borderId="2" xfId="26" applyFont="1" applyBorder="1" applyAlignment="1">
      <alignment vertical="center"/>
    </xf>
    <xf numFmtId="0" fontId="74" fillId="0" borderId="28" xfId="26" applyFont="1" applyBorder="1" applyAlignment="1">
      <alignment vertical="center" wrapText="1"/>
    </xf>
    <xf numFmtId="0" fontId="23" fillId="21" borderId="0" xfId="26" applyFont="1" applyFill="1"/>
    <xf numFmtId="0" fontId="23" fillId="0" borderId="0" xfId="26" applyFont="1"/>
    <xf numFmtId="0" fontId="37" fillId="0" borderId="0" xfId="26" applyFont="1"/>
    <xf numFmtId="0" fontId="37" fillId="0" borderId="0" xfId="26" applyFont="1" applyAlignment="1">
      <alignment horizontal="center"/>
    </xf>
    <xf numFmtId="0" fontId="38" fillId="0" borderId="0" xfId="26" applyFont="1" applyAlignment="1">
      <alignment horizontal="center"/>
    </xf>
    <xf numFmtId="0" fontId="37" fillId="0" borderId="3" xfId="26" applyFont="1" applyBorder="1" applyAlignment="1">
      <alignment horizontal="center"/>
    </xf>
    <xf numFmtId="0" fontId="37" fillId="0" borderId="0" xfId="26" applyFont="1" applyAlignment="1">
      <alignment horizontal="center" vertical="top"/>
    </xf>
    <xf numFmtId="0" fontId="36" fillId="0" borderId="0" xfId="34" applyFont="1"/>
    <xf numFmtId="0" fontId="38" fillId="0" borderId="0" xfId="34" applyFont="1"/>
    <xf numFmtId="0" fontId="38" fillId="0" borderId="0" xfId="34" applyFont="1" applyAlignment="1">
      <alignment wrapText="1"/>
    </xf>
    <xf numFmtId="0" fontId="37" fillId="0" borderId="0" xfId="34" applyFont="1" applyAlignment="1">
      <alignment vertical="center"/>
    </xf>
    <xf numFmtId="164" fontId="37" fillId="0" borderId="0" xfId="34" applyNumberFormat="1" applyFont="1" applyAlignment="1">
      <alignment vertical="center"/>
    </xf>
    <xf numFmtId="0" fontId="37" fillId="0" borderId="0" xfId="34" applyFont="1" applyAlignment="1">
      <alignment horizontal="center" vertical="center"/>
    </xf>
    <xf numFmtId="0" fontId="37" fillId="0" borderId="0" xfId="26" applyFont="1" applyAlignment="1">
      <alignment horizontal="left"/>
    </xf>
    <xf numFmtId="0" fontId="76" fillId="0" borderId="0" xfId="34" applyFont="1"/>
    <xf numFmtId="0" fontId="73" fillId="0" borderId="0" xfId="26" applyFont="1" applyAlignment="1">
      <alignment horizontal="left" vertical="center"/>
    </xf>
    <xf numFmtId="0" fontId="77" fillId="0" borderId="0" xfId="34" applyFont="1"/>
    <xf numFmtId="0" fontId="37" fillId="0" borderId="1" xfId="26" applyFont="1" applyBorder="1" applyAlignment="1">
      <alignment horizontal="left" vertical="center" wrapText="1"/>
    </xf>
    <xf numFmtId="4" fontId="74" fillId="0" borderId="1" xfId="26" applyNumberFormat="1" applyFont="1" applyBorder="1" applyAlignment="1">
      <alignment vertical="center"/>
    </xf>
    <xf numFmtId="0" fontId="73" fillId="14" borderId="26" xfId="26" applyFont="1" applyFill="1" applyBorder="1" applyAlignment="1">
      <alignment vertical="center" wrapText="1"/>
    </xf>
    <xf numFmtId="4" fontId="73" fillId="0" borderId="1" xfId="26" applyNumberFormat="1" applyFont="1" applyBorder="1" applyAlignment="1">
      <alignment vertical="center"/>
    </xf>
    <xf numFmtId="4" fontId="37" fillId="14" borderId="1" xfId="26" applyNumberFormat="1" applyFont="1" applyFill="1" applyBorder="1" applyAlignment="1">
      <alignment vertical="center"/>
    </xf>
    <xf numFmtId="0" fontId="37" fillId="0" borderId="1" xfId="26" applyFont="1" applyBorder="1" applyAlignment="1">
      <alignment horizontal="left" vertical="center"/>
    </xf>
    <xf numFmtId="0" fontId="37" fillId="0" borderId="22" xfId="26" applyFont="1" applyBorder="1" applyAlignment="1">
      <alignment vertical="center"/>
    </xf>
    <xf numFmtId="4" fontId="69" fillId="0" borderId="22" xfId="26" applyNumberFormat="1" applyFont="1" applyBorder="1" applyAlignment="1">
      <alignment vertical="center"/>
    </xf>
    <xf numFmtId="4" fontId="37" fillId="14" borderId="0" xfId="26" applyNumberFormat="1" applyFont="1" applyFill="1" applyAlignment="1">
      <alignment vertical="center"/>
    </xf>
    <xf numFmtId="0" fontId="37" fillId="0" borderId="29" xfId="26" applyFont="1" applyBorder="1" applyAlignment="1">
      <alignment vertical="center"/>
    </xf>
    <xf numFmtId="0" fontId="23" fillId="21" borderId="0" xfId="34" applyFont="1" applyFill="1"/>
    <xf numFmtId="0" fontId="23" fillId="0" borderId="0" xfId="34" applyFont="1"/>
    <xf numFmtId="0" fontId="37" fillId="0" borderId="0" xfId="34" applyFont="1"/>
    <xf numFmtId="0" fontId="1" fillId="0" borderId="0" xfId="34"/>
    <xf numFmtId="0" fontId="38" fillId="0" borderId="0" xfId="34" applyFont="1" applyAlignment="1">
      <alignment horizontal="left"/>
    </xf>
    <xf numFmtId="0" fontId="37" fillId="0" borderId="0" xfId="34" applyFont="1" applyAlignment="1">
      <alignment horizontal="center"/>
    </xf>
    <xf numFmtId="0" fontId="38" fillId="0" borderId="0" xfId="34" applyFont="1" applyAlignment="1">
      <alignment horizontal="center"/>
    </xf>
    <xf numFmtId="0" fontId="37" fillId="0" borderId="3" xfId="34" applyFont="1" applyBorder="1" applyAlignment="1">
      <alignment horizontal="center"/>
    </xf>
    <xf numFmtId="0" fontId="37" fillId="0" borderId="0" xfId="34" applyFont="1" applyAlignment="1">
      <alignment horizontal="center" vertical="top"/>
    </xf>
    <xf numFmtId="0" fontId="76" fillId="0" borderId="0" xfId="34" applyFont="1" applyAlignment="1">
      <alignment horizontal="left"/>
    </xf>
    <xf numFmtId="0" fontId="73" fillId="0" borderId="0" xfId="26" applyFont="1" applyAlignment="1">
      <alignment horizontal="right" vertical="center"/>
    </xf>
    <xf numFmtId="4" fontId="73" fillId="15" borderId="1" xfId="26" applyNumberFormat="1" applyFont="1" applyFill="1" applyBorder="1" applyAlignment="1">
      <alignment vertical="center"/>
    </xf>
    <xf numFmtId="0" fontId="80" fillId="0" borderId="25" xfId="26" applyFont="1" applyBorder="1" applyAlignment="1">
      <alignment horizontal="center" vertical="center" wrapText="1"/>
    </xf>
    <xf numFmtId="4" fontId="36" fillId="15" borderId="1" xfId="26" applyNumberFormat="1" applyFont="1" applyFill="1" applyBorder="1" applyAlignment="1">
      <alignment horizontal="right" vertical="center"/>
    </xf>
    <xf numFmtId="0" fontId="68" fillId="0" borderId="1" xfId="26" applyFont="1" applyBorder="1" applyAlignment="1">
      <alignment horizontal="left" vertical="center"/>
    </xf>
    <xf numFmtId="0" fontId="69" fillId="0" borderId="0" xfId="26" applyFont="1" applyAlignment="1">
      <alignment horizontal="center" vertical="center"/>
    </xf>
    <xf numFmtId="4" fontId="74" fillId="15" borderId="1" xfId="26" applyNumberFormat="1" applyFont="1" applyFill="1" applyBorder="1" applyAlignment="1">
      <alignment horizontal="right" vertical="center"/>
    </xf>
    <xf numFmtId="0" fontId="81" fillId="0" borderId="0" xfId="45" applyFont="1"/>
    <xf numFmtId="0" fontId="81" fillId="0" borderId="0" xfId="45" applyFont="1" applyAlignment="1">
      <alignment vertical="center" wrapText="1"/>
    </xf>
    <xf numFmtId="3" fontId="84" fillId="0" borderId="0" xfId="46" applyNumberFormat="1" applyFont="1"/>
    <xf numFmtId="0" fontId="84" fillId="0" borderId="0" xfId="46" applyFont="1"/>
    <xf numFmtId="0" fontId="81" fillId="0" borderId="0" xfId="45" applyFont="1" applyAlignment="1">
      <alignment vertical="center"/>
    </xf>
    <xf numFmtId="0" fontId="74" fillId="0" borderId="0" xfId="47" applyFont="1"/>
    <xf numFmtId="0" fontId="81" fillId="0" borderId="0" xfId="47" applyFont="1"/>
    <xf numFmtId="0" fontId="73" fillId="0" borderId="0" xfId="47" applyFont="1" applyAlignment="1">
      <alignment horizontal="center"/>
    </xf>
    <xf numFmtId="0" fontId="85" fillId="0" borderId="1" xfId="47" applyFont="1" applyBorder="1" applyAlignment="1">
      <alignment horizontal="center" vertical="center" wrapText="1"/>
    </xf>
    <xf numFmtId="0" fontId="81" fillId="0" borderId="0" xfId="47" applyFont="1" applyAlignment="1">
      <alignment horizontal="center" vertical="center"/>
    </xf>
    <xf numFmtId="0" fontId="85" fillId="0" borderId="0" xfId="47" applyFont="1" applyAlignment="1">
      <alignment horizontal="center" vertical="center" wrapText="1"/>
    </xf>
    <xf numFmtId="0" fontId="86" fillId="0" borderId="1" xfId="47" applyFont="1" applyBorder="1" applyAlignment="1">
      <alignment horizontal="center"/>
    </xf>
    <xf numFmtId="0" fontId="86" fillId="0" borderId="0" xfId="47" applyFont="1"/>
    <xf numFmtId="0" fontId="81" fillId="0" borderId="5" xfId="47" applyFont="1" applyBorder="1" applyAlignment="1">
      <alignment wrapText="1"/>
    </xf>
    <xf numFmtId="0" fontId="81" fillId="0" borderId="6" xfId="47" applyFont="1" applyBorder="1" applyAlignment="1">
      <alignment wrapText="1"/>
    </xf>
    <xf numFmtId="0" fontId="81" fillId="0" borderId="6" xfId="47" applyFont="1" applyBorder="1"/>
    <xf numFmtId="3" fontId="81" fillId="0" borderId="6" xfId="47" applyNumberFormat="1" applyFont="1" applyBorder="1"/>
    <xf numFmtId="3" fontId="81" fillId="0" borderId="7" xfId="47" applyNumberFormat="1" applyFont="1" applyBorder="1"/>
    <xf numFmtId="0" fontId="87" fillId="23" borderId="5" xfId="47" applyFont="1" applyFill="1" applyBorder="1" applyAlignment="1">
      <alignment wrapText="1"/>
    </xf>
    <xf numFmtId="0" fontId="86" fillId="23" borderId="6" xfId="47" applyFont="1" applyFill="1" applyBorder="1" applyAlignment="1">
      <alignment wrapText="1"/>
    </xf>
    <xf numFmtId="0" fontId="86" fillId="23" borderId="7" xfId="47" applyFont="1" applyFill="1" applyBorder="1" applyAlignment="1">
      <alignment wrapText="1"/>
    </xf>
    <xf numFmtId="0" fontId="85" fillId="0" borderId="0" xfId="47" applyFont="1"/>
    <xf numFmtId="0" fontId="81" fillId="0" borderId="1" xfId="34" applyFont="1" applyBorder="1" applyAlignment="1" applyProtection="1">
      <alignment wrapText="1"/>
      <protection locked="0"/>
    </xf>
    <xf numFmtId="3" fontId="81" fillId="0" borderId="5" xfId="47" applyNumberFormat="1" applyFont="1" applyBorder="1" applyAlignment="1" applyProtection="1">
      <alignment horizontal="center"/>
      <protection locked="0"/>
    </xf>
    <xf numFmtId="3" fontId="85" fillId="15" borderId="1" xfId="47" applyNumberFormat="1" applyFont="1" applyFill="1" applyBorder="1"/>
    <xf numFmtId="3" fontId="85" fillId="0" borderId="1" xfId="47" applyNumberFormat="1" applyFont="1" applyBorder="1" applyAlignment="1">
      <alignment wrapText="1"/>
    </xf>
    <xf numFmtId="3" fontId="85" fillId="0" borderId="1" xfId="47" applyNumberFormat="1" applyFont="1" applyBorder="1" applyAlignment="1">
      <alignment horizontal="center" wrapText="1"/>
    </xf>
    <xf numFmtId="3" fontId="85" fillId="0" borderId="5" xfId="47" applyNumberFormat="1" applyFont="1" applyBorder="1" applyAlignment="1">
      <alignment horizontal="center"/>
    </xf>
    <xf numFmtId="3" fontId="81" fillId="0" borderId="20" xfId="47" applyNumberFormat="1" applyFont="1" applyBorder="1" applyAlignment="1">
      <alignment horizontal="left" wrapText="1"/>
    </xf>
    <xf numFmtId="3" fontId="81" fillId="0" borderId="1" xfId="47" applyNumberFormat="1" applyFont="1" applyBorder="1" applyAlignment="1">
      <alignment horizontal="left" wrapText="1"/>
    </xf>
    <xf numFmtId="3" fontId="81" fillId="0" borderId="5" xfId="47" applyNumberFormat="1" applyFont="1" applyBorder="1" applyAlignment="1">
      <alignment horizontal="center"/>
    </xf>
    <xf numFmtId="3" fontId="81" fillId="0" borderId="1" xfId="47" applyNumberFormat="1" applyFont="1" applyBorder="1" applyProtection="1">
      <protection locked="0"/>
    </xf>
    <xf numFmtId="3" fontId="81" fillId="15" borderId="1" xfId="47" applyNumberFormat="1" applyFont="1" applyFill="1" applyBorder="1"/>
    <xf numFmtId="3" fontId="81" fillId="0" borderId="21" xfId="47" applyNumberFormat="1" applyFont="1" applyBorder="1" applyAlignment="1">
      <alignment wrapText="1"/>
    </xf>
    <xf numFmtId="3" fontId="81" fillId="0" borderId="2" xfId="47" applyNumberFormat="1" applyFont="1" applyBorder="1" applyAlignment="1">
      <alignment wrapText="1"/>
    </xf>
    <xf numFmtId="3" fontId="86" fillId="24" borderId="1" xfId="47" applyNumberFormat="1" applyFont="1" applyFill="1" applyBorder="1" applyAlignment="1">
      <alignment horizontal="right" wrapText="1"/>
    </xf>
    <xf numFmtId="3" fontId="86" fillId="24" borderId="1" xfId="47" applyNumberFormat="1" applyFont="1" applyFill="1" applyBorder="1" applyAlignment="1">
      <alignment horizontal="center" wrapText="1"/>
    </xf>
    <xf numFmtId="3" fontId="86" fillId="24" borderId="5" xfId="47" applyNumberFormat="1" applyFont="1" applyFill="1" applyBorder="1" applyAlignment="1">
      <alignment horizontal="center"/>
    </xf>
    <xf numFmtId="3" fontId="87" fillId="24" borderId="1" xfId="47" applyNumberFormat="1" applyFont="1" applyFill="1" applyBorder="1" applyAlignment="1">
      <alignment horizontal="right"/>
    </xf>
    <xf numFmtId="3" fontId="86" fillId="24" borderId="1" xfId="47" applyNumberFormat="1" applyFont="1" applyFill="1" applyBorder="1" applyProtection="1">
      <protection locked="0"/>
    </xf>
    <xf numFmtId="0" fontId="81" fillId="0" borderId="24" xfId="47" applyFont="1" applyBorder="1" applyAlignment="1">
      <alignment wrapText="1"/>
    </xf>
    <xf numFmtId="0" fontId="81" fillId="0" borderId="3" xfId="47" applyFont="1" applyBorder="1" applyAlignment="1">
      <alignment wrapText="1"/>
    </xf>
    <xf numFmtId="0" fontId="81" fillId="0" borderId="3" xfId="47" applyFont="1" applyBorder="1"/>
    <xf numFmtId="3" fontId="81" fillId="0" borderId="3" xfId="47" applyNumberFormat="1" applyFont="1" applyBorder="1"/>
    <xf numFmtId="3" fontId="84" fillId="15" borderId="0" xfId="47" applyNumberFormat="1" applyFont="1" applyFill="1" applyAlignment="1">
      <alignment wrapText="1"/>
    </xf>
    <xf numFmtId="3" fontId="84" fillId="15" borderId="0" xfId="47" applyNumberFormat="1" applyFont="1" applyFill="1" applyAlignment="1">
      <alignment horizontal="center"/>
    </xf>
    <xf numFmtId="3" fontId="84" fillId="15" borderId="0" xfId="47" applyNumberFormat="1" applyFont="1" applyFill="1"/>
    <xf numFmtId="0" fontId="84" fillId="0" borderId="0" xfId="47" applyFont="1"/>
    <xf numFmtId="3" fontId="81" fillId="0" borderId="0" xfId="47" applyNumberFormat="1" applyFont="1" applyAlignment="1">
      <alignment wrapText="1"/>
    </xf>
    <xf numFmtId="3" fontId="81" fillId="0" borderId="0" xfId="47" applyNumberFormat="1" applyFont="1" applyAlignment="1">
      <alignment horizontal="center"/>
    </xf>
    <xf numFmtId="3" fontId="81" fillId="0" borderId="0" xfId="47" applyNumberFormat="1" applyFont="1"/>
    <xf numFmtId="3" fontId="85" fillId="15" borderId="20" xfId="47" applyNumberFormat="1" applyFont="1" applyFill="1" applyBorder="1"/>
    <xf numFmtId="0" fontId="84" fillId="0" borderId="0" xfId="47" applyFont="1" applyAlignment="1">
      <alignment wrapText="1"/>
    </xf>
    <xf numFmtId="0" fontId="81" fillId="0" borderId="0" xfId="46" applyFont="1" applyProtection="1">
      <protection locked="0"/>
    </xf>
    <xf numFmtId="0" fontId="81" fillId="0" borderId="0" xfId="45" applyFont="1" applyAlignment="1" applyProtection="1">
      <alignment vertical="center"/>
      <protection locked="0"/>
    </xf>
    <xf numFmtId="0" fontId="81" fillId="0" borderId="0" xfId="46" applyFont="1" applyAlignment="1" applyProtection="1">
      <alignment horizontal="left" vertical="top" wrapText="1"/>
      <protection locked="0"/>
    </xf>
    <xf numFmtId="0" fontId="37" fillId="0" borderId="0" xfId="23" applyFont="1" applyAlignment="1" applyProtection="1">
      <alignment horizontal="center" vertical="top"/>
      <protection locked="0"/>
    </xf>
    <xf numFmtId="0" fontId="37" fillId="0" borderId="3" xfId="23" applyFont="1" applyBorder="1" applyAlignment="1" applyProtection="1">
      <alignment horizontal="center"/>
      <protection locked="0"/>
    </xf>
    <xf numFmtId="0" fontId="81" fillId="0" borderId="0" xfId="47" applyFont="1" applyAlignment="1" applyProtection="1">
      <alignment vertical="top" wrapText="1"/>
      <protection locked="0"/>
    </xf>
    <xf numFmtId="0" fontId="81" fillId="0" borderId="0" xfId="47" applyFont="1" applyAlignment="1">
      <alignment wrapText="1"/>
    </xf>
    <xf numFmtId="0" fontId="86" fillId="0" borderId="1" xfId="47" applyFont="1" applyBorder="1" applyAlignment="1">
      <alignment horizontal="center" vertical="center"/>
    </xf>
    <xf numFmtId="0" fontId="86" fillId="0" borderId="0" xfId="47" applyFont="1" applyAlignment="1">
      <alignment vertical="center"/>
    </xf>
    <xf numFmtId="0" fontId="81" fillId="0" borderId="0" xfId="47" applyFont="1" applyAlignment="1">
      <alignment horizontal="center"/>
    </xf>
    <xf numFmtId="0" fontId="81" fillId="0" borderId="0" xfId="47" applyFont="1" applyAlignment="1" applyProtection="1">
      <alignment wrapText="1"/>
      <protection locked="0"/>
    </xf>
    <xf numFmtId="0" fontId="81" fillId="0" borderId="0" xfId="47" applyFont="1" applyAlignment="1" applyProtection="1">
      <alignment horizontal="center" wrapText="1"/>
      <protection locked="0"/>
    </xf>
    <xf numFmtId="0" fontId="81" fillId="0" borderId="0" xfId="47" applyFont="1" applyAlignment="1" applyProtection="1">
      <alignment horizontal="center"/>
      <protection locked="0"/>
    </xf>
    <xf numFmtId="3" fontId="81" fillId="0" borderId="0" xfId="47" applyNumberFormat="1" applyFont="1" applyProtection="1">
      <protection locked="0"/>
    </xf>
    <xf numFmtId="3" fontId="81" fillId="0" borderId="0" xfId="47" applyNumberFormat="1" applyFont="1" applyAlignment="1" applyProtection="1">
      <alignment horizontal="center"/>
      <protection locked="0"/>
    </xf>
    <xf numFmtId="0" fontId="81" fillId="0" borderId="0" xfId="47" applyFont="1" applyProtection="1">
      <protection locked="0"/>
    </xf>
    <xf numFmtId="0" fontId="36" fillId="0" borderId="0" xfId="33" applyFont="1"/>
    <xf numFmtId="0" fontId="38" fillId="0" borderId="0" xfId="33" applyFont="1"/>
    <xf numFmtId="0" fontId="21" fillId="0" borderId="0" xfId="33" applyFont="1" applyAlignment="1">
      <alignment horizontal="center" vertical="center"/>
    </xf>
    <xf numFmtId="0" fontId="31" fillId="0" borderId="0" xfId="33" applyFont="1"/>
    <xf numFmtId="0" fontId="42" fillId="0" borderId="0" xfId="48" applyFont="1" applyAlignment="1">
      <alignment wrapText="1"/>
    </xf>
    <xf numFmtId="0" fontId="38" fillId="0" borderId="0" xfId="48" applyFont="1" applyAlignment="1">
      <alignment horizontal="right" wrapText="1"/>
    </xf>
    <xf numFmtId="0" fontId="38" fillId="0" borderId="0" xfId="48" applyFont="1" applyAlignment="1">
      <alignment horizontal="center" wrapText="1"/>
    </xf>
    <xf numFmtId="0" fontId="21" fillId="0" borderId="0" xfId="48" applyFont="1"/>
    <xf numFmtId="0" fontId="38" fillId="0" borderId="0" xfId="48" applyFont="1"/>
    <xf numFmtId="0" fontId="23" fillId="0" borderId="0" xfId="48" applyFont="1"/>
    <xf numFmtId="0" fontId="67" fillId="0" borderId="21" xfId="48" applyFont="1" applyBorder="1" applyAlignment="1">
      <alignment vertical="center" wrapText="1"/>
    </xf>
    <xf numFmtId="0" fontId="67" fillId="0" borderId="1" xfId="48" applyFont="1" applyBorder="1" applyAlignment="1">
      <alignment horizontal="center" vertical="center" wrapText="1"/>
    </xf>
    <xf numFmtId="0" fontId="67" fillId="0" borderId="6" xfId="48" applyFont="1" applyBorder="1" applyAlignment="1">
      <alignment horizontal="center" vertical="center" wrapText="1"/>
    </xf>
    <xf numFmtId="0" fontId="67" fillId="0" borderId="7" xfId="48" applyFont="1" applyBorder="1" applyAlignment="1">
      <alignment horizontal="center" vertical="center" wrapText="1"/>
    </xf>
    <xf numFmtId="0" fontId="90" fillId="0" borderId="1" xfId="48" applyFont="1" applyBorder="1" applyAlignment="1">
      <alignment horizontal="center"/>
    </xf>
    <xf numFmtId="0" fontId="90" fillId="0" borderId="24" xfId="48" applyFont="1" applyBorder="1" applyAlignment="1">
      <alignment wrapText="1"/>
    </xf>
    <xf numFmtId="0" fontId="90" fillId="0" borderId="1" xfId="48" applyFont="1" applyBorder="1" applyAlignment="1">
      <alignment horizontal="center" wrapText="1"/>
    </xf>
    <xf numFmtId="0" fontId="40" fillId="0" borderId="0" xfId="48" applyFont="1"/>
    <xf numFmtId="3" fontId="23" fillId="0" borderId="1" xfId="48" applyNumberFormat="1" applyFont="1" applyBorder="1" applyAlignment="1">
      <alignment horizontal="center" vertical="center" wrapText="1"/>
    </xf>
    <xf numFmtId="4" fontId="23" fillId="0" borderId="1" xfId="48" applyNumberFormat="1" applyFont="1" applyBorder="1" applyAlignment="1">
      <alignment vertical="center"/>
    </xf>
    <xf numFmtId="4" fontId="23" fillId="0" borderId="0" xfId="48" applyNumberFormat="1" applyFont="1" applyAlignment="1">
      <alignment vertical="center"/>
    </xf>
    <xf numFmtId="0" fontId="23" fillId="0" borderId="0" xfId="48" applyFont="1" applyAlignment="1">
      <alignment vertical="center"/>
    </xf>
    <xf numFmtId="4" fontId="23" fillId="0" borderId="1" xfId="48" applyNumberFormat="1" applyFont="1" applyBorder="1" applyAlignment="1">
      <alignment vertical="center" wrapText="1"/>
    </xf>
    <xf numFmtId="0" fontId="23" fillId="0" borderId="0" xfId="48" applyFont="1" applyAlignment="1">
      <alignment vertical="center" wrapText="1"/>
    </xf>
    <xf numFmtId="0" fontId="37" fillId="15" borderId="0" xfId="33" applyFont="1" applyFill="1" applyAlignment="1">
      <alignment horizontal="center" vertical="top"/>
    </xf>
    <xf numFmtId="0" fontId="37" fillId="0" borderId="0" xfId="33" applyFont="1" applyAlignment="1">
      <alignment vertical="top"/>
    </xf>
    <xf numFmtId="0" fontId="38" fillId="0" borderId="0" xfId="33" applyFont="1" applyAlignment="1">
      <alignment vertical="top"/>
    </xf>
    <xf numFmtId="0" fontId="36" fillId="0" borderId="0" xfId="33" applyFont="1" applyAlignment="1" applyProtection="1">
      <alignment vertical="top"/>
      <protection locked="0"/>
    </xf>
    <xf numFmtId="0" fontId="38" fillId="0" borderId="0" xfId="33" applyFont="1" applyAlignment="1" applyProtection="1">
      <alignment vertical="top"/>
      <protection locked="0"/>
    </xf>
    <xf numFmtId="0" fontId="37" fillId="0" borderId="0" xfId="33" applyFont="1"/>
    <xf numFmtId="0" fontId="36" fillId="0" borderId="0" xfId="33" applyFont="1" applyProtection="1">
      <protection locked="0"/>
    </xf>
    <xf numFmtId="0" fontId="38" fillId="0" borderId="0" xfId="33" applyFont="1" applyProtection="1">
      <protection locked="0"/>
    </xf>
    <xf numFmtId="0" fontId="37" fillId="0" borderId="0" xfId="33" applyFont="1" applyAlignment="1">
      <alignment horizontal="center"/>
    </xf>
    <xf numFmtId="0" fontId="38" fillId="0" borderId="0" xfId="33" applyFont="1" applyAlignment="1">
      <alignment horizontal="center"/>
    </xf>
    <xf numFmtId="0" fontId="37" fillId="0" borderId="3" xfId="33" applyFont="1" applyBorder="1" applyAlignment="1">
      <alignment horizontal="center"/>
    </xf>
    <xf numFmtId="0" fontId="40" fillId="0" borderId="0" xfId="23" applyFont="1" applyAlignment="1">
      <alignment horizontal="left" wrapText="1"/>
    </xf>
    <xf numFmtId="0" fontId="36" fillId="0" borderId="0" xfId="48" applyFont="1" applyAlignment="1">
      <alignment horizontal="center" vertical="center" wrapText="1"/>
    </xf>
    <xf numFmtId="0" fontId="38" fillId="0" borderId="0" xfId="48" applyFont="1" applyAlignment="1">
      <alignment vertical="center"/>
    </xf>
    <xf numFmtId="0" fontId="37" fillId="0" borderId="0" xfId="48" applyFont="1" applyAlignment="1">
      <alignment horizontal="center" vertical="center" wrapText="1"/>
    </xf>
    <xf numFmtId="0" fontId="91" fillId="0" borderId="1" xfId="48" applyFont="1" applyBorder="1" applyAlignment="1">
      <alignment horizontal="center"/>
    </xf>
    <xf numFmtId="0" fontId="92" fillId="0" borderId="1" xfId="48" applyFont="1" applyBorder="1" applyAlignment="1">
      <alignment horizontal="center"/>
    </xf>
    <xf numFmtId="0" fontId="67" fillId="0" borderId="0" xfId="48" applyFont="1"/>
    <xf numFmtId="0" fontId="23" fillId="0" borderId="1" xfId="48" applyFont="1" applyBorder="1" applyAlignment="1">
      <alignment vertical="center" wrapText="1"/>
    </xf>
    <xf numFmtId="0" fontId="23" fillId="21" borderId="18" xfId="30" applyFont="1" applyFill="1" applyBorder="1"/>
    <xf numFmtId="0" fontId="23" fillId="0" borderId="18" xfId="30" applyFont="1" applyBorder="1"/>
    <xf numFmtId="0" fontId="23" fillId="0" borderId="0" xfId="48" applyFont="1" applyAlignment="1">
      <alignment horizontal="center" vertical="center" wrapText="1"/>
    </xf>
    <xf numFmtId="3" fontId="23" fillId="0" borderId="0" xfId="48" applyNumberFormat="1" applyFont="1" applyAlignment="1">
      <alignment horizontal="center" vertical="center"/>
    </xf>
    <xf numFmtId="4" fontId="23" fillId="0" borderId="0" xfId="48" applyNumberFormat="1" applyFont="1" applyAlignment="1">
      <alignment horizontal="center" vertical="center"/>
    </xf>
    <xf numFmtId="4" fontId="23" fillId="0" borderId="0" xfId="48" applyNumberFormat="1" applyFont="1" applyAlignment="1">
      <alignment horizontal="right" vertical="center"/>
    </xf>
    <xf numFmtId="0" fontId="93" fillId="0" borderId="0" xfId="45" applyFont="1"/>
    <xf numFmtId="0" fontId="93" fillId="0" borderId="0" xfId="45" applyFont="1" applyAlignment="1">
      <alignment wrapText="1"/>
    </xf>
    <xf numFmtId="0" fontId="93" fillId="0" borderId="0" xfId="45" applyFont="1" applyAlignment="1">
      <alignment horizontal="left" vertical="center" wrapText="1"/>
    </xf>
    <xf numFmtId="0" fontId="93" fillId="0" borderId="0" xfId="45" applyFont="1" applyAlignment="1">
      <alignment vertical="center" wrapText="1"/>
    </xf>
    <xf numFmtId="0" fontId="36" fillId="0" borderId="0" xfId="34" applyFont="1" applyAlignment="1">
      <alignment vertical="center"/>
    </xf>
    <xf numFmtId="0" fontId="38" fillId="0" borderId="0" xfId="0" applyFont="1"/>
    <xf numFmtId="0" fontId="42" fillId="0" borderId="3" xfId="0" applyFont="1" applyBorder="1" applyAlignment="1">
      <alignment horizontal="center" vertical="center" wrapText="1"/>
    </xf>
    <xf numFmtId="0" fontId="38" fillId="0" borderId="3" xfId="0" applyFont="1" applyBorder="1"/>
    <xf numFmtId="0" fontId="37" fillId="0" borderId="3" xfId="0" applyFont="1" applyBorder="1" applyAlignment="1">
      <alignment horizontal="center"/>
    </xf>
    <xf numFmtId="0" fontId="42" fillId="0" borderId="1" xfId="23" applyFont="1" applyBorder="1" applyAlignment="1">
      <alignment horizontal="center" vertical="center" wrapText="1"/>
    </xf>
    <xf numFmtId="0" fontId="38" fillId="0" borderId="1" xfId="23" applyFont="1" applyBorder="1" applyAlignment="1">
      <alignment horizontal="center" vertical="center"/>
    </xf>
    <xf numFmtId="0" fontId="38" fillId="0" borderId="0" xfId="49" applyFont="1"/>
    <xf numFmtId="0" fontId="38" fillId="0" borderId="0" xfId="49" applyFont="1" applyAlignment="1">
      <alignment horizontal="left"/>
    </xf>
    <xf numFmtId="0" fontId="38" fillId="0" borderId="0" xfId="50" applyFont="1" applyAlignment="1">
      <alignment horizontal="left"/>
    </xf>
    <xf numFmtId="0" fontId="90" fillId="0" borderId="0" xfId="23" applyFont="1"/>
    <xf numFmtId="0" fontId="41" fillId="0" borderId="0" xfId="23" applyFont="1"/>
    <xf numFmtId="0" fontId="67" fillId="0" borderId="1" xfId="23" applyFont="1" applyBorder="1" applyAlignment="1">
      <alignment horizontal="center"/>
    </xf>
    <xf numFmtId="0" fontId="67" fillId="0" borderId="1" xfId="23" applyFont="1" applyBorder="1" applyAlignment="1">
      <alignment horizontal="left"/>
    </xf>
    <xf numFmtId="4" fontId="67" fillId="0" borderId="1" xfId="23" applyNumberFormat="1" applyFont="1" applyBorder="1"/>
    <xf numFmtId="4" fontId="67" fillId="0" borderId="1" xfId="23" applyNumberFormat="1" applyFont="1" applyBorder="1" applyAlignment="1">
      <alignment horizontal="right"/>
    </xf>
    <xf numFmtId="0" fontId="67" fillId="0" borderId="1" xfId="23" applyFont="1" applyBorder="1"/>
    <xf numFmtId="4" fontId="67" fillId="0" borderId="1" xfId="11" applyNumberFormat="1" applyFont="1" applyFill="1" applyBorder="1" applyAlignment="1"/>
    <xf numFmtId="0" fontId="67" fillId="0" borderId="0" xfId="23" applyFont="1"/>
    <xf numFmtId="4" fontId="42" fillId="0" borderId="1" xfId="11" applyNumberFormat="1" applyFont="1" applyFill="1" applyBorder="1" applyAlignment="1"/>
    <xf numFmtId="4" fontId="42" fillId="0" borderId="1" xfId="23" applyNumberFormat="1" applyFont="1" applyBorder="1" applyAlignment="1">
      <alignment horizontal="right"/>
    </xf>
    <xf numFmtId="0" fontId="38" fillId="0" borderId="1" xfId="23" applyFont="1" applyBorder="1" applyAlignment="1">
      <alignment horizontal="center"/>
    </xf>
    <xf numFmtId="0" fontId="38" fillId="0" borderId="1" xfId="23" applyFont="1" applyBorder="1" applyAlignment="1">
      <alignment vertical="center" wrapText="1"/>
    </xf>
    <xf numFmtId="4" fontId="38" fillId="0" borderId="1" xfId="50" applyNumberFormat="1" applyFont="1" applyBorder="1" applyProtection="1">
      <protection locked="0"/>
    </xf>
    <xf numFmtId="4" fontId="38" fillId="0" borderId="1" xfId="11" applyNumberFormat="1" applyFont="1" applyFill="1" applyBorder="1" applyAlignment="1" applyProtection="1">
      <alignment horizontal="right"/>
    </xf>
    <xf numFmtId="0" fontId="38" fillId="0" borderId="1" xfId="25" applyFont="1" applyBorder="1" applyAlignment="1">
      <alignment vertical="center" wrapText="1"/>
    </xf>
    <xf numFmtId="4" fontId="42" fillId="0" borderId="1" xfId="50" applyNumberFormat="1" applyFont="1" applyBorder="1" applyProtection="1">
      <protection locked="0"/>
    </xf>
    <xf numFmtId="4" fontId="42" fillId="0" borderId="1" xfId="11" applyNumberFormat="1" applyFont="1" applyFill="1" applyBorder="1" applyAlignment="1" applyProtection="1">
      <alignment horizontal="right"/>
    </xf>
    <xf numFmtId="0" fontId="38" fillId="0" borderId="1" xfId="23" applyFont="1" applyBorder="1" applyAlignment="1">
      <alignment wrapText="1"/>
    </xf>
    <xf numFmtId="4" fontId="38" fillId="0" borderId="1" xfId="11" applyNumberFormat="1" applyFont="1" applyFill="1" applyBorder="1" applyAlignment="1" applyProtection="1">
      <protection locked="0"/>
    </xf>
    <xf numFmtId="0" fontId="42" fillId="0" borderId="1" xfId="51" applyFont="1" applyBorder="1"/>
    <xf numFmtId="4" fontId="42" fillId="0" borderId="1" xfId="11" applyNumberFormat="1" applyFont="1" applyFill="1" applyBorder="1" applyAlignment="1" applyProtection="1">
      <protection locked="0"/>
    </xf>
    <xf numFmtId="0" fontId="67" fillId="0" borderId="1" xfId="51" applyFont="1" applyBorder="1"/>
    <xf numFmtId="4" fontId="67" fillId="0" borderId="1" xfId="11" applyNumberFormat="1" applyFont="1" applyFill="1" applyBorder="1" applyAlignment="1" applyProtection="1">
      <protection locked="0"/>
    </xf>
    <xf numFmtId="4" fontId="67" fillId="0" borderId="1" xfId="11" applyNumberFormat="1" applyFont="1" applyFill="1" applyBorder="1" applyAlignment="1" applyProtection="1">
      <alignment horizontal="right"/>
    </xf>
    <xf numFmtId="4" fontId="67" fillId="0" borderId="1" xfId="52" applyNumberFormat="1" applyFont="1" applyBorder="1" applyProtection="1">
      <protection locked="0"/>
    </xf>
    <xf numFmtId="4" fontId="67" fillId="0" borderId="1" xfId="11" applyNumberFormat="1" applyFont="1" applyFill="1" applyBorder="1" applyAlignment="1" applyProtection="1"/>
    <xf numFmtId="4" fontId="23" fillId="0" borderId="1" xfId="11" applyNumberFormat="1" applyFont="1" applyFill="1" applyBorder="1" applyAlignment="1" applyProtection="1">
      <alignment horizontal="right"/>
    </xf>
    <xf numFmtId="0" fontId="42" fillId="0" borderId="1" xfId="52" applyFont="1" applyBorder="1" applyAlignment="1">
      <alignment horizontal="center"/>
    </xf>
    <xf numFmtId="4" fontId="42" fillId="0" borderId="1" xfId="52" applyNumberFormat="1" applyFont="1" applyBorder="1" applyProtection="1">
      <protection locked="0"/>
    </xf>
    <xf numFmtId="4" fontId="42" fillId="0" borderId="1" xfId="52" applyNumberFormat="1" applyFont="1" applyBorder="1" applyAlignment="1">
      <alignment horizontal="right"/>
    </xf>
    <xf numFmtId="4" fontId="42" fillId="0" borderId="1" xfId="14" applyNumberFormat="1" applyFont="1" applyFill="1" applyBorder="1" applyAlignment="1"/>
    <xf numFmtId="0" fontId="38" fillId="0" borderId="1" xfId="52" applyFont="1" applyBorder="1" applyAlignment="1">
      <alignment horizontal="center"/>
    </xf>
    <xf numFmtId="0" fontId="38" fillId="0" borderId="1" xfId="23" applyFont="1" applyBorder="1"/>
    <xf numFmtId="4" fontId="38" fillId="0" borderId="1" xfId="50" applyNumberFormat="1" applyFont="1" applyBorder="1" applyAlignment="1">
      <alignment horizontal="right"/>
    </xf>
    <xf numFmtId="4" fontId="42" fillId="0" borderId="1" xfId="50" applyNumberFormat="1" applyFont="1" applyBorder="1" applyAlignment="1" applyProtection="1">
      <alignment horizontal="right"/>
      <protection locked="0"/>
    </xf>
    <xf numFmtId="4" fontId="42" fillId="0" borderId="1" xfId="50" applyNumberFormat="1" applyFont="1" applyBorder="1" applyAlignment="1">
      <alignment horizontal="right"/>
    </xf>
    <xf numFmtId="0" fontId="42" fillId="0" borderId="1" xfId="23" applyFont="1" applyBorder="1" applyAlignment="1">
      <alignment horizontal="left"/>
    </xf>
    <xf numFmtId="4" fontId="42" fillId="0" borderId="1" xfId="52" applyNumberFormat="1" applyFont="1" applyBorder="1" applyAlignment="1" applyProtection="1">
      <alignment horizontal="right"/>
      <protection locked="0"/>
    </xf>
    <xf numFmtId="4" fontId="67" fillId="0" borderId="1" xfId="51" applyNumberFormat="1" applyFont="1" applyBorder="1" applyAlignment="1">
      <alignment horizontal="right"/>
    </xf>
    <xf numFmtId="4" fontId="38" fillId="0" borderId="1" xfId="23" applyNumberFormat="1" applyFont="1" applyBorder="1" applyAlignment="1" applyProtection="1">
      <alignment horizontal="right"/>
      <protection locked="0"/>
    </xf>
    <xf numFmtId="4" fontId="38" fillId="0" borderId="1" xfId="23" applyNumberFormat="1" applyFont="1" applyBorder="1" applyAlignment="1">
      <alignment horizontal="right"/>
    </xf>
    <xf numFmtId="0" fontId="67" fillId="0" borderId="1" xfId="23" applyFont="1" applyBorder="1" applyAlignment="1">
      <alignment horizontal="right"/>
    </xf>
    <xf numFmtId="4" fontId="67" fillId="0" borderId="1" xfId="11" applyNumberFormat="1" applyFont="1" applyFill="1" applyBorder="1" applyAlignment="1">
      <alignment horizontal="right"/>
    </xf>
    <xf numFmtId="0" fontId="38" fillId="0" borderId="1" xfId="53" applyFont="1" applyBorder="1"/>
    <xf numFmtId="4" fontId="38" fillId="0" borderId="1" xfId="11" applyNumberFormat="1" applyFont="1" applyFill="1" applyBorder="1" applyAlignment="1" applyProtection="1">
      <alignment horizontal="right"/>
      <protection locked="0"/>
    </xf>
    <xf numFmtId="4" fontId="38" fillId="0" borderId="1" xfId="11" applyNumberFormat="1" applyFont="1" applyFill="1" applyBorder="1" applyAlignment="1">
      <alignment horizontal="right"/>
    </xf>
    <xf numFmtId="0" fontId="42" fillId="0" borderId="0" xfId="23" applyFont="1" applyAlignment="1">
      <alignment horizontal="right"/>
    </xf>
    <xf numFmtId="4" fontId="42" fillId="0" borderId="1" xfId="11" applyNumberFormat="1" applyFont="1" applyFill="1" applyBorder="1" applyAlignment="1">
      <alignment horizontal="right"/>
    </xf>
    <xf numFmtId="4" fontId="42" fillId="0" borderId="1" xfId="11" applyNumberFormat="1" applyFont="1" applyFill="1" applyBorder="1" applyAlignment="1" applyProtection="1">
      <alignment horizontal="right"/>
      <protection locked="0"/>
    </xf>
    <xf numFmtId="4" fontId="38" fillId="0" borderId="1" xfId="51" applyNumberFormat="1" applyFont="1" applyBorder="1" applyAlignment="1" applyProtection="1">
      <alignment horizontal="right"/>
      <protection locked="0"/>
    </xf>
    <xf numFmtId="4" fontId="38" fillId="0" borderId="1" xfId="51" applyNumberFormat="1" applyFont="1" applyBorder="1" applyAlignment="1">
      <alignment horizontal="right"/>
    </xf>
    <xf numFmtId="4" fontId="42" fillId="0" borderId="1" xfId="51" applyNumberFormat="1" applyFont="1" applyBorder="1" applyAlignment="1" applyProtection="1">
      <alignment horizontal="right"/>
      <protection locked="0"/>
    </xf>
    <xf numFmtId="4" fontId="42" fillId="0" borderId="1" xfId="51" applyNumberFormat="1" applyFont="1" applyBorder="1" applyAlignment="1">
      <alignment horizontal="right"/>
    </xf>
    <xf numFmtId="4" fontId="42" fillId="0" borderId="1" xfId="11" applyNumberFormat="1" applyFont="1" applyFill="1" applyBorder="1" applyAlignment="1" applyProtection="1">
      <alignment horizontal="right" vertical="center"/>
      <protection locked="0"/>
    </xf>
    <xf numFmtId="4" fontId="42" fillId="0" borderId="1" xfId="11" applyNumberFormat="1" applyFont="1" applyFill="1" applyBorder="1" applyAlignment="1">
      <alignment horizontal="right" vertical="center"/>
    </xf>
    <xf numFmtId="0" fontId="42" fillId="0" borderId="1" xfId="23" applyFont="1" applyBorder="1" applyAlignment="1">
      <alignment horizontal="center" wrapText="1"/>
    </xf>
    <xf numFmtId="0" fontId="42" fillId="0" borderId="1" xfId="51" applyFont="1" applyBorder="1" applyAlignment="1">
      <alignment horizontal="left"/>
    </xf>
    <xf numFmtId="0" fontId="38" fillId="0" borderId="1" xfId="23" applyFont="1" applyBorder="1" applyAlignment="1">
      <alignment horizontal="left" vertical="center" wrapText="1"/>
    </xf>
    <xf numFmtId="0" fontId="41" fillId="0" borderId="1" xfId="51" applyFont="1" applyBorder="1" applyAlignment="1">
      <alignment horizontal="left"/>
    </xf>
    <xf numFmtId="4" fontId="41" fillId="0" borderId="1" xfId="11" applyNumberFormat="1" applyFont="1" applyFill="1" applyBorder="1" applyAlignment="1" applyProtection="1">
      <alignment horizontal="right"/>
      <protection locked="0"/>
    </xf>
    <xf numFmtId="4" fontId="41" fillId="0" borderId="1" xfId="11" applyNumberFormat="1" applyFont="1" applyFill="1" applyBorder="1" applyAlignment="1">
      <alignment horizontal="right"/>
    </xf>
    <xf numFmtId="0" fontId="38" fillId="0" borderId="1" xfId="51" applyFont="1" applyBorder="1" applyAlignment="1">
      <alignment horizontal="left"/>
    </xf>
    <xf numFmtId="0" fontId="38" fillId="0" borderId="1" xfId="51" applyFont="1" applyBorder="1"/>
    <xf numFmtId="0" fontId="38" fillId="0" borderId="1" xfId="51" applyFont="1" applyBorder="1" applyAlignment="1">
      <alignment horizontal="left" vertical="center"/>
    </xf>
    <xf numFmtId="0" fontId="38" fillId="0" borderId="1" xfId="51" applyFont="1" applyBorder="1" applyAlignment="1">
      <alignment horizontal="center"/>
    </xf>
    <xf numFmtId="0" fontId="42" fillId="0" borderId="1" xfId="51" applyFont="1" applyBorder="1" applyAlignment="1">
      <alignment horizontal="center"/>
    </xf>
    <xf numFmtId="0" fontId="67" fillId="0" borderId="1" xfId="51" applyFont="1" applyBorder="1" applyAlignment="1">
      <alignment horizontal="center"/>
    </xf>
    <xf numFmtId="4" fontId="67" fillId="0" borderId="1" xfId="11" applyNumberFormat="1" applyFont="1" applyFill="1" applyBorder="1" applyAlignment="1" applyProtection="1">
      <alignment horizontal="right"/>
      <protection locked="0"/>
    </xf>
    <xf numFmtId="4" fontId="38" fillId="0" borderId="1" xfId="52" applyNumberFormat="1" applyFont="1" applyBorder="1" applyAlignment="1" applyProtection="1">
      <alignment horizontal="right"/>
      <protection locked="0"/>
    </xf>
    <xf numFmtId="4" fontId="38" fillId="0" borderId="1" xfId="52" applyNumberFormat="1" applyFont="1" applyBorder="1" applyAlignment="1">
      <alignment horizontal="right"/>
    </xf>
    <xf numFmtId="0" fontId="38" fillId="0" borderId="1" xfId="1" applyFont="1" applyBorder="1"/>
    <xf numFmtId="4" fontId="67" fillId="0" borderId="1" xfId="50" applyNumberFormat="1" applyFont="1" applyBorder="1" applyAlignment="1" applyProtection="1">
      <alignment horizontal="right"/>
      <protection locked="0"/>
    </xf>
    <xf numFmtId="4" fontId="67" fillId="0" borderId="1" xfId="50" applyNumberFormat="1" applyFont="1" applyBorder="1" applyAlignment="1">
      <alignment horizontal="right"/>
    </xf>
    <xf numFmtId="0" fontId="67" fillId="0" borderId="1" xfId="50" applyFont="1" applyBorder="1" applyAlignment="1">
      <alignment horizontal="center"/>
    </xf>
    <xf numFmtId="4" fontId="67" fillId="0" borderId="1" xfId="11" applyNumberFormat="1" applyFont="1" applyFill="1" applyBorder="1"/>
    <xf numFmtId="4" fontId="67" fillId="0" borderId="1" xfId="51" applyNumberFormat="1" applyFont="1" applyBorder="1" applyProtection="1">
      <protection locked="0"/>
    </xf>
    <xf numFmtId="4" fontId="67" fillId="0" borderId="1" xfId="11" applyNumberFormat="1" applyFont="1" applyFill="1" applyBorder="1" applyProtection="1">
      <protection locked="0"/>
    </xf>
    <xf numFmtId="0" fontId="38" fillId="0" borderId="1" xfId="23" applyFont="1" applyBorder="1" applyAlignment="1">
      <alignment horizontal="left"/>
    </xf>
    <xf numFmtId="4" fontId="23" fillId="0" borderId="1" xfId="23" applyNumberFormat="1" applyFont="1" applyBorder="1" applyProtection="1">
      <protection locked="0"/>
    </xf>
    <xf numFmtId="4" fontId="67" fillId="0" borderId="1" xfId="23" applyNumberFormat="1" applyFont="1" applyBorder="1" applyProtection="1">
      <protection locked="0"/>
    </xf>
    <xf numFmtId="165" fontId="67" fillId="0" borderId="1" xfId="11" applyFont="1" applyFill="1" applyBorder="1"/>
    <xf numFmtId="0" fontId="67" fillId="0" borderId="1" xfId="11" applyNumberFormat="1" applyFont="1" applyFill="1" applyBorder="1"/>
    <xf numFmtId="165" fontId="38" fillId="0" borderId="1" xfId="11" applyFont="1" applyFill="1" applyBorder="1" applyAlignment="1">
      <alignment horizontal="center"/>
    </xf>
    <xf numFmtId="4" fontId="38" fillId="0" borderId="1" xfId="11" applyNumberFormat="1" applyFont="1" applyFill="1" applyBorder="1" applyProtection="1">
      <protection locked="0"/>
    </xf>
    <xf numFmtId="165" fontId="38" fillId="0" borderId="0" xfId="11" applyFont="1" applyFill="1"/>
    <xf numFmtId="0" fontId="2" fillId="0" borderId="0" xfId="23" applyAlignment="1">
      <alignment vertical="top" wrapText="1"/>
    </xf>
    <xf numFmtId="0" fontId="71" fillId="0" borderId="0" xfId="50" applyFont="1" applyAlignment="1">
      <alignment horizontal="left" vertical="center"/>
    </xf>
    <xf numFmtId="0" fontId="67" fillId="0" borderId="0" xfId="53" applyFont="1"/>
    <xf numFmtId="165" fontId="38" fillId="0" borderId="0" xfId="11" applyFont="1" applyFill="1" applyAlignment="1">
      <alignment horizontal="center"/>
    </xf>
    <xf numFmtId="0" fontId="90" fillId="0" borderId="1" xfId="23" applyFont="1" applyBorder="1" applyAlignment="1">
      <alignment horizontal="center" vertical="center"/>
    </xf>
    <xf numFmtId="0" fontId="41" fillId="0" borderId="1" xfId="50" applyFont="1" applyBorder="1" applyAlignment="1">
      <alignment horizontal="center" vertical="center" wrapText="1"/>
    </xf>
    <xf numFmtId="0" fontId="96" fillId="0" borderId="1" xfId="23" applyFont="1" applyBorder="1" applyAlignment="1">
      <alignment horizontal="center" vertical="center"/>
    </xf>
    <xf numFmtId="4" fontId="97" fillId="0" borderId="1" xfId="23" applyNumberFormat="1" applyFont="1" applyBorder="1"/>
    <xf numFmtId="0" fontId="38" fillId="0" borderId="1" xfId="23" applyFont="1" applyBorder="1" applyAlignment="1">
      <alignment vertical="center"/>
    </xf>
    <xf numFmtId="4" fontId="38" fillId="0" borderId="1" xfId="11" applyNumberFormat="1" applyFont="1" applyFill="1" applyBorder="1"/>
    <xf numFmtId="14" fontId="38" fillId="0" borderId="1" xfId="23" applyNumberFormat="1" applyFont="1" applyBorder="1" applyAlignment="1">
      <alignment horizontal="center" vertical="center"/>
    </xf>
    <xf numFmtId="0" fontId="38" fillId="0" borderId="20" xfId="23" applyFont="1" applyBorder="1" applyAlignment="1">
      <alignment vertical="center"/>
    </xf>
    <xf numFmtId="16" fontId="38" fillId="0" borderId="1" xfId="23" applyNumberFormat="1" applyFont="1" applyBorder="1" applyAlignment="1">
      <alignment horizontal="center" vertical="center"/>
    </xf>
    <xf numFmtId="4" fontId="38" fillId="0" borderId="1" xfId="11" applyNumberFormat="1" applyFont="1" applyFill="1" applyBorder="1" applyAlignment="1"/>
    <xf numFmtId="0" fontId="42" fillId="0" borderId="5" xfId="23" applyFont="1" applyBorder="1" applyAlignment="1">
      <alignment vertical="center"/>
    </xf>
    <xf numFmtId="4" fontId="38" fillId="0" borderId="1" xfId="23" applyNumberFormat="1" applyFont="1" applyBorder="1"/>
    <xf numFmtId="0" fontId="98" fillId="0" borderId="0" xfId="54" applyFont="1" applyAlignment="1">
      <alignment horizontal="left" vertical="center" wrapText="1"/>
    </xf>
    <xf numFmtId="0" fontId="2" fillId="0" borderId="0" xfId="23" applyAlignment="1">
      <alignment wrapText="1"/>
    </xf>
    <xf numFmtId="1" fontId="67" fillId="0" borderId="0" xfId="23" applyNumberFormat="1" applyFont="1" applyAlignment="1">
      <alignment horizontal="center"/>
    </xf>
    <xf numFmtId="4" fontId="42" fillId="0" borderId="0" xfId="11" applyNumberFormat="1" applyFont="1" applyFill="1" applyBorder="1"/>
    <xf numFmtId="165" fontId="38" fillId="0" borderId="0" xfId="11" applyFont="1" applyFill="1" applyBorder="1"/>
    <xf numFmtId="1" fontId="90" fillId="0" borderId="1" xfId="23" applyNumberFormat="1" applyFont="1" applyBorder="1" applyAlignment="1">
      <alignment horizontal="center"/>
    </xf>
    <xf numFmtId="4" fontId="38" fillId="0" borderId="1" xfId="23" applyNumberFormat="1" applyFont="1" applyBorder="1" applyAlignment="1">
      <alignment horizontal="left"/>
    </xf>
    <xf numFmtId="4" fontId="38" fillId="0" borderId="1" xfId="11" applyNumberFormat="1" applyFont="1" applyFill="1" applyBorder="1" applyAlignment="1" applyProtection="1">
      <alignment horizontal="left"/>
    </xf>
    <xf numFmtId="0" fontId="67" fillId="0" borderId="1" xfId="23" applyFont="1" applyBorder="1" applyAlignment="1">
      <alignment wrapText="1"/>
    </xf>
    <xf numFmtId="4" fontId="38" fillId="0" borderId="1" xfId="53" applyNumberFormat="1" applyFont="1" applyBorder="1" applyAlignment="1" applyProtection="1">
      <alignment horizontal="right"/>
      <protection locked="0"/>
    </xf>
    <xf numFmtId="0" fontId="38" fillId="0" borderId="0" xfId="51" applyFont="1"/>
    <xf numFmtId="4" fontId="38" fillId="0" borderId="0" xfId="11" applyNumberFormat="1" applyFont="1" applyFill="1" applyBorder="1"/>
    <xf numFmtId="0" fontId="67" fillId="0" borderId="0" xfId="52" applyFont="1" applyAlignment="1">
      <alignment horizontal="left"/>
    </xf>
    <xf numFmtId="0" fontId="38" fillId="0" borderId="0" xfId="23" applyFont="1" applyAlignment="1">
      <alignment horizontal="center" vertical="center"/>
    </xf>
    <xf numFmtId="1" fontId="41" fillId="0" borderId="0" xfId="23" applyNumberFormat="1" applyFont="1" applyAlignment="1">
      <alignment horizontal="center"/>
    </xf>
    <xf numFmtId="0" fontId="67" fillId="0" borderId="1" xfId="53" applyFont="1" applyBorder="1" applyAlignment="1">
      <alignment horizontal="center" vertical="center"/>
    </xf>
    <xf numFmtId="0" fontId="67" fillId="0" borderId="1" xfId="1" applyFont="1" applyBorder="1" applyAlignment="1">
      <alignment wrapText="1"/>
    </xf>
    <xf numFmtId="4" fontId="43" fillId="0" borderId="1" xfId="11" applyNumberFormat="1" applyFont="1" applyFill="1" applyBorder="1" applyAlignment="1" applyProtection="1">
      <alignment horizontal="right"/>
    </xf>
    <xf numFmtId="0" fontId="41" fillId="0" borderId="1" xfId="53" applyFont="1" applyBorder="1" applyAlignment="1">
      <alignment horizontal="center"/>
    </xf>
    <xf numFmtId="0" fontId="72" fillId="0" borderId="1" xfId="23" applyFont="1" applyBorder="1"/>
    <xf numFmtId="4" fontId="41" fillId="0" borderId="1" xfId="53" applyNumberFormat="1" applyFont="1" applyBorder="1" applyAlignment="1" applyProtection="1">
      <alignment horizontal="right"/>
      <protection locked="0"/>
    </xf>
    <xf numFmtId="4" fontId="90" fillId="0" borderId="1" xfId="53" applyNumberFormat="1" applyFont="1" applyBorder="1" applyAlignment="1">
      <alignment horizontal="right"/>
    </xf>
    <xf numFmtId="0" fontId="38" fillId="0" borderId="1" xfId="53" applyFont="1" applyBorder="1" applyAlignment="1">
      <alignment horizontal="center" vertical="center"/>
    </xf>
    <xf numFmtId="0" fontId="38" fillId="0" borderId="1" xfId="53" applyFont="1" applyBorder="1" applyAlignment="1">
      <alignment vertical="center"/>
    </xf>
    <xf numFmtId="4" fontId="40" fillId="0" borderId="1" xfId="53" applyNumberFormat="1" applyFont="1" applyBorder="1" applyAlignment="1">
      <alignment horizontal="right"/>
    </xf>
    <xf numFmtId="0" fontId="38" fillId="0" borderId="1" xfId="25" applyFont="1" applyBorder="1" applyAlignment="1">
      <alignment vertical="center"/>
    </xf>
    <xf numFmtId="0" fontId="42" fillId="0" borderId="1" xfId="53" applyFont="1" applyBorder="1" applyAlignment="1">
      <alignment horizontal="center"/>
    </xf>
    <xf numFmtId="0" fontId="42" fillId="0" borderId="1" xfId="1" applyFont="1" applyBorder="1" applyAlignment="1">
      <alignment wrapText="1"/>
    </xf>
    <xf numFmtId="0" fontId="72" fillId="0" borderId="1" xfId="53" applyFont="1" applyBorder="1"/>
    <xf numFmtId="0" fontId="42" fillId="0" borderId="1" xfId="53" applyFont="1" applyBorder="1" applyAlignment="1">
      <alignment horizontal="center" vertical="center"/>
    </xf>
    <xf numFmtId="0" fontId="42" fillId="0" borderId="1" xfId="52" applyFont="1" applyBorder="1" applyAlignment="1">
      <alignment wrapText="1"/>
    </xf>
    <xf numFmtId="1" fontId="67" fillId="0" borderId="1" xfId="23" applyNumberFormat="1" applyFont="1" applyBorder="1" applyAlignment="1">
      <alignment horizontal="center"/>
    </xf>
    <xf numFmtId="0" fontId="67" fillId="0" borderId="1" xfId="52" applyFont="1" applyBorder="1"/>
    <xf numFmtId="4" fontId="43" fillId="0" borderId="1" xfId="11" applyNumberFormat="1" applyFont="1" applyFill="1" applyBorder="1" applyAlignment="1" applyProtection="1"/>
    <xf numFmtId="1" fontId="41" fillId="0" borderId="1" xfId="23" applyNumberFormat="1" applyFont="1" applyBorder="1" applyAlignment="1">
      <alignment horizontal="center"/>
    </xf>
    <xf numFmtId="1" fontId="41" fillId="0" borderId="1" xfId="23" applyNumberFormat="1" applyFont="1" applyBorder="1"/>
    <xf numFmtId="4" fontId="41" fillId="0" borderId="1" xfId="12" applyNumberFormat="1" applyFont="1" applyFill="1" applyBorder="1" applyAlignment="1" applyProtection="1">
      <alignment horizontal="right"/>
      <protection locked="0"/>
    </xf>
    <xf numFmtId="4" fontId="90" fillId="0" borderId="1" xfId="12" applyNumberFormat="1" applyFont="1" applyFill="1" applyBorder="1" applyAlignment="1" applyProtection="1">
      <alignment horizontal="right"/>
    </xf>
    <xf numFmtId="1" fontId="42" fillId="0" borderId="1" xfId="23" applyNumberFormat="1" applyFont="1" applyBorder="1" applyAlignment="1">
      <alignment horizontal="center"/>
    </xf>
    <xf numFmtId="0" fontId="42" fillId="0" borderId="1" xfId="50" applyFont="1" applyBorder="1"/>
    <xf numFmtId="1" fontId="38" fillId="0" borderId="1" xfId="23" applyNumberFormat="1" applyFont="1" applyBorder="1" applyAlignment="1">
      <alignment horizontal="center"/>
    </xf>
    <xf numFmtId="4" fontId="38" fillId="0" borderId="1" xfId="12" applyNumberFormat="1" applyFont="1" applyFill="1" applyBorder="1" applyAlignment="1" applyProtection="1">
      <alignment horizontal="right"/>
      <protection locked="0"/>
    </xf>
    <xf numFmtId="4" fontId="40" fillId="0" borderId="1" xfId="12" applyNumberFormat="1" applyFont="1" applyFill="1" applyBorder="1" applyAlignment="1" applyProtection="1">
      <alignment horizontal="right"/>
    </xf>
    <xf numFmtId="1" fontId="38" fillId="0" borderId="1" xfId="23" applyNumberFormat="1" applyFont="1" applyBorder="1"/>
    <xf numFmtId="0" fontId="42" fillId="0" borderId="1" xfId="50" applyFont="1" applyBorder="1" applyAlignment="1">
      <alignment horizontal="center"/>
    </xf>
    <xf numFmtId="0" fontId="38" fillId="0" borderId="1" xfId="50" applyFont="1" applyBorder="1" applyAlignment="1">
      <alignment horizontal="center"/>
    </xf>
    <xf numFmtId="165" fontId="67" fillId="0" borderId="1" xfId="11" applyFont="1" applyFill="1" applyBorder="1" applyAlignment="1">
      <alignment horizontal="center"/>
    </xf>
    <xf numFmtId="0" fontId="67" fillId="0" borderId="1" xfId="11" applyNumberFormat="1" applyFont="1" applyFill="1" applyBorder="1" applyAlignment="1">
      <alignment horizontal="left"/>
    </xf>
    <xf numFmtId="4" fontId="43" fillId="0" borderId="1" xfId="11" applyNumberFormat="1" applyFont="1" applyFill="1" applyBorder="1" applyAlignment="1">
      <alignment horizontal="right"/>
    </xf>
    <xf numFmtId="3" fontId="67" fillId="0" borderId="1" xfId="11" applyNumberFormat="1" applyFont="1" applyFill="1" applyBorder="1" applyAlignment="1"/>
    <xf numFmtId="0" fontId="67" fillId="0" borderId="0" xfId="55" applyFont="1"/>
    <xf numFmtId="0" fontId="42" fillId="0" borderId="0" xfId="50" applyFont="1"/>
    <xf numFmtId="0" fontId="41" fillId="0" borderId="0" xfId="55" applyFont="1" applyAlignment="1">
      <alignment horizontal="left"/>
    </xf>
    <xf numFmtId="0" fontId="100" fillId="0" borderId="7" xfId="53" applyFont="1" applyBorder="1" applyAlignment="1">
      <alignment wrapText="1"/>
    </xf>
    <xf numFmtId="4" fontId="40" fillId="0" borderId="1" xfId="50" applyNumberFormat="1" applyFont="1" applyBorder="1" applyAlignment="1">
      <alignment horizontal="right"/>
    </xf>
    <xf numFmtId="4" fontId="40" fillId="0" borderId="1" xfId="11" applyNumberFormat="1" applyFont="1" applyFill="1" applyBorder="1" applyAlignment="1" applyProtection="1">
      <alignment horizontal="right"/>
    </xf>
    <xf numFmtId="0" fontId="40" fillId="0" borderId="1" xfId="53" applyFont="1" applyBorder="1" applyAlignment="1">
      <alignment wrapText="1"/>
    </xf>
    <xf numFmtId="0" fontId="21" fillId="0" borderId="17" xfId="53" applyFont="1" applyBorder="1" applyAlignment="1">
      <alignment horizontal="center" vertical="center"/>
    </xf>
    <xf numFmtId="0" fontId="36" fillId="0" borderId="18" xfId="53" applyFont="1" applyBorder="1" applyAlignment="1">
      <alignment horizontal="center" vertical="center" wrapText="1"/>
    </xf>
    <xf numFmtId="0" fontId="36" fillId="0" borderId="18" xfId="53" applyFont="1" applyBorder="1" applyAlignment="1">
      <alignment vertical="center"/>
    </xf>
    <xf numFmtId="0" fontId="38" fillId="0" borderId="18" xfId="23" applyFont="1" applyBorder="1" applyAlignment="1">
      <alignment vertical="center"/>
    </xf>
    <xf numFmtId="0" fontId="37" fillId="0" borderId="19" xfId="23" applyFont="1" applyBorder="1" applyAlignment="1">
      <alignment horizontal="center" vertical="center"/>
    </xf>
    <xf numFmtId="0" fontId="21" fillId="0" borderId="22" xfId="53" applyFont="1" applyBorder="1" applyAlignment="1">
      <alignment horizontal="center"/>
    </xf>
    <xf numFmtId="0" fontId="36" fillId="0" borderId="30" xfId="53" applyFont="1" applyBorder="1" applyAlignment="1">
      <alignment horizontal="center" wrapText="1"/>
    </xf>
    <xf numFmtId="0" fontId="36" fillId="0" borderId="0" xfId="53" applyFont="1"/>
    <xf numFmtId="0" fontId="38" fillId="0" borderId="34" xfId="23" applyFont="1" applyBorder="1"/>
    <xf numFmtId="0" fontId="21" fillId="0" borderId="22" xfId="53" applyFont="1" applyBorder="1" applyAlignment="1">
      <alignment horizontal="center" vertical="center"/>
    </xf>
    <xf numFmtId="0" fontId="27" fillId="0" borderId="0" xfId="53" applyFont="1" applyAlignment="1">
      <alignment horizontal="center" vertical="center"/>
    </xf>
    <xf numFmtId="0" fontId="36" fillId="0" borderId="0" xfId="53" applyFont="1" applyAlignment="1">
      <alignment vertical="center"/>
    </xf>
    <xf numFmtId="0" fontId="69" fillId="0" borderId="23" xfId="23" applyFont="1" applyBorder="1" applyAlignment="1">
      <alignment horizontal="center" vertical="center"/>
    </xf>
    <xf numFmtId="0" fontId="31" fillId="0" borderId="22" xfId="53" applyFont="1" applyBorder="1" applyAlignment="1">
      <alignment horizontal="center"/>
    </xf>
    <xf numFmtId="0" fontId="38" fillId="0" borderId="0" xfId="53" applyFont="1" applyAlignment="1">
      <alignment horizontal="center"/>
    </xf>
    <xf numFmtId="0" fontId="37" fillId="0" borderId="0" xfId="53" applyFont="1"/>
    <xf numFmtId="0" fontId="38" fillId="0" borderId="23" xfId="53" applyFont="1" applyBorder="1" applyAlignment="1">
      <alignment horizontal="center"/>
    </xf>
    <xf numFmtId="0" fontId="31" fillId="0" borderId="22" xfId="53" applyFont="1" applyBorder="1" applyAlignment="1">
      <alignment horizontal="center" vertical="center"/>
    </xf>
    <xf numFmtId="0" fontId="36" fillId="0" borderId="0" xfId="56" applyFont="1" applyAlignment="1">
      <alignment horizontal="center" vertical="center" wrapText="1"/>
    </xf>
    <xf numFmtId="0" fontId="37" fillId="0" borderId="0" xfId="56" applyFont="1" applyAlignment="1">
      <alignment vertical="center"/>
    </xf>
    <xf numFmtId="0" fontId="67" fillId="0" borderId="23" xfId="53" applyFont="1" applyBorder="1" applyAlignment="1">
      <alignment horizontal="center" vertical="center"/>
    </xf>
    <xf numFmtId="0" fontId="23" fillId="0" borderId="23" xfId="53" applyFont="1" applyBorder="1"/>
    <xf numFmtId="0" fontId="38" fillId="0" borderId="3" xfId="23" applyFont="1" applyBorder="1"/>
    <xf numFmtId="4" fontId="67" fillId="0" borderId="1" xfId="52" applyNumberFormat="1" applyFont="1" applyBorder="1" applyAlignment="1">
      <alignment horizontal="right"/>
    </xf>
    <xf numFmtId="0" fontId="38" fillId="0" borderId="1" xfId="53" applyFont="1" applyBorder="1" applyAlignment="1">
      <alignment horizontal="left"/>
    </xf>
    <xf numFmtId="0" fontId="38" fillId="0" borderId="1" xfId="25" applyFont="1" applyBorder="1"/>
    <xf numFmtId="4" fontId="42" fillId="0" borderId="1" xfId="23" applyNumberFormat="1" applyFont="1" applyBorder="1" applyAlignment="1" applyProtection="1">
      <alignment horizontal="right"/>
      <protection locked="0"/>
    </xf>
    <xf numFmtId="4" fontId="67" fillId="0" borderId="1" xfId="52" applyNumberFormat="1" applyFont="1" applyBorder="1" applyAlignment="1" applyProtection="1">
      <alignment horizontal="right"/>
      <protection locked="0"/>
    </xf>
    <xf numFmtId="4" fontId="67" fillId="0" borderId="1" xfId="23" applyNumberFormat="1" applyFont="1" applyBorder="1" applyAlignment="1" applyProtection="1">
      <alignment horizontal="right"/>
      <protection locked="0"/>
    </xf>
    <xf numFmtId="0" fontId="67" fillId="0" borderId="1" xfId="1" applyFont="1" applyBorder="1"/>
    <xf numFmtId="0" fontId="67" fillId="0" borderId="1" xfId="1" applyFont="1" applyBorder="1" applyAlignment="1">
      <alignment horizontal="left"/>
    </xf>
    <xf numFmtId="4" fontId="67" fillId="0" borderId="1" xfId="1" applyNumberFormat="1" applyFont="1" applyBorder="1" applyAlignment="1">
      <alignment horizontal="right"/>
    </xf>
    <xf numFmtId="0" fontId="38" fillId="0" borderId="1" xfId="1" applyFont="1" applyBorder="1" applyAlignment="1">
      <alignment horizontal="center"/>
    </xf>
    <xf numFmtId="0" fontId="38" fillId="0" borderId="1" xfId="1" applyFont="1" applyBorder="1" applyAlignment="1">
      <alignment horizontal="left"/>
    </xf>
    <xf numFmtId="0" fontId="67" fillId="0" borderId="1" xfId="52" applyFont="1" applyBorder="1" applyAlignment="1">
      <alignment horizontal="center"/>
    </xf>
    <xf numFmtId="3" fontId="38" fillId="0" borderId="1" xfId="51" applyNumberFormat="1" applyFont="1" applyBorder="1"/>
    <xf numFmtId="3" fontId="67" fillId="0" borderId="1" xfId="1" applyNumberFormat="1" applyFont="1" applyBorder="1"/>
    <xf numFmtId="3" fontId="42" fillId="0" borderId="1" xfId="1" applyNumberFormat="1" applyFont="1" applyBorder="1"/>
    <xf numFmtId="3" fontId="38" fillId="0" borderId="1" xfId="1" applyNumberFormat="1" applyFont="1" applyBorder="1"/>
    <xf numFmtId="3" fontId="42" fillId="0" borderId="1" xfId="23" applyNumberFormat="1" applyFont="1" applyBorder="1"/>
    <xf numFmtId="3" fontId="42" fillId="0" borderId="1" xfId="51" applyNumberFormat="1" applyFont="1" applyBorder="1"/>
    <xf numFmtId="3" fontId="38" fillId="0" borderId="1" xfId="23" applyNumberFormat="1" applyFont="1" applyBorder="1"/>
    <xf numFmtId="3" fontId="67" fillId="0" borderId="1" xfId="23" applyNumberFormat="1" applyFont="1" applyBorder="1"/>
    <xf numFmtId="4" fontId="67" fillId="0" borderId="1" xfId="52" applyNumberFormat="1" applyFont="1" applyBorder="1"/>
    <xf numFmtId="4" fontId="67" fillId="0" borderId="1" xfId="15" applyNumberFormat="1" applyFont="1" applyFill="1" applyBorder="1" applyAlignment="1">
      <alignment horizontal="right"/>
    </xf>
    <xf numFmtId="2" fontId="67" fillId="0" borderId="1" xfId="15" applyNumberFormat="1" applyFont="1" applyFill="1" applyBorder="1" applyAlignment="1">
      <alignment horizontal="center"/>
    </xf>
    <xf numFmtId="165" fontId="38" fillId="0" borderId="1" xfId="11" applyFont="1" applyFill="1" applyBorder="1"/>
    <xf numFmtId="2" fontId="38" fillId="0" borderId="1" xfId="11" applyNumberFormat="1" applyFont="1" applyFill="1" applyBorder="1"/>
    <xf numFmtId="165" fontId="38" fillId="0" borderId="18" xfId="11" applyFont="1" applyFill="1" applyBorder="1"/>
    <xf numFmtId="2" fontId="38" fillId="0" borderId="18" xfId="11" applyNumberFormat="1" applyFont="1" applyFill="1" applyBorder="1"/>
    <xf numFmtId="0" fontId="67" fillId="0" borderId="0" xfId="23" applyFont="1" applyAlignment="1">
      <alignment horizontal="center"/>
    </xf>
    <xf numFmtId="0" fontId="67" fillId="0" borderId="0" xfId="52" applyFont="1"/>
    <xf numFmtId="0" fontId="67" fillId="0" borderId="3" xfId="23" applyFont="1" applyBorder="1" applyAlignment="1">
      <alignment horizontal="center"/>
    </xf>
    <xf numFmtId="0" fontId="67" fillId="0" borderId="3" xfId="23" applyFont="1" applyBorder="1"/>
    <xf numFmtId="0" fontId="23" fillId="0" borderId="3" xfId="23" applyFont="1" applyBorder="1"/>
    <xf numFmtId="4" fontId="38" fillId="0" borderId="1" xfId="23" applyNumberFormat="1" applyFont="1" applyBorder="1" applyProtection="1">
      <protection locked="0"/>
    </xf>
    <xf numFmtId="0" fontId="38" fillId="0" borderId="3" xfId="23" applyFont="1" applyBorder="1" applyAlignment="1">
      <alignment horizontal="center"/>
    </xf>
    <xf numFmtId="165" fontId="38" fillId="0" borderId="3" xfId="11" applyFont="1" applyFill="1" applyBorder="1"/>
    <xf numFmtId="4" fontId="43" fillId="0" borderId="1" xfId="52" applyNumberFormat="1" applyFont="1" applyBorder="1" applyAlignment="1">
      <alignment horizontal="right"/>
    </xf>
    <xf numFmtId="0" fontId="41" fillId="0" borderId="1" xfId="1" applyFont="1" applyBorder="1"/>
    <xf numFmtId="4" fontId="41" fillId="0" borderId="1" xfId="50" applyNumberFormat="1" applyFont="1" applyBorder="1" applyAlignment="1" applyProtection="1">
      <alignment horizontal="right"/>
      <protection locked="0"/>
    </xf>
    <xf numFmtId="4" fontId="90" fillId="0" borderId="1" xfId="50" applyNumberFormat="1" applyFont="1" applyBorder="1" applyAlignment="1">
      <alignment horizontal="right"/>
    </xf>
    <xf numFmtId="4" fontId="38" fillId="0" borderId="1" xfId="50" applyNumberFormat="1" applyFont="1" applyBorder="1" applyAlignment="1" applyProtection="1">
      <alignment horizontal="right"/>
      <protection locked="0"/>
    </xf>
    <xf numFmtId="0" fontId="42" fillId="0" borderId="1" xfId="1" applyFont="1" applyBorder="1"/>
    <xf numFmtId="0" fontId="41" fillId="0" borderId="1" xfId="50" applyFont="1" applyBorder="1"/>
    <xf numFmtId="0" fontId="67" fillId="0" borderId="1" xfId="50" applyFont="1" applyBorder="1" applyAlignment="1">
      <alignment horizontal="center" vertical="center"/>
    </xf>
    <xf numFmtId="0" fontId="67" fillId="0" borderId="1" xfId="52" applyFont="1" applyBorder="1" applyAlignment="1">
      <alignment wrapText="1"/>
    </xf>
    <xf numFmtId="4" fontId="42" fillId="0" borderId="1" xfId="52" applyNumberFormat="1" applyFont="1" applyBorder="1"/>
    <xf numFmtId="4" fontId="43" fillId="0" borderId="1" xfId="52" applyNumberFormat="1" applyFont="1" applyBorder="1"/>
    <xf numFmtId="0" fontId="72" fillId="0" borderId="1" xfId="50" applyFont="1" applyBorder="1"/>
    <xf numFmtId="4" fontId="41" fillId="0" borderId="1" xfId="23" applyNumberFormat="1" applyFont="1" applyBorder="1" applyProtection="1">
      <protection locked="0"/>
    </xf>
    <xf numFmtId="4" fontId="90" fillId="0" borderId="1" xfId="23" applyNumberFormat="1" applyFont="1" applyBorder="1"/>
    <xf numFmtId="4" fontId="40" fillId="0" borderId="1" xfId="23" applyNumberFormat="1" applyFont="1" applyBorder="1"/>
    <xf numFmtId="0" fontId="38" fillId="0" borderId="1" xfId="50" applyFont="1" applyBorder="1"/>
    <xf numFmtId="4" fontId="67" fillId="0" borderId="17" xfId="52" applyNumberFormat="1" applyFont="1" applyBorder="1"/>
    <xf numFmtId="4" fontId="67" fillId="0" borderId="18" xfId="52" applyNumberFormat="1" applyFont="1" applyBorder="1"/>
    <xf numFmtId="4" fontId="67" fillId="0" borderId="19" xfId="52" applyNumberFormat="1" applyFont="1" applyBorder="1"/>
    <xf numFmtId="165" fontId="38" fillId="0" borderId="22" xfId="11" applyFont="1" applyFill="1" applyBorder="1"/>
    <xf numFmtId="4" fontId="38" fillId="0" borderId="0" xfId="52" applyNumberFormat="1" applyFont="1"/>
    <xf numFmtId="4" fontId="38" fillId="0" borderId="23" xfId="52" applyNumberFormat="1" applyFont="1" applyBorder="1"/>
    <xf numFmtId="4" fontId="43" fillId="0" borderId="1" xfId="23" applyNumberFormat="1" applyFont="1" applyBorder="1" applyAlignment="1">
      <alignment horizontal="right"/>
    </xf>
    <xf numFmtId="0" fontId="71" fillId="0" borderId="0" xfId="25" applyFont="1" applyAlignment="1">
      <alignment horizontal="left" vertical="center"/>
    </xf>
    <xf numFmtId="0" fontId="71" fillId="0" borderId="0" xfId="23" applyFont="1" applyAlignment="1">
      <alignment horizontal="left"/>
    </xf>
    <xf numFmtId="0" fontId="38" fillId="0" borderId="22" xfId="23" applyFont="1" applyBorder="1"/>
    <xf numFmtId="0" fontId="38" fillId="0" borderId="0" xfId="23" applyFont="1" applyAlignment="1">
      <alignment wrapText="1"/>
    </xf>
    <xf numFmtId="0" fontId="44" fillId="0" borderId="0" xfId="23" applyFont="1"/>
    <xf numFmtId="0" fontId="101" fillId="0" borderId="0" xfId="23" applyFont="1"/>
    <xf numFmtId="0" fontId="44" fillId="0" borderId="0" xfId="23" quotePrefix="1" applyFont="1" applyAlignment="1">
      <alignment horizontal="left"/>
    </xf>
    <xf numFmtId="0" fontId="101" fillId="0" borderId="0" xfId="23" applyFont="1" applyAlignment="1">
      <alignment horizontal="right"/>
    </xf>
    <xf numFmtId="0" fontId="44" fillId="0" borderId="1" xfId="23" applyFont="1" applyBorder="1" applyAlignment="1">
      <alignment horizontal="center" vertical="center" wrapText="1"/>
    </xf>
    <xf numFmtId="0" fontId="44" fillId="0" borderId="7" xfId="23" applyFont="1" applyBorder="1" applyAlignment="1">
      <alignment horizontal="center" vertical="center" wrapText="1"/>
    </xf>
    <xf numFmtId="0" fontId="101" fillId="0" borderId="1" xfId="23" applyFont="1" applyBorder="1" applyAlignment="1">
      <alignment horizontal="center" vertical="center" wrapText="1"/>
    </xf>
    <xf numFmtId="0" fontId="44" fillId="0" borderId="0" xfId="23" applyFont="1" applyAlignment="1">
      <alignment horizontal="center" vertical="center" wrapText="1"/>
    </xf>
    <xf numFmtId="0" fontId="102" fillId="0" borderId="1" xfId="23" applyFont="1" applyBorder="1" applyAlignment="1">
      <alignment horizontal="center"/>
    </xf>
    <xf numFmtId="0" fontId="102" fillId="0" borderId="7" xfId="23" applyFont="1" applyBorder="1" applyAlignment="1">
      <alignment horizontal="center"/>
    </xf>
    <xf numFmtId="0" fontId="102" fillId="0" borderId="0" xfId="23" applyFont="1" applyAlignment="1">
      <alignment horizontal="center"/>
    </xf>
    <xf numFmtId="0" fontId="101" fillId="0" borderId="1" xfId="23" applyFont="1" applyBorder="1" applyAlignment="1">
      <alignment horizontal="right" vertical="center"/>
    </xf>
    <xf numFmtId="0" fontId="101" fillId="0" borderId="7" xfId="23" applyFont="1" applyBorder="1" applyAlignment="1">
      <alignment horizontal="left" wrapText="1"/>
    </xf>
    <xf numFmtId="4" fontId="101" fillId="0" borderId="1" xfId="23" applyNumberFormat="1" applyFont="1" applyBorder="1" applyAlignment="1">
      <alignment horizontal="right"/>
    </xf>
    <xf numFmtId="0" fontId="44" fillId="0" borderId="1" xfId="23" applyFont="1" applyBorder="1" applyAlignment="1">
      <alignment horizontal="center"/>
    </xf>
    <xf numFmtId="4" fontId="101" fillId="15" borderId="1" xfId="23" applyNumberFormat="1" applyFont="1" applyFill="1" applyBorder="1" applyAlignment="1" applyProtection="1">
      <alignment horizontal="right"/>
      <protection locked="0"/>
    </xf>
    <xf numFmtId="0" fontId="44" fillId="0" borderId="1" xfId="23" applyFont="1" applyBorder="1" applyAlignment="1">
      <alignment horizontal="right"/>
    </xf>
    <xf numFmtId="0" fontId="44" fillId="0" borderId="7" xfId="23" applyFont="1" applyBorder="1"/>
    <xf numFmtId="4" fontId="44" fillId="0" borderId="1" xfId="23" applyNumberFormat="1" applyFont="1" applyBorder="1" applyAlignment="1" applyProtection="1">
      <alignment horizontal="right"/>
      <protection locked="0"/>
    </xf>
    <xf numFmtId="0" fontId="44" fillId="0" borderId="7" xfId="23" applyFont="1" applyBorder="1" applyAlignment="1">
      <alignment horizontal="left"/>
    </xf>
    <xf numFmtId="0" fontId="44" fillId="0" borderId="1" xfId="23" applyFont="1" applyBorder="1"/>
    <xf numFmtId="4" fontId="101" fillId="0" borderId="1" xfId="23" applyNumberFormat="1" applyFont="1" applyBorder="1" applyAlignment="1" applyProtection="1">
      <alignment horizontal="right"/>
      <protection locked="0"/>
    </xf>
    <xf numFmtId="3" fontId="44" fillId="0" borderId="1" xfId="23" applyNumberFormat="1" applyFont="1" applyBorder="1" applyAlignment="1" applyProtection="1">
      <alignment horizontal="right"/>
      <protection locked="0"/>
    </xf>
    <xf numFmtId="0" fontId="44" fillId="0" borderId="1" xfId="23" applyFont="1" applyBorder="1" applyAlignment="1" applyProtection="1">
      <alignment horizontal="center"/>
      <protection locked="0"/>
    </xf>
    <xf numFmtId="4" fontId="101" fillId="0" borderId="0" xfId="23" applyNumberFormat="1" applyFont="1" applyAlignment="1">
      <alignment horizontal="right"/>
    </xf>
    <xf numFmtId="3" fontId="44" fillId="0" borderId="0" xfId="23" applyNumberFormat="1" applyFont="1" applyAlignment="1">
      <alignment horizontal="right"/>
    </xf>
    <xf numFmtId="0" fontId="44" fillId="0" borderId="0" xfId="23" applyFont="1" applyAlignment="1">
      <alignment horizontal="center"/>
    </xf>
    <xf numFmtId="0" fontId="101" fillId="0" borderId="7" xfId="23" applyFont="1" applyBorder="1" applyAlignment="1">
      <alignment horizontal="right"/>
    </xf>
    <xf numFmtId="0" fontId="101" fillId="0" borderId="7" xfId="23" applyFont="1" applyBorder="1" applyAlignment="1">
      <alignment wrapText="1"/>
    </xf>
    <xf numFmtId="4" fontId="101" fillId="0" borderId="1" xfId="23" applyNumberFormat="1" applyFont="1" applyBorder="1" applyAlignment="1">
      <alignment horizontal="right" wrapText="1"/>
    </xf>
    <xf numFmtId="4" fontId="101" fillId="15" borderId="1" xfId="23" applyNumberFormat="1" applyFont="1" applyFill="1" applyBorder="1" applyAlignment="1" applyProtection="1">
      <alignment horizontal="right" wrapText="1"/>
      <protection locked="0"/>
    </xf>
    <xf numFmtId="0" fontId="101" fillId="0" borderId="0" xfId="23" applyFont="1" applyAlignment="1">
      <alignment wrapText="1"/>
    </xf>
    <xf numFmtId="4" fontId="44" fillId="0" borderId="1" xfId="23" applyNumberFormat="1" applyFont="1" applyBorder="1" applyAlignment="1">
      <alignment horizontal="right"/>
    </xf>
    <xf numFmtId="0" fontId="101" fillId="0" borderId="5" xfId="23" applyFont="1" applyBorder="1"/>
    <xf numFmtId="0" fontId="44" fillId="0" borderId="6" xfId="23" applyFont="1" applyBorder="1"/>
    <xf numFmtId="0" fontId="44" fillId="15" borderId="1" xfId="23" applyFont="1" applyFill="1" applyBorder="1" applyAlignment="1" applyProtection="1">
      <alignment horizontal="center"/>
      <protection locked="0"/>
    </xf>
    <xf numFmtId="4" fontId="44" fillId="0" borderId="0" xfId="23" applyNumberFormat="1" applyFont="1" applyAlignment="1">
      <alignment horizontal="center" vertical="center"/>
    </xf>
    <xf numFmtId="0" fontId="44" fillId="0" borderId="0" xfId="23" applyFont="1" applyAlignment="1">
      <alignment horizontal="left"/>
    </xf>
    <xf numFmtId="0" fontId="101" fillId="0" borderId="0" xfId="23" applyFont="1" applyAlignment="1">
      <alignment horizontal="center"/>
    </xf>
    <xf numFmtId="0" fontId="44" fillId="0" borderId="5" xfId="23" applyFont="1" applyBorder="1" applyAlignment="1">
      <alignment horizontal="center" vertical="center" wrapText="1"/>
    </xf>
    <xf numFmtId="0" fontId="44" fillId="0" borderId="0" xfId="23" applyFont="1" applyAlignment="1">
      <alignment vertical="center" wrapText="1"/>
    </xf>
    <xf numFmtId="0" fontId="101" fillId="0" borderId="0" xfId="23" applyFont="1" applyAlignment="1">
      <alignment horizontal="center" vertical="center" wrapText="1"/>
    </xf>
    <xf numFmtId="4" fontId="44" fillId="0" borderId="5" xfId="23" applyNumberFormat="1" applyFont="1" applyBorder="1" applyAlignment="1">
      <alignment horizontal="right" vertical="center"/>
    </xf>
    <xf numFmtId="4" fontId="44" fillId="0" borderId="1" xfId="23" applyNumberFormat="1" applyFont="1" applyBorder="1" applyAlignment="1">
      <alignment horizontal="right" vertical="center"/>
    </xf>
    <xf numFmtId="3" fontId="44" fillId="0" borderId="0" xfId="23" applyNumberFormat="1" applyFont="1" applyAlignment="1">
      <alignment vertical="center"/>
    </xf>
    <xf numFmtId="3" fontId="101" fillId="0" borderId="0" xfId="23" applyNumberFormat="1" applyFont="1" applyAlignment="1">
      <alignment vertical="center"/>
    </xf>
    <xf numFmtId="4" fontId="101" fillId="0" borderId="5" xfId="23" applyNumberFormat="1" applyFont="1" applyBorder="1" applyAlignment="1">
      <alignment horizontal="right" vertical="center"/>
    </xf>
    <xf numFmtId="4" fontId="101" fillId="0" borderId="1" xfId="23" applyNumberFormat="1" applyFont="1" applyBorder="1" applyAlignment="1">
      <alignment horizontal="right" vertical="center"/>
    </xf>
    <xf numFmtId="0" fontId="44" fillId="0" borderId="18" xfId="23" applyFont="1" applyBorder="1" applyAlignment="1">
      <alignment vertical="center" wrapText="1"/>
    </xf>
    <xf numFmtId="0" fontId="101" fillId="0" borderId="0" xfId="23" applyFont="1" applyAlignment="1">
      <alignment horizontal="left" vertical="center"/>
    </xf>
    <xf numFmtId="0" fontId="44" fillId="0" borderId="0" xfId="23" applyFont="1" applyAlignment="1" applyProtection="1">
      <alignment horizontal="center"/>
      <protection locked="0"/>
    </xf>
    <xf numFmtId="3" fontId="101" fillId="15" borderId="0" xfId="23" applyNumberFormat="1" applyFont="1" applyFill="1" applyAlignment="1">
      <alignment vertical="center"/>
    </xf>
    <xf numFmtId="0" fontId="44" fillId="0" borderId="17" xfId="23" applyFont="1" applyBorder="1"/>
    <xf numFmtId="0" fontId="44" fillId="0" borderId="18" xfId="23" applyFont="1" applyBorder="1"/>
    <xf numFmtId="0" fontId="38" fillId="0" borderId="19" xfId="23" applyFont="1" applyBorder="1" applyAlignment="1">
      <alignment vertical="center"/>
    </xf>
    <xf numFmtId="0" fontId="44" fillId="0" borderId="22" xfId="23" applyFont="1" applyBorder="1"/>
    <xf numFmtId="0" fontId="38" fillId="0" borderId="37" xfId="23" applyFont="1" applyBorder="1"/>
    <xf numFmtId="0" fontId="38" fillId="0" borderId="23" xfId="23" applyFont="1" applyBorder="1" applyAlignment="1">
      <alignment horizontal="center" vertical="center"/>
    </xf>
    <xf numFmtId="0" fontId="27" fillId="0" borderId="0" xfId="25" applyFont="1" applyAlignment="1">
      <alignment horizontal="center" vertical="center" wrapText="1"/>
    </xf>
    <xf numFmtId="0" fontId="38" fillId="0" borderId="23" xfId="23" applyFont="1" applyBorder="1" applyAlignment="1">
      <alignment vertical="center"/>
    </xf>
    <xf numFmtId="0" fontId="38" fillId="0" borderId="23" xfId="23" applyFont="1" applyBorder="1"/>
    <xf numFmtId="0" fontId="42" fillId="0" borderId="5" xfId="23" applyFont="1" applyBorder="1"/>
    <xf numFmtId="0" fontId="42" fillId="0" borderId="6" xfId="23" applyFont="1" applyBorder="1"/>
    <xf numFmtId="0" fontId="42" fillId="0" borderId="7" xfId="23" applyFont="1" applyBorder="1"/>
    <xf numFmtId="0" fontId="102" fillId="0" borderId="1" xfId="23" applyFont="1" applyBorder="1" applyAlignment="1">
      <alignment horizontal="center" vertical="center"/>
    </xf>
    <xf numFmtId="2" fontId="44" fillId="0" borderId="1" xfId="23" applyNumberFormat="1" applyFont="1" applyBorder="1"/>
    <xf numFmtId="4" fontId="44" fillId="0" borderId="1" xfId="23" applyNumberFormat="1" applyFont="1" applyBorder="1"/>
    <xf numFmtId="0" fontId="101" fillId="0" borderId="1" xfId="23" applyFont="1" applyBorder="1"/>
    <xf numFmtId="2" fontId="101" fillId="0" borderId="1" xfId="23" applyNumberFormat="1" applyFont="1" applyBorder="1"/>
    <xf numFmtId="4" fontId="101" fillId="0" borderId="1" xfId="23" applyNumberFormat="1" applyFont="1" applyBorder="1"/>
    <xf numFmtId="0" fontId="97" fillId="0" borderId="0" xfId="23" applyFont="1"/>
    <xf numFmtId="4" fontId="44" fillId="0" borderId="0" xfId="23" applyNumberFormat="1" applyFont="1"/>
    <xf numFmtId="0" fontId="44" fillId="0" borderId="0" xfId="57" applyFont="1" applyAlignment="1">
      <alignment vertical="center"/>
    </xf>
    <xf numFmtId="0" fontId="67" fillId="0" borderId="0" xfId="57" applyFont="1" applyAlignment="1">
      <alignment vertical="center"/>
    </xf>
    <xf numFmtId="2" fontId="67" fillId="0" borderId="0" xfId="57" applyNumberFormat="1" applyFont="1" applyAlignment="1">
      <alignment vertical="center"/>
    </xf>
    <xf numFmtId="4" fontId="67" fillId="0" borderId="1" xfId="51" applyNumberFormat="1" applyFont="1" applyBorder="1" applyAlignment="1" applyProtection="1">
      <alignment horizontal="right"/>
      <protection locked="0"/>
    </xf>
    <xf numFmtId="0" fontId="42" fillId="0" borderId="1" xfId="1" applyFont="1" applyBorder="1" applyAlignment="1">
      <alignment horizontal="left"/>
    </xf>
    <xf numFmtId="4" fontId="42" fillId="0" borderId="1" xfId="14" applyNumberFormat="1" applyFont="1" applyFill="1" applyBorder="1" applyAlignment="1">
      <alignment horizontal="right"/>
    </xf>
    <xf numFmtId="4" fontId="38" fillId="0" borderId="1" xfId="14" applyNumberFormat="1" applyFont="1" applyFill="1" applyBorder="1" applyAlignment="1">
      <alignment horizontal="right"/>
    </xf>
    <xf numFmtId="0" fontId="67" fillId="0" borderId="22" xfId="23" applyFont="1" applyBorder="1" applyAlignment="1">
      <alignment horizontal="center"/>
    </xf>
    <xf numFmtId="0" fontId="42" fillId="0" borderId="1" xfId="51" applyFont="1" applyBorder="1" applyAlignment="1">
      <alignment vertical="center"/>
    </xf>
    <xf numFmtId="4" fontId="42" fillId="0" borderId="1" xfId="51" applyNumberFormat="1" applyFont="1" applyBorder="1" applyAlignment="1">
      <alignment horizontal="right" vertical="center"/>
    </xf>
    <xf numFmtId="4" fontId="42" fillId="0" borderId="1" xfId="51" applyNumberFormat="1" applyFont="1" applyBorder="1" applyAlignment="1" applyProtection="1">
      <alignment horizontal="right" vertical="center"/>
      <protection locked="0"/>
    </xf>
    <xf numFmtId="0" fontId="42" fillId="0" borderId="1" xfId="23" applyFont="1" applyBorder="1" applyAlignment="1">
      <alignment vertical="top" wrapText="1"/>
    </xf>
    <xf numFmtId="4" fontId="38" fillId="0" borderId="1" xfId="51" applyNumberFormat="1" applyFont="1" applyBorder="1" applyAlignment="1" applyProtection="1">
      <alignment horizontal="right" vertical="center"/>
      <protection locked="0"/>
    </xf>
    <xf numFmtId="4" fontId="38" fillId="0" borderId="1" xfId="11" applyNumberFormat="1" applyFont="1" applyFill="1" applyBorder="1" applyAlignment="1" applyProtection="1">
      <alignment horizontal="right" vertical="center"/>
      <protection locked="0"/>
    </xf>
    <xf numFmtId="4" fontId="38" fillId="0" borderId="1" xfId="11" applyNumberFormat="1" applyFont="1" applyFill="1" applyBorder="1" applyAlignment="1" applyProtection="1">
      <alignment horizontal="right" vertical="center"/>
    </xf>
    <xf numFmtId="0" fontId="42" fillId="0" borderId="1" xfId="23" applyFont="1" applyBorder="1" applyAlignment="1">
      <alignment vertical="center"/>
    </xf>
    <xf numFmtId="4" fontId="42" fillId="0" borderId="1" xfId="11" applyNumberFormat="1" applyFont="1" applyFill="1" applyBorder="1" applyAlignment="1" applyProtection="1">
      <alignment horizontal="right" vertical="center"/>
    </xf>
    <xf numFmtId="4" fontId="67" fillId="0" borderId="0" xfId="23" applyNumberFormat="1" applyFont="1"/>
    <xf numFmtId="168" fontId="67" fillId="0" borderId="23" xfId="23" applyNumberFormat="1" applyFont="1" applyBorder="1"/>
    <xf numFmtId="4" fontId="67" fillId="0" borderId="1" xfId="10" applyNumberFormat="1" applyFont="1" applyFill="1" applyBorder="1"/>
    <xf numFmtId="4" fontId="67" fillId="0" borderId="1" xfId="10" applyNumberFormat="1" applyFont="1" applyFill="1" applyBorder="1" applyAlignment="1">
      <alignment horizontal="right"/>
    </xf>
    <xf numFmtId="4" fontId="67" fillId="0" borderId="1" xfId="51" applyNumberFormat="1" applyFont="1" applyBorder="1"/>
    <xf numFmtId="4" fontId="41" fillId="0" borderId="1" xfId="52" applyNumberFormat="1" applyFont="1" applyBorder="1" applyAlignment="1" applyProtection="1">
      <alignment horizontal="right"/>
      <protection locked="0"/>
    </xf>
    <xf numFmtId="4" fontId="90" fillId="0" borderId="1" xfId="52" applyNumberFormat="1" applyFont="1" applyBorder="1" applyAlignment="1">
      <alignment horizontal="right"/>
    </xf>
    <xf numFmtId="4" fontId="40" fillId="0" borderId="1" xfId="52" applyNumberFormat="1" applyFont="1" applyBorder="1" applyAlignment="1">
      <alignment horizontal="right"/>
    </xf>
    <xf numFmtId="0" fontId="38" fillId="0" borderId="0" xfId="53" applyFont="1" applyAlignment="1">
      <alignment vertical="center"/>
    </xf>
    <xf numFmtId="0" fontId="38" fillId="0" borderId="0" xfId="53" applyFont="1"/>
    <xf numFmtId="0" fontId="38" fillId="0" borderId="22" xfId="53" applyFont="1" applyBorder="1" applyAlignment="1">
      <alignment horizontal="center"/>
    </xf>
    <xf numFmtId="0" fontId="67" fillId="0" borderId="22" xfId="53" applyFont="1" applyBorder="1" applyAlignment="1">
      <alignment horizontal="center" vertical="center"/>
    </xf>
    <xf numFmtId="0" fontId="23" fillId="0" borderId="22" xfId="53" applyFont="1" applyBorder="1"/>
    <xf numFmtId="0" fontId="21" fillId="0" borderId="0" xfId="23" applyFont="1" applyAlignment="1">
      <alignment horizontal="center" vertical="center"/>
    </xf>
    <xf numFmtId="0" fontId="36" fillId="0" borderId="0" xfId="23" applyFont="1" applyAlignment="1">
      <alignment horizontal="left"/>
    </xf>
    <xf numFmtId="0" fontId="37" fillId="0" borderId="0" xfId="23" applyFont="1" applyAlignment="1">
      <alignment horizontal="left"/>
    </xf>
    <xf numFmtId="0" fontId="38" fillId="0" borderId="0" xfId="23" applyFont="1" applyAlignment="1">
      <alignment horizontal="left" wrapText="1"/>
    </xf>
    <xf numFmtId="49" fontId="36" fillId="0" borderId="0" xfId="23" applyNumberFormat="1" applyFont="1" applyAlignment="1" applyProtection="1">
      <alignment horizontal="center"/>
      <protection locked="0"/>
    </xf>
    <xf numFmtId="0" fontId="23" fillId="0" borderId="0" xfId="23" applyFont="1" applyAlignment="1">
      <alignment horizontal="center"/>
    </xf>
    <xf numFmtId="0" fontId="36" fillId="0" borderId="0" xfId="23" applyFont="1" applyAlignment="1">
      <alignment horizontal="center" vertical="center"/>
    </xf>
    <xf numFmtId="0" fontId="21" fillId="0" borderId="0" xfId="23" applyFont="1" applyAlignment="1">
      <alignment horizontal="center"/>
    </xf>
    <xf numFmtId="0" fontId="36" fillId="0" borderId="0" xfId="23" applyFont="1" applyAlignment="1" applyProtection="1">
      <alignment horizontal="left"/>
      <protection locked="0"/>
    </xf>
    <xf numFmtId="0" fontId="37" fillId="0" borderId="0" xfId="23" applyFont="1" applyAlignment="1" applyProtection="1">
      <alignment horizontal="left"/>
      <protection locked="0"/>
    </xf>
    <xf numFmtId="0" fontId="37" fillId="0" borderId="0" xfId="23" applyFont="1" applyProtection="1">
      <protection locked="0"/>
    </xf>
    <xf numFmtId="0" fontId="38" fillId="0" borderId="0" xfId="23" applyFont="1" applyProtection="1">
      <protection locked="0"/>
    </xf>
    <xf numFmtId="0" fontId="36" fillId="0" borderId="20" xfId="23" applyFont="1" applyBorder="1" applyAlignment="1">
      <alignment horizontal="center" vertical="center" wrapText="1"/>
    </xf>
    <xf numFmtId="0" fontId="36" fillId="0" borderId="21" xfId="23" applyFont="1" applyBorder="1" applyAlignment="1">
      <alignment horizontal="center" vertical="center" wrapText="1"/>
    </xf>
    <xf numFmtId="0" fontId="36" fillId="0" borderId="2" xfId="23" applyFont="1" applyBorder="1" applyAlignment="1">
      <alignment horizontal="center" vertical="center" wrapText="1"/>
    </xf>
    <xf numFmtId="49" fontId="36" fillId="0" borderId="5" xfId="23" applyNumberFormat="1" applyFont="1" applyBorder="1" applyAlignment="1">
      <alignment horizontal="left" vertical="top" wrapText="1"/>
    </xf>
    <xf numFmtId="49" fontId="36" fillId="0" borderId="6" xfId="23" applyNumberFormat="1" applyFont="1" applyBorder="1" applyAlignment="1">
      <alignment horizontal="left" vertical="top" wrapText="1"/>
    </xf>
    <xf numFmtId="49" fontId="36" fillId="0" borderId="7" xfId="23" applyNumberFormat="1" applyFont="1" applyBorder="1" applyAlignment="1">
      <alignment horizontal="left" vertical="top" wrapText="1"/>
    </xf>
    <xf numFmtId="0" fontId="23" fillId="0" borderId="0" xfId="23" applyFont="1" applyAlignment="1">
      <alignment horizontal="left" wrapText="1"/>
    </xf>
    <xf numFmtId="0" fontId="36" fillId="0" borderId="0" xfId="23" applyFont="1" applyAlignment="1">
      <alignment horizontal="left" vertical="top" wrapText="1"/>
    </xf>
    <xf numFmtId="0" fontId="38" fillId="0" borderId="21" xfId="23" applyFont="1" applyBorder="1" applyAlignment="1">
      <alignment horizontal="center" vertical="center" wrapText="1"/>
    </xf>
    <xf numFmtId="0" fontId="38" fillId="0" borderId="2" xfId="23" applyFont="1" applyBorder="1" applyAlignment="1">
      <alignment horizontal="center" vertical="center" wrapText="1"/>
    </xf>
    <xf numFmtId="0" fontId="38" fillId="0" borderId="3" xfId="23" applyFont="1" applyBorder="1" applyAlignment="1" applyProtection="1">
      <alignment horizontal="center" vertical="top" wrapText="1"/>
      <protection locked="0"/>
    </xf>
    <xf numFmtId="0" fontId="38" fillId="0" borderId="3" xfId="23" applyFont="1" applyBorder="1" applyAlignment="1" applyProtection="1">
      <alignment horizontal="center"/>
      <protection locked="0"/>
    </xf>
    <xf numFmtId="0" fontId="42" fillId="0" borderId="0" xfId="23" applyFont="1" applyAlignment="1">
      <alignment wrapText="1"/>
    </xf>
    <xf numFmtId="0" fontId="36" fillId="0" borderId="0" xfId="23" applyFont="1" applyAlignment="1">
      <alignment horizontal="center" vertical="top" wrapText="1"/>
    </xf>
    <xf numFmtId="0" fontId="36" fillId="0" borderId="0" xfId="23" applyFont="1" applyAlignment="1">
      <alignment horizontal="center" vertical="top"/>
    </xf>
    <xf numFmtId="0" fontId="42" fillId="0" borderId="1" xfId="23" applyFont="1" applyBorder="1" applyAlignment="1">
      <alignment horizontal="center" vertical="center"/>
    </xf>
    <xf numFmtId="0" fontId="42" fillId="0" borderId="1" xfId="23" applyFont="1" applyBorder="1" applyAlignment="1">
      <alignment horizontal="center" vertical="center" wrapText="1"/>
    </xf>
    <xf numFmtId="0" fontId="43" fillId="0" borderId="1" xfId="23" applyFont="1" applyBorder="1" applyAlignment="1">
      <alignment horizontal="center" vertical="center" wrapText="1"/>
    </xf>
    <xf numFmtId="0" fontId="42" fillId="0" borderId="0" xfId="23" applyFont="1" applyAlignment="1">
      <alignment horizontal="left" vertical="top" wrapText="1"/>
    </xf>
    <xf numFmtId="0" fontId="38" fillId="0" borderId="0" xfId="23" applyFont="1" applyAlignment="1" applyProtection="1">
      <alignment horizontal="center" vertical="top" wrapText="1"/>
      <protection locked="0"/>
    </xf>
    <xf numFmtId="0" fontId="38" fillId="0" borderId="0" xfId="23" applyFont="1" applyAlignment="1" applyProtection="1">
      <alignment horizontal="center" vertical="top"/>
      <protection locked="0"/>
    </xf>
    <xf numFmtId="0" fontId="38" fillId="0" borderId="0" xfId="23" applyFont="1" applyAlignment="1" applyProtection="1">
      <alignment horizontal="center"/>
      <protection locked="0"/>
    </xf>
    <xf numFmtId="0" fontId="39" fillId="0" borderId="0" xfId="23" applyFont="1" applyAlignment="1">
      <alignment horizontal="center" wrapText="1"/>
    </xf>
    <xf numFmtId="0" fontId="48" fillId="0" borderId="0" xfId="33" applyFont="1" applyAlignment="1">
      <alignment horizontal="center" wrapText="1"/>
    </xf>
    <xf numFmtId="0" fontId="53" fillId="0" borderId="20" xfId="33" applyFont="1" applyBorder="1" applyAlignment="1">
      <alignment horizontal="center" vertical="center" wrapText="1"/>
    </xf>
    <xf numFmtId="0" fontId="53" fillId="0" borderId="21" xfId="33" applyFont="1" applyBorder="1" applyAlignment="1">
      <alignment horizontal="center" vertical="center" wrapText="1"/>
    </xf>
    <xf numFmtId="0" fontId="53" fillId="0" borderId="2" xfId="33" applyFont="1" applyBorder="1" applyAlignment="1">
      <alignment horizontal="center" vertical="center" wrapText="1"/>
    </xf>
    <xf numFmtId="0" fontId="53" fillId="0" borderId="20" xfId="33" applyFont="1" applyBorder="1" applyAlignment="1">
      <alignment horizontal="center" vertical="center" textRotation="90" wrapText="1"/>
    </xf>
    <xf numFmtId="0" fontId="53" fillId="0" borderId="21" xfId="33" applyFont="1" applyBorder="1" applyAlignment="1">
      <alignment horizontal="center" vertical="center" textRotation="90" wrapText="1"/>
    </xf>
    <xf numFmtId="0" fontId="53" fillId="0" borderId="2" xfId="33" applyFont="1" applyBorder="1" applyAlignment="1">
      <alignment horizontal="center" vertical="center" textRotation="90" wrapText="1"/>
    </xf>
    <xf numFmtId="0" fontId="39" fillId="0" borderId="5" xfId="33" applyFont="1" applyBorder="1" applyAlignment="1">
      <alignment horizontal="left" vertical="center" wrapText="1"/>
    </xf>
    <xf numFmtId="0" fontId="39" fillId="0" borderId="6" xfId="33" applyFont="1" applyBorder="1" applyAlignment="1">
      <alignment horizontal="left" vertical="center" wrapText="1"/>
    </xf>
    <xf numFmtId="0" fontId="39" fillId="0" borderId="7" xfId="33" applyFont="1" applyBorder="1" applyAlignment="1">
      <alignment horizontal="left" vertical="center" wrapText="1"/>
    </xf>
    <xf numFmtId="0" fontId="54" fillId="0" borderId="6" xfId="33" applyFont="1" applyBorder="1" applyAlignment="1">
      <alignment horizontal="center" vertical="center" wrapText="1"/>
    </xf>
    <xf numFmtId="0" fontId="53" fillId="0" borderId="22" xfId="33" applyFont="1" applyBorder="1" applyAlignment="1">
      <alignment horizontal="center" vertical="center" textRotation="90" wrapText="1"/>
    </xf>
    <xf numFmtId="0" fontId="53" fillId="0" borderId="0" xfId="33" applyFont="1" applyAlignment="1">
      <alignment horizontal="center" vertical="center" textRotation="90" wrapText="1"/>
    </xf>
    <xf numFmtId="0" fontId="39" fillId="0" borderId="1" xfId="33" applyFont="1" applyBorder="1" applyAlignment="1">
      <alignment horizontal="center" vertical="center" textRotation="90" wrapText="1"/>
    </xf>
    <xf numFmtId="0" fontId="39" fillId="0" borderId="20" xfId="33" applyFont="1" applyBorder="1" applyAlignment="1">
      <alignment horizontal="center" vertical="center" textRotation="90" wrapText="1"/>
    </xf>
    <xf numFmtId="0" fontId="39" fillId="0" borderId="21" xfId="33" applyFont="1" applyBorder="1" applyAlignment="1">
      <alignment horizontal="center" vertical="center" textRotation="90" wrapText="1"/>
    </xf>
    <xf numFmtId="0" fontId="39" fillId="0" borderId="2" xfId="33" applyFont="1" applyBorder="1" applyAlignment="1">
      <alignment horizontal="center" vertical="center" textRotation="90" wrapText="1"/>
    </xf>
    <xf numFmtId="0" fontId="53" fillId="0" borderId="1" xfId="33" applyFont="1" applyBorder="1" applyAlignment="1">
      <alignment horizontal="center" vertical="center" textRotation="90" wrapText="1"/>
    </xf>
    <xf numFmtId="0" fontId="56" fillId="0" borderId="1" xfId="33" applyFont="1" applyBorder="1" applyAlignment="1">
      <alignment horizontal="center" vertical="center" wrapText="1"/>
    </xf>
    <xf numFmtId="4" fontId="39" fillId="19" borderId="5" xfId="33" applyNumberFormat="1" applyFont="1" applyFill="1" applyBorder="1" applyAlignment="1">
      <alignment horizontal="right" vertical="center"/>
    </xf>
    <xf numFmtId="4" fontId="39" fillId="19" borderId="7" xfId="33" applyNumberFormat="1" applyFont="1" applyFill="1" applyBorder="1" applyAlignment="1">
      <alignment horizontal="right" vertical="center"/>
    </xf>
    <xf numFmtId="4" fontId="59" fillId="0" borderId="18" xfId="33" applyNumberFormat="1" applyFont="1" applyBorder="1" applyAlignment="1">
      <alignment horizontal="center"/>
    </xf>
    <xf numFmtId="0" fontId="59" fillId="0" borderId="18" xfId="33" applyFont="1" applyBorder="1" applyAlignment="1">
      <alignment horizontal="center"/>
    </xf>
    <xf numFmtId="0" fontId="47" fillId="0" borderId="0" xfId="33" applyFont="1" applyAlignment="1">
      <alignment horizontal="left" vertical="center" wrapText="1"/>
    </xf>
    <xf numFmtId="0" fontId="39" fillId="0" borderId="17" xfId="33" applyFont="1" applyBorder="1" applyAlignment="1">
      <alignment horizontal="center" vertical="center" textRotation="90" wrapText="1"/>
    </xf>
    <xf numFmtId="0" fontId="39" fillId="0" borderId="18" xfId="33" applyFont="1" applyBorder="1" applyAlignment="1">
      <alignment horizontal="center" vertical="center" textRotation="90" wrapText="1"/>
    </xf>
    <xf numFmtId="0" fontId="39" fillId="0" borderId="22" xfId="33" applyFont="1" applyBorder="1" applyAlignment="1">
      <alignment horizontal="center" vertical="center" textRotation="90" wrapText="1"/>
    </xf>
    <xf numFmtId="0" fontId="39" fillId="0" borderId="0" xfId="33" applyFont="1" applyAlignment="1">
      <alignment horizontal="center" vertical="center" textRotation="90" wrapText="1"/>
    </xf>
    <xf numFmtId="0" fontId="39" fillId="0" borderId="24" xfId="33" applyFont="1" applyBorder="1" applyAlignment="1">
      <alignment horizontal="center" vertical="center" textRotation="90" wrapText="1"/>
    </xf>
    <xf numFmtId="0" fontId="39" fillId="0" borderId="3" xfId="33" applyFont="1" applyBorder="1" applyAlignment="1">
      <alignment horizontal="center" vertical="center" textRotation="90" wrapText="1"/>
    </xf>
    <xf numFmtId="0" fontId="53" fillId="0" borderId="17" xfId="33" applyFont="1" applyBorder="1" applyAlignment="1">
      <alignment horizontal="center" vertical="center" textRotation="90" wrapText="1"/>
    </xf>
    <xf numFmtId="0" fontId="53" fillId="0" borderId="24" xfId="33" applyFont="1" applyBorder="1" applyAlignment="1">
      <alignment horizontal="center" vertical="center" textRotation="90" wrapText="1"/>
    </xf>
    <xf numFmtId="0" fontId="56" fillId="0" borderId="5" xfId="33" applyFont="1" applyBorder="1" applyAlignment="1">
      <alignment horizontal="center" vertical="center" wrapText="1"/>
    </xf>
    <xf numFmtId="0" fontId="56" fillId="0" borderId="6" xfId="33" applyFont="1" applyBorder="1" applyAlignment="1">
      <alignment horizontal="center" vertical="center" wrapText="1"/>
    </xf>
    <xf numFmtId="4" fontId="39" fillId="19" borderId="5" xfId="33" applyNumberFormat="1" applyFont="1" applyFill="1" applyBorder="1" applyAlignment="1">
      <alignment horizontal="right" vertical="center" wrapText="1"/>
    </xf>
    <xf numFmtId="4" fontId="39" fillId="19" borderId="6" xfId="33" applyNumberFormat="1" applyFont="1" applyFill="1" applyBorder="1" applyAlignment="1">
      <alignment horizontal="right" vertical="center" wrapText="1"/>
    </xf>
    <xf numFmtId="0" fontId="50" fillId="0" borderId="0" xfId="33" applyFont="1" applyAlignment="1">
      <alignment horizontal="right" vertical="top" wrapText="1"/>
    </xf>
    <xf numFmtId="0" fontId="50" fillId="0" borderId="0" xfId="33" applyFont="1" applyAlignment="1">
      <alignment horizontal="right" vertical="top"/>
    </xf>
    <xf numFmtId="0" fontId="51" fillId="0" borderId="0" xfId="33" applyFont="1" applyAlignment="1">
      <alignment horizontal="left" vertical="top" wrapText="1"/>
    </xf>
    <xf numFmtId="0" fontId="39" fillId="0" borderId="1" xfId="33" applyFont="1" applyBorder="1" applyAlignment="1">
      <alignment horizontal="left" vertical="center"/>
    </xf>
    <xf numFmtId="4" fontId="39" fillId="0" borderId="5" xfId="33" applyNumberFormat="1" applyFont="1" applyBorder="1" applyAlignment="1" applyProtection="1">
      <alignment horizontal="right" vertical="center"/>
      <protection locked="0"/>
    </xf>
    <xf numFmtId="4" fontId="39" fillId="0" borderId="7" xfId="33" applyNumberFormat="1" applyFont="1" applyBorder="1" applyAlignment="1" applyProtection="1">
      <alignment horizontal="right" vertical="center"/>
      <protection locked="0"/>
    </xf>
    <xf numFmtId="0" fontId="64" fillId="0" borderId="1" xfId="33" applyFont="1" applyBorder="1" applyAlignment="1">
      <alignment horizontal="center" vertical="center"/>
    </xf>
    <xf numFmtId="0" fontId="53" fillId="0" borderId="5" xfId="33" applyFont="1" applyBorder="1" applyAlignment="1">
      <alignment horizontal="center" vertical="center"/>
    </xf>
    <xf numFmtId="0" fontId="53" fillId="0" borderId="6" xfId="33" applyFont="1" applyBorder="1" applyAlignment="1">
      <alignment horizontal="center" vertical="center"/>
    </xf>
    <xf numFmtId="0" fontId="53" fillId="0" borderId="7" xfId="33" applyFont="1" applyBorder="1" applyAlignment="1">
      <alignment horizontal="center" vertical="center"/>
    </xf>
    <xf numFmtId="4" fontId="53" fillId="19" borderId="5" xfId="33" applyNumberFormat="1" applyFont="1" applyFill="1" applyBorder="1" applyAlignment="1">
      <alignment horizontal="right" vertical="center"/>
    </xf>
    <xf numFmtId="4" fontId="53" fillId="19" borderId="7" xfId="33" applyNumberFormat="1" applyFont="1" applyFill="1" applyBorder="1" applyAlignment="1">
      <alignment horizontal="right" vertical="center"/>
    </xf>
    <xf numFmtId="0" fontId="64" fillId="0" borderId="1" xfId="33" applyFont="1" applyBorder="1" applyAlignment="1">
      <alignment horizontal="center" vertical="center" wrapText="1"/>
    </xf>
    <xf numFmtId="0" fontId="39" fillId="0" borderId="1" xfId="33" applyFont="1" applyBorder="1" applyAlignment="1">
      <alignment horizontal="center" vertical="center"/>
    </xf>
    <xf numFmtId="0" fontId="57" fillId="0" borderId="5" xfId="33" applyFont="1" applyBorder="1" applyAlignment="1">
      <alignment horizontal="center" vertical="center" wrapText="1"/>
    </xf>
    <xf numFmtId="0" fontId="57" fillId="0" borderId="7" xfId="33" applyFont="1" applyBorder="1" applyAlignment="1">
      <alignment horizontal="center" vertical="center" wrapText="1"/>
    </xf>
    <xf numFmtId="2" fontId="39" fillId="0" borderId="1" xfId="33" applyNumberFormat="1" applyFont="1" applyBorder="1" applyAlignment="1">
      <alignment horizontal="center" vertical="center"/>
    </xf>
    <xf numFmtId="0" fontId="39" fillId="0" borderId="5" xfId="33" applyFont="1" applyBorder="1" applyAlignment="1">
      <alignment horizontal="center" vertical="center" wrapText="1"/>
    </xf>
    <xf numFmtId="0" fontId="39" fillId="0" borderId="6" xfId="33" applyFont="1" applyBorder="1" applyAlignment="1">
      <alignment horizontal="center" vertical="center" wrapText="1"/>
    </xf>
    <xf numFmtId="0" fontId="39" fillId="0" borderId="7" xfId="33" applyFont="1" applyBorder="1" applyAlignment="1">
      <alignment horizontal="center" vertical="center" wrapText="1"/>
    </xf>
    <xf numFmtId="0" fontId="39" fillId="0" borderId="1" xfId="33" applyFont="1" applyBorder="1" applyAlignment="1">
      <alignment horizontal="center" vertical="center" wrapText="1"/>
    </xf>
    <xf numFmtId="0" fontId="50" fillId="0" borderId="22" xfId="33" applyFont="1" applyBorder="1" applyAlignment="1">
      <alignment horizontal="right" vertical="top" wrapText="1"/>
    </xf>
    <xf numFmtId="0" fontId="50" fillId="0" borderId="22" xfId="33" applyFont="1" applyBorder="1" applyAlignment="1">
      <alignment horizontal="right" vertical="top"/>
    </xf>
    <xf numFmtId="0" fontId="39" fillId="0" borderId="0" xfId="33" applyFont="1" applyAlignment="1">
      <alignment horizontal="center" vertical="center" wrapText="1"/>
    </xf>
    <xf numFmtId="0" fontId="57" fillId="0" borderId="0" xfId="33" applyFont="1" applyAlignment="1">
      <alignment horizontal="center" vertical="center" wrapText="1"/>
    </xf>
    <xf numFmtId="0" fontId="56" fillId="0" borderId="1" xfId="33" applyFont="1" applyBorder="1" applyAlignment="1">
      <alignment horizontal="center"/>
    </xf>
    <xf numFmtId="4" fontId="39" fillId="0" borderId="20" xfId="33" applyNumberFormat="1" applyFont="1" applyBorder="1" applyAlignment="1" applyProtection="1">
      <alignment horizontal="center" vertical="center"/>
      <protection locked="0"/>
    </xf>
    <xf numFmtId="4" fontId="39" fillId="0" borderId="21" xfId="33" applyNumberFormat="1" applyFont="1" applyBorder="1" applyAlignment="1" applyProtection="1">
      <alignment horizontal="center" vertical="center"/>
      <protection locked="0"/>
    </xf>
    <xf numFmtId="4" fontId="39" fillId="0" borderId="2" xfId="33" applyNumberFormat="1" applyFont="1" applyBorder="1" applyAlignment="1" applyProtection="1">
      <alignment horizontal="center" vertical="center"/>
      <protection locked="0"/>
    </xf>
    <xf numFmtId="0" fontId="39" fillId="0" borderId="20" xfId="33" applyFont="1" applyBorder="1" applyAlignment="1">
      <alignment horizontal="center" vertical="center"/>
    </xf>
    <xf numFmtId="0" fontId="39" fillId="0" borderId="2" xfId="33" applyFont="1" applyBorder="1" applyAlignment="1">
      <alignment horizontal="center" vertical="center"/>
    </xf>
    <xf numFmtId="0" fontId="39" fillId="0" borderId="20" xfId="33" applyFont="1" applyBorder="1" applyAlignment="1">
      <alignment horizontal="center" vertical="center" wrapText="1"/>
    </xf>
    <xf numFmtId="0" fontId="39" fillId="0" borderId="2" xfId="33" applyFont="1" applyBorder="1" applyAlignment="1">
      <alignment horizontal="center" vertical="center" wrapText="1"/>
    </xf>
    <xf numFmtId="0" fontId="66" fillId="0" borderId="0" xfId="33" applyFont="1" applyAlignment="1" applyProtection="1">
      <alignment horizontal="center" vertical="top" wrapText="1"/>
      <protection locked="0"/>
    </xf>
    <xf numFmtId="0" fontId="66" fillId="0" borderId="0" xfId="33" applyFont="1" applyAlignment="1" applyProtection="1">
      <alignment horizontal="center"/>
      <protection locked="0"/>
    </xf>
    <xf numFmtId="0" fontId="66" fillId="0" borderId="0" xfId="33" applyFont="1" applyAlignment="1" applyProtection="1">
      <alignment horizontal="center" vertical="top"/>
      <protection locked="0"/>
    </xf>
    <xf numFmtId="0" fontId="67" fillId="0" borderId="20" xfId="23" applyFont="1" applyBorder="1" applyAlignment="1">
      <alignment horizontal="center" vertical="center" wrapText="1"/>
    </xf>
    <xf numFmtId="0" fontId="67" fillId="0" borderId="2" xfId="23" applyFont="1" applyBorder="1" applyAlignment="1">
      <alignment horizontal="center" vertical="center" wrapText="1"/>
    </xf>
    <xf numFmtId="0" fontId="42" fillId="0" borderId="0" xfId="23" applyFont="1" applyAlignment="1">
      <alignment horizontal="center" wrapText="1"/>
    </xf>
    <xf numFmtId="0" fontId="36" fillId="0" borderId="0" xfId="23" applyFont="1" applyAlignment="1">
      <alignment horizontal="center" wrapText="1"/>
    </xf>
    <xf numFmtId="0" fontId="67" fillId="0" borderId="5" xfId="23" applyFont="1" applyBorder="1" applyAlignment="1">
      <alignment horizontal="center" vertical="center" wrapText="1"/>
    </xf>
    <xf numFmtId="0" fontId="67" fillId="0" borderId="7" xfId="23" applyFont="1" applyBorder="1" applyAlignment="1">
      <alignment horizontal="center" vertical="center" wrapText="1"/>
    </xf>
    <xf numFmtId="0" fontId="67" fillId="0" borderId="0" xfId="23" applyFont="1" applyAlignment="1">
      <alignment horizontal="center" vertical="center"/>
    </xf>
    <xf numFmtId="0" fontId="21" fillId="0" borderId="0" xfId="23" applyFont="1" applyAlignment="1">
      <alignment horizontal="center" vertical="center" wrapText="1"/>
    </xf>
    <xf numFmtId="0" fontId="37" fillId="0" borderId="0" xfId="23" applyFont="1" applyAlignment="1">
      <alignment horizontal="center"/>
    </xf>
    <xf numFmtId="0" fontId="37" fillId="0" borderId="0" xfId="23" applyFont="1" applyAlignment="1">
      <alignment horizontal="center" wrapText="1"/>
    </xf>
    <xf numFmtId="0" fontId="36" fillId="0" borderId="17" xfId="23" applyFont="1" applyBorder="1" applyAlignment="1">
      <alignment horizontal="left" vertical="top" wrapText="1"/>
    </xf>
    <xf numFmtId="0" fontId="36" fillId="0" borderId="18" xfId="23" applyFont="1" applyBorder="1" applyAlignment="1">
      <alignment horizontal="left" vertical="top" wrapText="1"/>
    </xf>
    <xf numFmtId="0" fontId="36" fillId="0" borderId="19" xfId="23" applyFont="1" applyBorder="1" applyAlignment="1">
      <alignment horizontal="left" vertical="top" wrapText="1"/>
    </xf>
    <xf numFmtId="0" fontId="36" fillId="0" borderId="1" xfId="23" applyFont="1" applyBorder="1" applyAlignment="1">
      <alignment horizontal="center" vertical="center" wrapText="1"/>
    </xf>
    <xf numFmtId="0" fontId="38" fillId="0" borderId="0" xfId="23" applyFont="1" applyAlignment="1">
      <alignment horizontal="left"/>
    </xf>
    <xf numFmtId="0" fontId="37" fillId="0" borderId="22" xfId="23" applyFont="1" applyBorder="1" applyAlignment="1">
      <alignment horizontal="center" vertical="top" wrapText="1"/>
    </xf>
    <xf numFmtId="0" fontId="37" fillId="0" borderId="0" xfId="23" applyFont="1" applyAlignment="1">
      <alignment horizontal="center" vertical="top" wrapText="1"/>
    </xf>
    <xf numFmtId="0" fontId="37" fillId="0" borderId="23" xfId="23" applyFont="1" applyBorder="1" applyAlignment="1">
      <alignment horizontal="center" vertical="top" wrapText="1"/>
    </xf>
    <xf numFmtId="0" fontId="37" fillId="0" borderId="24" xfId="23" applyFont="1" applyBorder="1" applyAlignment="1">
      <alignment horizontal="center" vertical="top" wrapText="1"/>
    </xf>
    <xf numFmtId="0" fontId="37" fillId="0" borderId="3" xfId="23" applyFont="1" applyBorder="1" applyAlignment="1">
      <alignment horizontal="center" vertical="top" wrapText="1"/>
    </xf>
    <xf numFmtId="0" fontId="37" fillId="0" borderId="4" xfId="23" applyFont="1" applyBorder="1" applyAlignment="1">
      <alignment horizontal="center" vertical="top" wrapText="1"/>
    </xf>
    <xf numFmtId="0" fontId="37" fillId="0" borderId="22" xfId="23" applyFont="1" applyBorder="1" applyAlignment="1">
      <alignment horizontal="left" vertical="top" wrapText="1"/>
    </xf>
    <xf numFmtId="0" fontId="37" fillId="0" borderId="0" xfId="23" applyFont="1" applyAlignment="1">
      <alignment horizontal="left" vertical="top" wrapText="1"/>
    </xf>
    <xf numFmtId="0" fontId="37" fillId="0" borderId="23" xfId="23" applyFont="1" applyBorder="1" applyAlignment="1">
      <alignment horizontal="left" vertical="top" wrapText="1"/>
    </xf>
    <xf numFmtId="0" fontId="36" fillId="0" borderId="22" xfId="23" applyFont="1" applyBorder="1" applyAlignment="1">
      <alignment horizontal="left" vertical="top" wrapText="1"/>
    </xf>
    <xf numFmtId="0" fontId="36" fillId="0" borderId="23" xfId="23" applyFont="1" applyBorder="1" applyAlignment="1">
      <alignment horizontal="left" vertical="top" wrapText="1"/>
    </xf>
    <xf numFmtId="0" fontId="36" fillId="0" borderId="24" xfId="23" applyFont="1" applyBorder="1" applyAlignment="1">
      <alignment horizontal="left" vertical="top" wrapText="1"/>
    </xf>
    <xf numFmtId="0" fontId="36" fillId="0" borderId="3" xfId="23" applyFont="1" applyBorder="1" applyAlignment="1">
      <alignment horizontal="left" vertical="top" wrapText="1"/>
    </xf>
    <xf numFmtId="0" fontId="36" fillId="0" borderId="4" xfId="23" applyFont="1" applyBorder="1" applyAlignment="1">
      <alignment horizontal="left" vertical="top" wrapText="1"/>
    </xf>
    <xf numFmtId="0" fontId="23" fillId="0" borderId="0" xfId="23" applyFont="1" applyAlignment="1">
      <alignment horizontal="center" vertical="top"/>
    </xf>
    <xf numFmtId="0" fontId="38" fillId="0" borderId="0" xfId="23" applyFont="1" applyAlignment="1">
      <alignment horizontal="left" vertical="top" wrapText="1"/>
    </xf>
    <xf numFmtId="0" fontId="38" fillId="0" borderId="0" xfId="23" applyFont="1" applyAlignment="1">
      <alignment horizontal="left" vertical="top"/>
    </xf>
    <xf numFmtId="0" fontId="2" fillId="0" borderId="0" xfId="23" applyAlignment="1">
      <alignment vertical="top"/>
    </xf>
    <xf numFmtId="0" fontId="36" fillId="0" borderId="0" xfId="23" applyFont="1" applyAlignment="1">
      <alignment horizontal="center"/>
    </xf>
    <xf numFmtId="0" fontId="36" fillId="0" borderId="0" xfId="30" applyFont="1" applyAlignment="1">
      <alignment horizontal="center" vertical="center" wrapText="1"/>
    </xf>
    <xf numFmtId="0" fontId="38" fillId="0" borderId="0" xfId="30" applyFont="1" applyAlignment="1">
      <alignment horizontal="center" vertical="center" wrapText="1"/>
    </xf>
    <xf numFmtId="0" fontId="21" fillId="0" borderId="0" xfId="30" applyFont="1" applyAlignment="1">
      <alignment horizontal="left"/>
    </xf>
    <xf numFmtId="0" fontId="38" fillId="0" borderId="0" xfId="30" applyFont="1" applyAlignment="1">
      <alignment horizontal="left"/>
    </xf>
    <xf numFmtId="0" fontId="38" fillId="0" borderId="0" xfId="30" applyFont="1" applyAlignment="1">
      <alignment horizontal="left" wrapText="1"/>
    </xf>
    <xf numFmtId="49" fontId="37" fillId="0" borderId="0" xfId="30" applyNumberFormat="1" applyFont="1" applyAlignment="1" applyProtection="1">
      <alignment horizontal="left"/>
      <protection locked="0"/>
    </xf>
    <xf numFmtId="0" fontId="37" fillId="0" borderId="0" xfId="30" applyFont="1" applyAlignment="1">
      <alignment horizontal="left"/>
    </xf>
    <xf numFmtId="0" fontId="21" fillId="0" borderId="0" xfId="30" applyFont="1" applyAlignment="1">
      <alignment horizontal="center" vertical="center"/>
    </xf>
    <xf numFmtId="0" fontId="36" fillId="0" borderId="0" xfId="26" applyFont="1" applyAlignment="1">
      <alignment horizontal="center" vertical="center" wrapText="1"/>
    </xf>
    <xf numFmtId="0" fontId="37" fillId="0" borderId="0" xfId="26" applyFont="1" applyAlignment="1">
      <alignment horizontal="center" vertical="center"/>
    </xf>
    <xf numFmtId="0" fontId="21" fillId="0" borderId="0" xfId="26" applyFont="1" applyAlignment="1">
      <alignment horizontal="left"/>
    </xf>
    <xf numFmtId="0" fontId="38" fillId="0" borderId="0" xfId="26" applyFont="1" applyAlignment="1">
      <alignment horizontal="left"/>
    </xf>
    <xf numFmtId="0" fontId="38" fillId="0" borderId="0" xfId="26" applyFont="1" applyAlignment="1">
      <alignment horizontal="left" wrapText="1"/>
    </xf>
    <xf numFmtId="0" fontId="21" fillId="0" borderId="0" xfId="26" applyFont="1" applyAlignment="1">
      <alignment horizontal="center" vertical="center"/>
    </xf>
    <xf numFmtId="0" fontId="36" fillId="0" borderId="0" xfId="34" applyFont="1" applyAlignment="1">
      <alignment horizontal="center" vertical="center" wrapText="1"/>
    </xf>
    <xf numFmtId="0" fontId="37" fillId="0" borderId="0" xfId="34" applyFont="1" applyAlignment="1">
      <alignment horizontal="center" vertical="center" wrapText="1"/>
    </xf>
    <xf numFmtId="0" fontId="21" fillId="0" borderId="0" xfId="34" applyFont="1" applyAlignment="1">
      <alignment horizontal="left"/>
    </xf>
    <xf numFmtId="0" fontId="1" fillId="0" borderId="0" xfId="34" applyAlignment="1">
      <alignment horizontal="left"/>
    </xf>
    <xf numFmtId="0" fontId="38" fillId="0" borderId="0" xfId="34" applyFont="1" applyAlignment="1">
      <alignment horizontal="left" wrapText="1"/>
    </xf>
    <xf numFmtId="0" fontId="21" fillId="0" borderId="0" xfId="34" applyFont="1" applyAlignment="1">
      <alignment horizontal="center" vertical="center"/>
    </xf>
    <xf numFmtId="0" fontId="37" fillId="0" borderId="0" xfId="34" applyFont="1" applyAlignment="1">
      <alignment horizontal="center" vertical="center"/>
    </xf>
    <xf numFmtId="0" fontId="38" fillId="0" borderId="0" xfId="26" applyFont="1" applyAlignment="1">
      <alignment horizontal="center" vertical="center"/>
    </xf>
    <xf numFmtId="0" fontId="38" fillId="0" borderId="0" xfId="26" applyFont="1" applyAlignment="1">
      <alignment horizontal="center"/>
    </xf>
    <xf numFmtId="0" fontId="81" fillId="0" borderId="0" xfId="45" applyFont="1" applyAlignment="1">
      <alignment horizontal="left" vertical="top" wrapText="1"/>
    </xf>
    <xf numFmtId="0" fontId="83" fillId="0" borderId="0" xfId="46" applyFont="1" applyAlignment="1">
      <alignment horizontal="left" vertical="center" wrapText="1"/>
    </xf>
    <xf numFmtId="0" fontId="83" fillId="0" borderId="0" xfId="46" applyFont="1" applyAlignment="1">
      <alignment horizontal="left" vertical="center"/>
    </xf>
    <xf numFmtId="0" fontId="81" fillId="0" borderId="17" xfId="46" applyFont="1" applyBorder="1" applyAlignment="1" applyProtection="1">
      <alignment vertical="top" wrapText="1"/>
      <protection locked="0"/>
    </xf>
    <xf numFmtId="0" fontId="81" fillId="0" borderId="18" xfId="46" applyFont="1" applyBorder="1" applyAlignment="1" applyProtection="1">
      <alignment vertical="top" wrapText="1"/>
      <protection locked="0"/>
    </xf>
    <xf numFmtId="0" fontId="81" fillId="0" borderId="19" xfId="46" applyFont="1" applyBorder="1" applyAlignment="1" applyProtection="1">
      <alignment vertical="top" wrapText="1"/>
      <protection locked="0"/>
    </xf>
    <xf numFmtId="0" fontId="81" fillId="0" borderId="24" xfId="46" applyFont="1" applyBorder="1" applyAlignment="1" applyProtection="1">
      <alignment vertical="top" wrapText="1"/>
      <protection locked="0"/>
    </xf>
    <xf numFmtId="0" fontId="81" fillId="0" borderId="3" xfId="46" applyFont="1" applyBorder="1" applyAlignment="1" applyProtection="1">
      <alignment vertical="top" wrapText="1"/>
      <protection locked="0"/>
    </xf>
    <xf numFmtId="0" fontId="81" fillId="0" borderId="4" xfId="46" applyFont="1" applyBorder="1" applyAlignment="1" applyProtection="1">
      <alignment vertical="top" wrapText="1"/>
      <protection locked="0"/>
    </xf>
    <xf numFmtId="0" fontId="37" fillId="0" borderId="0" xfId="23" applyFont="1" applyAlignment="1" applyProtection="1">
      <alignment horizontal="center" vertical="top"/>
      <protection locked="0"/>
    </xf>
    <xf numFmtId="0" fontId="85" fillId="0" borderId="1" xfId="47" applyFont="1" applyBorder="1" applyAlignment="1">
      <alignment horizontal="center" vertical="center"/>
    </xf>
    <xf numFmtId="0" fontId="38" fillId="0" borderId="1" xfId="23" applyFont="1" applyBorder="1" applyAlignment="1">
      <alignment horizontal="center" vertical="center"/>
    </xf>
    <xf numFmtId="0" fontId="85" fillId="0" borderId="1" xfId="47" applyFont="1" applyBorder="1" applyAlignment="1">
      <alignment horizontal="center" vertical="center" wrapText="1"/>
    </xf>
    <xf numFmtId="0" fontId="87" fillId="23" borderId="5" xfId="47" applyFont="1" applyFill="1" applyBorder="1" applyAlignment="1">
      <alignment wrapText="1"/>
    </xf>
    <xf numFmtId="0" fontId="38" fillId="0" borderId="6" xfId="23" applyFont="1" applyBorder="1" applyAlignment="1">
      <alignment wrapText="1"/>
    </xf>
    <xf numFmtId="3" fontId="84" fillId="0" borderId="22" xfId="47" applyNumberFormat="1" applyFont="1" applyBorder="1" applyAlignment="1">
      <alignment horizontal="left" wrapText="1"/>
    </xf>
    <xf numFmtId="3" fontId="84" fillId="0" borderId="0" xfId="47" applyNumberFormat="1" applyFont="1" applyAlignment="1">
      <alignment horizontal="left" wrapText="1"/>
    </xf>
    <xf numFmtId="0" fontId="84" fillId="0" borderId="22" xfId="47" applyFont="1" applyBorder="1" applyAlignment="1">
      <alignment horizontal="left" wrapText="1"/>
    </xf>
    <xf numFmtId="0" fontId="84" fillId="0" borderId="0" xfId="47" applyFont="1" applyAlignment="1">
      <alignment horizontal="left" wrapText="1"/>
    </xf>
    <xf numFmtId="0" fontId="81" fillId="0" borderId="0" xfId="45" applyFont="1" applyAlignment="1">
      <alignment horizontal="left" vertical="center" wrapText="1"/>
    </xf>
    <xf numFmtId="0" fontId="38" fillId="0" borderId="0" xfId="23" applyFont="1" applyAlignment="1">
      <alignment horizontal="left" vertical="center" wrapText="1"/>
    </xf>
    <xf numFmtId="0" fontId="74" fillId="0" borderId="0" xfId="46" applyFont="1" applyAlignment="1">
      <alignment horizontal="left" vertical="center" wrapText="1"/>
    </xf>
    <xf numFmtId="0" fontId="74" fillId="0" borderId="0" xfId="46" applyFont="1" applyAlignment="1">
      <alignment horizontal="left" vertical="center"/>
    </xf>
    <xf numFmtId="0" fontId="81" fillId="0" borderId="17" xfId="46" applyFont="1" applyBorder="1" applyAlignment="1" applyProtection="1">
      <alignment horizontal="left" vertical="top" wrapText="1"/>
      <protection locked="0"/>
    </xf>
    <xf numFmtId="0" fontId="81" fillId="0" borderId="18" xfId="46" applyFont="1" applyBorder="1" applyAlignment="1" applyProtection="1">
      <alignment horizontal="left" vertical="top" wrapText="1"/>
      <protection locked="0"/>
    </xf>
    <xf numFmtId="0" fontId="81" fillId="0" borderId="19" xfId="46" applyFont="1" applyBorder="1" applyAlignment="1" applyProtection="1">
      <alignment horizontal="left" vertical="top" wrapText="1"/>
      <protection locked="0"/>
    </xf>
    <xf numFmtId="0" fontId="81" fillId="0" borderId="24" xfId="46" applyFont="1" applyBorder="1" applyAlignment="1" applyProtection="1">
      <alignment horizontal="left" vertical="top" wrapText="1"/>
      <protection locked="0"/>
    </xf>
    <xf numFmtId="0" fontId="81" fillId="0" borderId="3" xfId="46" applyFont="1" applyBorder="1" applyAlignment="1" applyProtection="1">
      <alignment horizontal="left" vertical="top" wrapText="1"/>
      <protection locked="0"/>
    </xf>
    <xf numFmtId="0" fontId="81" fillId="0" borderId="4" xfId="46" applyFont="1" applyBorder="1" applyAlignment="1" applyProtection="1">
      <alignment horizontal="left" vertical="top" wrapText="1"/>
      <protection locked="0"/>
    </xf>
    <xf numFmtId="0" fontId="81" fillId="0" borderId="5" xfId="46" applyFont="1" applyBorder="1" applyAlignment="1" applyProtection="1">
      <alignment horizontal="left" vertical="top" wrapText="1"/>
      <protection locked="0"/>
    </xf>
    <xf numFmtId="0" fontId="81" fillId="0" borderId="6" xfId="46" applyFont="1" applyBorder="1" applyAlignment="1" applyProtection="1">
      <alignment horizontal="left" vertical="top" wrapText="1"/>
      <protection locked="0"/>
    </xf>
    <xf numFmtId="0" fontId="81" fillId="0" borderId="7" xfId="46" applyFont="1" applyBorder="1" applyAlignment="1" applyProtection="1">
      <alignment horizontal="left" vertical="top" wrapText="1"/>
      <protection locked="0"/>
    </xf>
    <xf numFmtId="0" fontId="24" fillId="14" borderId="5" xfId="23" applyFont="1" applyFill="1" applyBorder="1" applyAlignment="1">
      <alignment horizontal="left" vertical="center" wrapText="1"/>
    </xf>
    <xf numFmtId="0" fontId="24" fillId="14" borderId="7" xfId="23" applyFont="1" applyFill="1" applyBorder="1" applyAlignment="1">
      <alignment horizontal="left" vertical="center" wrapText="1"/>
    </xf>
    <xf numFmtId="0" fontId="2" fillId="0" borderId="0" xfId="0" applyFont="1" applyAlignment="1">
      <alignment vertical="center" wrapText="1"/>
    </xf>
    <xf numFmtId="0" fontId="31" fillId="0" borderId="0" xfId="0" applyFont="1" applyAlignment="1">
      <alignment vertical="center"/>
    </xf>
    <xf numFmtId="0" fontId="94" fillId="0" borderId="0" xfId="0" applyFont="1" applyAlignment="1">
      <alignment vertical="center"/>
    </xf>
    <xf numFmtId="0" fontId="36" fillId="0" borderId="0" xfId="0" applyFont="1" applyAlignment="1">
      <alignment horizontal="center" vertical="center" wrapText="1"/>
    </xf>
    <xf numFmtId="0" fontId="37" fillId="0" borderId="0" xfId="0" applyFont="1"/>
    <xf numFmtId="0" fontId="0" fillId="0" borderId="0" xfId="0"/>
    <xf numFmtId="0" fontId="22" fillId="13" borderId="7" xfId="23" applyFont="1" applyFill="1" applyBorder="1" applyAlignment="1">
      <alignment horizontal="left" vertical="center" wrapText="1"/>
    </xf>
    <xf numFmtId="0" fontId="22" fillId="13" borderId="1" xfId="23" applyFont="1" applyFill="1" applyBorder="1" applyAlignment="1">
      <alignment horizontal="left" vertical="center" wrapText="1"/>
    </xf>
    <xf numFmtId="0" fontId="24" fillId="14" borderId="5" xfId="23" applyFont="1" applyFill="1" applyBorder="1" applyAlignment="1">
      <alignment horizontal="left" vertical="top" wrapText="1"/>
    </xf>
    <xf numFmtId="0" fontId="24" fillId="14" borderId="6" xfId="23" applyFont="1" applyFill="1" applyBorder="1" applyAlignment="1">
      <alignment horizontal="left" vertical="top" wrapText="1"/>
    </xf>
    <xf numFmtId="0" fontId="24" fillId="14" borderId="7" xfId="23" applyFont="1" applyFill="1" applyBorder="1" applyAlignment="1">
      <alignment horizontal="left" vertical="top" wrapText="1"/>
    </xf>
    <xf numFmtId="0" fontId="24" fillId="13" borderId="20" xfId="23" applyFont="1" applyFill="1" applyBorder="1" applyAlignment="1">
      <alignment horizontal="center" vertical="center" textRotation="90" wrapText="1"/>
    </xf>
    <xf numFmtId="0" fontId="24" fillId="13" borderId="21" xfId="23" applyFont="1" applyFill="1" applyBorder="1" applyAlignment="1">
      <alignment horizontal="center" vertical="center" textRotation="90" wrapText="1"/>
    </xf>
    <xf numFmtId="0" fontId="24" fillId="13" borderId="2" xfId="23" applyFont="1" applyFill="1" applyBorder="1" applyAlignment="1">
      <alignment horizontal="center" vertical="center" textRotation="90" wrapText="1"/>
    </xf>
    <xf numFmtId="0" fontId="22" fillId="13" borderId="5" xfId="23" applyFont="1" applyFill="1" applyBorder="1" applyAlignment="1">
      <alignment horizontal="right" vertical="center" wrapText="1"/>
    </xf>
    <xf numFmtId="0" fontId="22" fillId="13" borderId="6" xfId="23" applyFont="1" applyFill="1" applyBorder="1" applyAlignment="1">
      <alignment horizontal="right" vertical="center" wrapText="1"/>
    </xf>
    <xf numFmtId="0" fontId="22" fillId="13" borderId="5" xfId="23" applyFont="1" applyFill="1" applyBorder="1" applyAlignment="1">
      <alignment horizontal="left" vertical="center" wrapText="1"/>
    </xf>
    <xf numFmtId="0" fontId="26" fillId="13" borderId="1" xfId="23" applyFont="1" applyFill="1" applyBorder="1" applyAlignment="1">
      <alignment horizontal="left" vertical="center" wrapText="1"/>
    </xf>
    <xf numFmtId="0" fontId="24" fillId="0" borderId="1" xfId="0" applyFont="1" applyBorder="1" applyAlignment="1">
      <alignment horizontal="left" vertical="top" wrapText="1"/>
    </xf>
    <xf numFmtId="0" fontId="22" fillId="13" borderId="5" xfId="0" applyFont="1" applyFill="1" applyBorder="1" applyAlignment="1">
      <alignment horizontal="right" vertical="center"/>
    </xf>
    <xf numFmtId="0" fontId="22" fillId="13" borderId="6" xfId="0" applyFont="1" applyFill="1" applyBorder="1" applyAlignment="1">
      <alignment horizontal="right" vertical="center"/>
    </xf>
    <xf numFmtId="0" fontId="22" fillId="13" borderId="17" xfId="23" applyFont="1" applyFill="1" applyBorder="1" applyAlignment="1">
      <alignment horizontal="left" vertical="center" wrapText="1"/>
    </xf>
    <xf numFmtId="0" fontId="22" fillId="13" borderId="18" xfId="23" applyFont="1" applyFill="1" applyBorder="1" applyAlignment="1">
      <alignment horizontal="left" vertical="center" wrapText="1"/>
    </xf>
    <xf numFmtId="0" fontId="22" fillId="13" borderId="5" xfId="23" applyFont="1" applyFill="1" applyBorder="1" applyAlignment="1">
      <alignment horizontal="center" vertical="center" wrapText="1"/>
    </xf>
    <xf numFmtId="0" fontId="22" fillId="13" borderId="6" xfId="23" applyFont="1" applyFill="1" applyBorder="1" applyAlignment="1">
      <alignment horizontal="center" vertical="center" wrapText="1"/>
    </xf>
    <xf numFmtId="0" fontId="22" fillId="13" borderId="7" xfId="23" applyFont="1" applyFill="1" applyBorder="1" applyAlignment="1">
      <alignment horizontal="center" vertical="center" wrapText="1"/>
    </xf>
    <xf numFmtId="0" fontId="22" fillId="16" borderId="5" xfId="0" applyFont="1" applyFill="1" applyBorder="1" applyAlignment="1">
      <alignment horizontal="right" vertical="center" wrapText="1"/>
    </xf>
    <xf numFmtId="0" fontId="22" fillId="16" borderId="6" xfId="0" applyFont="1" applyFill="1" applyBorder="1" applyAlignment="1">
      <alignment horizontal="right" vertical="center" wrapText="1"/>
    </xf>
    <xf numFmtId="0" fontId="22" fillId="13" borderId="6" xfId="23" applyFont="1" applyFill="1" applyBorder="1" applyAlignment="1">
      <alignment horizontal="left" vertical="center" wrapText="1"/>
    </xf>
    <xf numFmtId="0" fontId="25" fillId="13" borderId="5" xfId="23" applyFont="1" applyFill="1" applyBorder="1" applyAlignment="1">
      <alignment horizontal="left" vertical="center" wrapText="1"/>
    </xf>
    <xf numFmtId="0" fontId="25" fillId="13" borderId="6" xfId="23" applyFont="1" applyFill="1" applyBorder="1" applyAlignment="1">
      <alignment horizontal="left" vertical="center" wrapText="1"/>
    </xf>
    <xf numFmtId="0" fontId="25" fillId="13" borderId="7" xfId="23" applyFont="1" applyFill="1" applyBorder="1" applyAlignment="1">
      <alignment horizontal="left" vertical="center" wrapText="1"/>
    </xf>
    <xf numFmtId="0" fontId="22" fillId="13" borderId="6" xfId="23" applyFont="1" applyFill="1" applyBorder="1" applyAlignment="1">
      <alignment horizontal="center" vertical="top" wrapText="1"/>
    </xf>
    <xf numFmtId="0" fontId="22" fillId="13" borderId="7" xfId="23" applyFont="1" applyFill="1" applyBorder="1" applyAlignment="1">
      <alignment horizontal="center" vertical="top" wrapText="1"/>
    </xf>
    <xf numFmtId="0" fontId="22" fillId="14" borderId="2" xfId="23" applyFont="1" applyFill="1" applyBorder="1" applyAlignment="1">
      <alignment horizontal="left" vertical="top" wrapText="1"/>
    </xf>
    <xf numFmtId="0" fontId="22" fillId="0" borderId="1" xfId="23" applyFont="1" applyBorder="1" applyAlignment="1">
      <alignment horizontal="left" vertical="top" wrapText="1"/>
    </xf>
    <xf numFmtId="0" fontId="21" fillId="0" borderId="0" xfId="33" applyFont="1" applyAlignment="1">
      <alignment horizontal="center" vertical="center"/>
    </xf>
    <xf numFmtId="0" fontId="21" fillId="0" borderId="0" xfId="33" applyFont="1" applyAlignment="1">
      <alignment horizontal="left"/>
    </xf>
    <xf numFmtId="0" fontId="1" fillId="0" borderId="0" xfId="33" applyFont="1" applyAlignment="1">
      <alignment horizontal="left"/>
    </xf>
    <xf numFmtId="0" fontId="40" fillId="0" borderId="0" xfId="33" applyFont="1" applyAlignment="1">
      <alignment horizontal="left" wrapText="1"/>
    </xf>
    <xf numFmtId="0" fontId="38" fillId="0" borderId="0" xfId="33" applyFont="1" applyAlignment="1">
      <alignment horizontal="left" wrapText="1"/>
    </xf>
    <xf numFmtId="49" fontId="36" fillId="0" borderId="0" xfId="33" applyNumberFormat="1" applyFont="1" applyAlignment="1" applyProtection="1">
      <alignment horizontal="left"/>
      <protection locked="0"/>
    </xf>
    <xf numFmtId="0" fontId="23" fillId="0" borderId="0" xfId="33" applyFont="1" applyAlignment="1">
      <alignment horizontal="left"/>
    </xf>
    <xf numFmtId="0" fontId="36" fillId="0" borderId="0" xfId="33" applyFont="1" applyAlignment="1">
      <alignment horizontal="center" vertical="center"/>
    </xf>
    <xf numFmtId="0" fontId="67" fillId="0" borderId="20" xfId="48" applyFont="1" applyBorder="1" applyAlignment="1">
      <alignment horizontal="center" vertical="center"/>
    </xf>
    <xf numFmtId="0" fontId="67" fillId="0" borderId="2" xfId="48" applyFont="1" applyBorder="1" applyAlignment="1">
      <alignment horizontal="center" vertical="center"/>
    </xf>
    <xf numFmtId="0" fontId="67" fillId="0" borderId="20" xfId="48" applyFont="1" applyBorder="1" applyAlignment="1">
      <alignment horizontal="center" vertical="center" wrapText="1"/>
    </xf>
    <xf numFmtId="0" fontId="67" fillId="0" borderId="2" xfId="48" applyFont="1" applyBorder="1" applyAlignment="1">
      <alignment horizontal="center" vertical="center" wrapText="1"/>
    </xf>
    <xf numFmtId="0" fontId="67" fillId="0" borderId="17" xfId="48" applyFont="1" applyBorder="1" applyAlignment="1">
      <alignment horizontal="center" vertical="center" wrapText="1"/>
    </xf>
    <xf numFmtId="3" fontId="23" fillId="0" borderId="20" xfId="48" applyNumberFormat="1" applyFont="1" applyBorder="1" applyAlignment="1">
      <alignment horizontal="center" vertical="center" wrapText="1"/>
    </xf>
    <xf numFmtId="3" fontId="23" fillId="0" borderId="21" xfId="48" applyNumberFormat="1" applyFont="1" applyBorder="1" applyAlignment="1">
      <alignment horizontal="center" vertical="center" wrapText="1"/>
    </xf>
    <xf numFmtId="3" fontId="23" fillId="0" borderId="2" xfId="48" applyNumberFormat="1" applyFont="1" applyBorder="1" applyAlignment="1">
      <alignment horizontal="center" vertical="center" wrapText="1"/>
    </xf>
    <xf numFmtId="0" fontId="67" fillId="0" borderId="18" xfId="48" applyFont="1" applyBorder="1" applyAlignment="1">
      <alignment horizontal="center" vertical="center" wrapText="1"/>
    </xf>
    <xf numFmtId="0" fontId="67" fillId="0" borderId="19" xfId="48" applyFont="1" applyBorder="1" applyAlignment="1">
      <alignment horizontal="center" vertical="center" wrapText="1"/>
    </xf>
    <xf numFmtId="49" fontId="23" fillId="0" borderId="20" xfId="48" applyNumberFormat="1" applyFont="1" applyBorder="1" applyAlignment="1">
      <alignment horizontal="center" vertical="center"/>
    </xf>
    <xf numFmtId="49" fontId="23" fillId="0" borderId="21" xfId="48" applyNumberFormat="1" applyFont="1" applyBorder="1" applyAlignment="1">
      <alignment horizontal="center" vertical="center"/>
    </xf>
    <xf numFmtId="49" fontId="23" fillId="0" borderId="2" xfId="48" applyNumberFormat="1" applyFont="1" applyBorder="1" applyAlignment="1">
      <alignment horizontal="center" vertical="center"/>
    </xf>
    <xf numFmtId="0" fontId="23" fillId="0" borderId="20" xfId="48" applyFont="1" applyBorder="1" applyAlignment="1">
      <alignment horizontal="center" vertical="center" wrapText="1"/>
    </xf>
    <xf numFmtId="0" fontId="23" fillId="0" borderId="21" xfId="48" applyFont="1" applyBorder="1" applyAlignment="1">
      <alignment horizontal="center" vertical="center" wrapText="1"/>
    </xf>
    <xf numFmtId="0" fontId="23" fillId="0" borderId="2" xfId="48" applyFont="1" applyBorder="1" applyAlignment="1">
      <alignment horizontal="center" vertical="center" wrapText="1"/>
    </xf>
    <xf numFmtId="3" fontId="23" fillId="0" borderId="20" xfId="48" applyNumberFormat="1" applyFont="1" applyBorder="1" applyAlignment="1">
      <alignment horizontal="center" vertical="center"/>
    </xf>
    <xf numFmtId="3" fontId="23" fillId="0" borderId="21" xfId="48" applyNumberFormat="1" applyFont="1" applyBorder="1" applyAlignment="1">
      <alignment horizontal="center" vertical="center"/>
    </xf>
    <xf numFmtId="3" fontId="23" fillId="0" borderId="2" xfId="48" applyNumberFormat="1" applyFont="1" applyBorder="1" applyAlignment="1">
      <alignment horizontal="center" vertical="center"/>
    </xf>
    <xf numFmtId="4" fontId="23" fillId="15" borderId="20" xfId="48" applyNumberFormat="1" applyFont="1" applyFill="1" applyBorder="1" applyAlignment="1">
      <alignment horizontal="right" vertical="center" wrapText="1"/>
    </xf>
    <xf numFmtId="4" fontId="23" fillId="15" borderId="21" xfId="48" applyNumberFormat="1" applyFont="1" applyFill="1" applyBorder="1" applyAlignment="1">
      <alignment horizontal="right" vertical="center" wrapText="1"/>
    </xf>
    <xf numFmtId="4" fontId="23" fillId="15" borderId="2" xfId="48" applyNumberFormat="1" applyFont="1" applyFill="1" applyBorder="1" applyAlignment="1">
      <alignment horizontal="right" vertical="center" wrapText="1"/>
    </xf>
    <xf numFmtId="0" fontId="37" fillId="0" borderId="0" xfId="33" applyFont="1" applyProtection="1">
      <protection locked="0"/>
    </xf>
    <xf numFmtId="0" fontId="1" fillId="0" borderId="0" xfId="33" applyFont="1" applyProtection="1">
      <protection locked="0"/>
    </xf>
    <xf numFmtId="4" fontId="23" fillId="0" borderId="20" xfId="48" applyNumberFormat="1" applyFont="1" applyBorder="1" applyAlignment="1">
      <alignment horizontal="right" vertical="center"/>
    </xf>
    <xf numFmtId="4" fontId="23" fillId="0" borderId="21" xfId="48" applyNumberFormat="1" applyFont="1" applyBorder="1" applyAlignment="1">
      <alignment horizontal="right" vertical="center"/>
    </xf>
    <xf numFmtId="4" fontId="23" fillId="0" borderId="2" xfId="48" applyNumberFormat="1" applyFont="1" applyBorder="1" applyAlignment="1">
      <alignment horizontal="right" vertical="center"/>
    </xf>
    <xf numFmtId="4" fontId="23" fillId="15" borderId="20" xfId="48" applyNumberFormat="1" applyFont="1" applyFill="1" applyBorder="1" applyAlignment="1">
      <alignment horizontal="right" vertical="center"/>
    </xf>
    <xf numFmtId="4" fontId="23" fillId="15" borderId="21" xfId="48" applyNumberFormat="1" applyFont="1" applyFill="1" applyBorder="1" applyAlignment="1">
      <alignment horizontal="right" vertical="center"/>
    </xf>
    <xf numFmtId="4" fontId="23" fillId="15" borderId="2" xfId="48" applyNumberFormat="1" applyFont="1" applyFill="1" applyBorder="1" applyAlignment="1">
      <alignment horizontal="right" vertical="center"/>
    </xf>
    <xf numFmtId="4" fontId="23" fillId="0" borderId="20" xfId="48" applyNumberFormat="1" applyFont="1" applyBorder="1" applyAlignment="1">
      <alignment horizontal="center" vertical="center"/>
    </xf>
    <xf numFmtId="4" fontId="23" fillId="0" borderId="21" xfId="48" applyNumberFormat="1" applyFont="1" applyBorder="1" applyAlignment="1">
      <alignment horizontal="center" vertical="center"/>
    </xf>
    <xf numFmtId="4" fontId="23" fillId="0" borderId="2" xfId="48" applyNumberFormat="1" applyFont="1" applyBorder="1" applyAlignment="1">
      <alignment horizontal="center" vertical="center"/>
    </xf>
    <xf numFmtId="0" fontId="92" fillId="22" borderId="5" xfId="48" applyFont="1" applyFill="1" applyBorder="1" applyAlignment="1">
      <alignment horizontal="left"/>
    </xf>
    <xf numFmtId="0" fontId="92" fillId="22" borderId="6" xfId="48" applyFont="1" applyFill="1" applyBorder="1" applyAlignment="1">
      <alignment horizontal="left"/>
    </xf>
    <xf numFmtId="0" fontId="92" fillId="22" borderId="7" xfId="48" applyFont="1" applyFill="1" applyBorder="1" applyAlignment="1">
      <alignment horizontal="left"/>
    </xf>
    <xf numFmtId="49" fontId="36" fillId="0" borderId="0" xfId="23" applyNumberFormat="1" applyFont="1" applyAlignment="1" applyProtection="1">
      <alignment horizontal="left"/>
      <protection locked="0"/>
    </xf>
    <xf numFmtId="0" fontId="23" fillId="0" borderId="0" xfId="23" applyFont="1" applyAlignment="1">
      <alignment horizontal="left"/>
    </xf>
    <xf numFmtId="0" fontId="36" fillId="0" borderId="0" xfId="48" applyFont="1" applyAlignment="1">
      <alignment horizontal="center" vertical="center" wrapText="1"/>
    </xf>
    <xf numFmtId="0" fontId="67" fillId="0" borderId="5" xfId="48" applyFont="1" applyBorder="1" applyAlignment="1">
      <alignment horizontal="center" vertical="center" wrapText="1"/>
    </xf>
    <xf numFmtId="0" fontId="67" fillId="0" borderId="6" xfId="48" applyFont="1" applyBorder="1" applyAlignment="1">
      <alignment horizontal="center" vertical="center" wrapText="1"/>
    </xf>
    <xf numFmtId="0" fontId="67" fillId="0" borderId="7" xfId="48" applyFont="1" applyBorder="1" applyAlignment="1">
      <alignment horizontal="center" vertical="center" wrapText="1"/>
    </xf>
    <xf numFmtId="0" fontId="21" fillId="0" borderId="0" xfId="23" applyFont="1" applyAlignment="1">
      <alignment horizontal="left"/>
    </xf>
    <xf numFmtId="0" fontId="40" fillId="0" borderId="0" xfId="23" applyFont="1" applyAlignment="1">
      <alignment horizontal="left" wrapText="1"/>
    </xf>
    <xf numFmtId="0" fontId="92" fillId="0" borderId="5" xfId="48" applyFont="1" applyBorder="1" applyAlignment="1">
      <alignment horizontal="left"/>
    </xf>
    <xf numFmtId="0" fontId="92" fillId="0" borderId="6" xfId="48" applyFont="1" applyBorder="1" applyAlignment="1">
      <alignment horizontal="left"/>
    </xf>
    <xf numFmtId="0" fontId="92" fillId="0" borderId="7" xfId="48" applyFont="1" applyBorder="1" applyAlignment="1">
      <alignment horizontal="left"/>
    </xf>
    <xf numFmtId="0" fontId="37" fillId="0" borderId="24" xfId="23" applyFont="1" applyBorder="1" applyAlignment="1">
      <alignment horizontal="justify" wrapText="1"/>
    </xf>
    <xf numFmtId="0" fontId="38" fillId="0" borderId="3" xfId="23" applyFont="1" applyBorder="1"/>
    <xf numFmtId="0" fontId="38" fillId="0" borderId="4" xfId="23" applyFont="1" applyBorder="1"/>
    <xf numFmtId="0" fontId="38" fillId="0" borderId="1" xfId="23" applyFont="1" applyBorder="1" applyAlignment="1">
      <alignment horizontal="center"/>
    </xf>
    <xf numFmtId="0" fontId="71" fillId="0" borderId="0" xfId="50" applyFont="1" applyAlignment="1">
      <alignment horizontal="left" vertical="center"/>
    </xf>
    <xf numFmtId="0" fontId="42" fillId="0" borderId="1" xfId="50" applyFont="1" applyBorder="1" applyAlignment="1">
      <alignment horizontal="left"/>
    </xf>
    <xf numFmtId="0" fontId="36" fillId="0" borderId="3" xfId="53" applyFont="1" applyBorder="1" applyAlignment="1">
      <alignment horizontal="center" vertical="center"/>
    </xf>
    <xf numFmtId="0" fontId="38" fillId="0" borderId="3" xfId="23" applyFont="1" applyBorder="1" applyAlignment="1">
      <alignment vertical="center"/>
    </xf>
    <xf numFmtId="0" fontId="36" fillId="0" borderId="18" xfId="53" applyFont="1" applyBorder="1" applyAlignment="1">
      <alignment horizontal="center" vertical="center"/>
    </xf>
    <xf numFmtId="0" fontId="38" fillId="0" borderId="18" xfId="23" applyFont="1" applyBorder="1" applyAlignment="1">
      <alignment vertical="center"/>
    </xf>
    <xf numFmtId="0" fontId="37" fillId="0" borderId="31" xfId="53" applyFont="1" applyBorder="1"/>
    <xf numFmtId="0" fontId="38" fillId="0" borderId="32" xfId="23" applyFont="1" applyBorder="1"/>
    <xf numFmtId="0" fontId="38" fillId="0" borderId="33" xfId="23" applyFont="1" applyBorder="1"/>
    <xf numFmtId="0" fontId="27" fillId="0" borderId="0" xfId="53" applyFont="1" applyAlignment="1">
      <alignment horizontal="center" vertical="center"/>
    </xf>
    <xf numFmtId="0" fontId="38" fillId="0" borderId="0" xfId="23" applyFont="1" applyAlignment="1">
      <alignment vertical="center"/>
    </xf>
    <xf numFmtId="0" fontId="36" fillId="0" borderId="35" xfId="53" applyFont="1" applyBorder="1" applyAlignment="1">
      <alignment horizontal="center" vertical="center"/>
    </xf>
    <xf numFmtId="0" fontId="38" fillId="0" borderId="35" xfId="23" applyFont="1" applyBorder="1" applyAlignment="1">
      <alignment vertical="center"/>
    </xf>
    <xf numFmtId="0" fontId="67" fillId="0" borderId="0" xfId="52" applyFont="1" applyAlignment="1">
      <alignment horizontal="left"/>
    </xf>
    <xf numFmtId="0" fontId="38" fillId="0" borderId="0" xfId="52" applyFont="1" applyAlignment="1">
      <alignment horizontal="left"/>
    </xf>
    <xf numFmtId="0" fontId="43" fillId="0" borderId="1" xfId="23" applyFont="1" applyBorder="1" applyAlignment="1">
      <alignment horizontal="center" vertical="center"/>
    </xf>
    <xf numFmtId="165" fontId="42" fillId="0" borderId="1" xfId="11" applyFont="1" applyFill="1" applyBorder="1" applyAlignment="1">
      <alignment horizontal="center" vertical="center" wrapText="1"/>
    </xf>
    <xf numFmtId="0" fontId="42" fillId="0" borderId="1" xfId="50" applyFont="1" applyBorder="1" applyAlignment="1">
      <alignment horizontal="center" vertical="center" wrapText="1"/>
    </xf>
    <xf numFmtId="0" fontId="67" fillId="0" borderId="0" xfId="23" applyFont="1" applyAlignment="1">
      <alignment horizontal="left"/>
    </xf>
    <xf numFmtId="0" fontId="98" fillId="0" borderId="0" xfId="54" applyFont="1" applyAlignment="1">
      <alignment horizontal="left" vertical="center" wrapText="1"/>
    </xf>
    <xf numFmtId="0" fontId="2" fillId="0" borderId="0" xfId="23" applyAlignment="1">
      <alignment wrapText="1"/>
    </xf>
    <xf numFmtId="0" fontId="96" fillId="0" borderId="5" xfId="23" applyFont="1" applyBorder="1" applyAlignment="1">
      <alignment horizontal="left" vertical="center"/>
    </xf>
    <xf numFmtId="0" fontId="38" fillId="0" borderId="6" xfId="23" applyFont="1" applyBorder="1"/>
    <xf numFmtId="0" fontId="38" fillId="0" borderId="7" xfId="23" applyFont="1" applyBorder="1"/>
    <xf numFmtId="0" fontId="96" fillId="0" borderId="5" xfId="23" applyFont="1" applyBorder="1" applyAlignment="1">
      <alignment vertical="center"/>
    </xf>
    <xf numFmtId="0" fontId="38" fillId="0" borderId="6" xfId="23" applyFont="1" applyBorder="1" applyAlignment="1">
      <alignment horizontal="left"/>
    </xf>
    <xf numFmtId="0" fontId="38" fillId="0" borderId="7" xfId="23" applyFont="1" applyBorder="1" applyAlignment="1">
      <alignment horizontal="left"/>
    </xf>
    <xf numFmtId="0" fontId="42" fillId="0" borderId="5" xfId="23" applyFont="1" applyBorder="1" applyAlignment="1">
      <alignment vertical="center"/>
    </xf>
    <xf numFmtId="0" fontId="96" fillId="0" borderId="5" xfId="23" applyFont="1" applyBorder="1" applyAlignment="1">
      <alignment horizontal="left" vertical="center" wrapText="1"/>
    </xf>
    <xf numFmtId="0" fontId="38" fillId="0" borderId="6" xfId="23" applyFont="1" applyBorder="1" applyAlignment="1">
      <alignment horizontal="left" wrapText="1"/>
    </xf>
    <xf numFmtId="0" fontId="38" fillId="0" borderId="7" xfId="23" applyFont="1" applyBorder="1" applyAlignment="1">
      <alignment horizontal="left" wrapText="1"/>
    </xf>
    <xf numFmtId="0" fontId="71" fillId="0" borderId="18" xfId="50" applyFont="1" applyBorder="1" applyAlignment="1">
      <alignment horizontal="left" vertical="center"/>
    </xf>
    <xf numFmtId="0" fontId="38" fillId="0" borderId="18" xfId="23" applyFont="1" applyBorder="1"/>
    <xf numFmtId="0" fontId="71" fillId="0" borderId="0" xfId="50" applyFont="1" applyAlignment="1">
      <alignment horizontal="left" vertical="top" wrapText="1"/>
    </xf>
    <xf numFmtId="0" fontId="2" fillId="0" borderId="0" xfId="23" applyAlignment="1">
      <alignment vertical="top" wrapText="1"/>
    </xf>
    <xf numFmtId="0" fontId="42" fillId="0" borderId="20" xfId="23" applyFont="1" applyBorder="1" applyAlignment="1">
      <alignment horizontal="center" vertical="center"/>
    </xf>
    <xf numFmtId="0" fontId="38" fillId="0" borderId="2" xfId="23" applyFont="1" applyBorder="1"/>
    <xf numFmtId="0" fontId="38" fillId="0" borderId="2" xfId="23" applyFont="1" applyBorder="1" applyAlignment="1">
      <alignment vertical="center"/>
    </xf>
    <xf numFmtId="0" fontId="38" fillId="0" borderId="5" xfId="23" applyFont="1" applyBorder="1" applyAlignment="1">
      <alignment horizontal="center"/>
    </xf>
    <xf numFmtId="0" fontId="42" fillId="0" borderId="1" xfId="23" applyFont="1" applyBorder="1" applyAlignment="1">
      <alignment horizontal="right"/>
    </xf>
    <xf numFmtId="0" fontId="67" fillId="0" borderId="1" xfId="23" applyFont="1" applyBorder="1" applyAlignment="1">
      <alignment horizontal="left"/>
    </xf>
    <xf numFmtId="0" fontId="67" fillId="0" borderId="1" xfId="23" applyFont="1" applyBorder="1" applyAlignment="1">
      <alignment horizontal="center"/>
    </xf>
    <xf numFmtId="0" fontId="38" fillId="0" borderId="0" xfId="49" applyFont="1" applyAlignment="1">
      <alignment horizontal="left" wrapText="1"/>
    </xf>
    <xf numFmtId="0" fontId="38" fillId="0" borderId="0" xfId="49" applyFont="1" applyAlignment="1">
      <alignment horizontal="left"/>
    </xf>
    <xf numFmtId="0" fontId="41" fillId="0" borderId="18" xfId="23" applyFont="1" applyBorder="1" applyAlignment="1">
      <alignment horizontal="center"/>
    </xf>
    <xf numFmtId="0" fontId="21" fillId="0" borderId="0" xfId="50" applyFont="1" applyAlignment="1">
      <alignment horizontal="center"/>
    </xf>
    <xf numFmtId="0" fontId="36" fillId="0" borderId="0" xfId="50" applyFont="1" applyAlignment="1">
      <alignment horizontal="center"/>
    </xf>
    <xf numFmtId="0" fontId="37" fillId="0" borderId="24" xfId="23" applyFont="1" applyBorder="1" applyAlignment="1">
      <alignment horizontal="left" wrapText="1"/>
    </xf>
    <xf numFmtId="0" fontId="37" fillId="0" borderId="3" xfId="23" applyFont="1" applyBorder="1" applyAlignment="1">
      <alignment horizontal="left" wrapText="1"/>
    </xf>
    <xf numFmtId="0" fontId="37" fillId="0" borderId="4" xfId="23" applyFont="1" applyBorder="1" applyAlignment="1">
      <alignment horizontal="left" wrapText="1"/>
    </xf>
    <xf numFmtId="0" fontId="42" fillId="0" borderId="0" xfId="52" applyFont="1" applyAlignment="1">
      <alignment horizontal="left"/>
    </xf>
    <xf numFmtId="0" fontId="38" fillId="0" borderId="22" xfId="23" applyFont="1" applyBorder="1" applyAlignment="1">
      <alignment horizontal="center"/>
    </xf>
    <xf numFmtId="0" fontId="38" fillId="0" borderId="0" xfId="23" applyFont="1" applyAlignment="1">
      <alignment horizontal="center"/>
    </xf>
    <xf numFmtId="0" fontId="38" fillId="0" borderId="23" xfId="23" applyFont="1" applyBorder="1" applyAlignment="1">
      <alignment horizontal="center"/>
    </xf>
    <xf numFmtId="0" fontId="27" fillId="0" borderId="38" xfId="25" applyFont="1" applyBorder="1" applyAlignment="1">
      <alignment horizontal="center" vertical="center" wrapText="1"/>
    </xf>
    <xf numFmtId="0" fontId="38" fillId="0" borderId="38" xfId="23" applyFont="1" applyBorder="1" applyAlignment="1">
      <alignment horizontal="center" vertical="center"/>
    </xf>
    <xf numFmtId="0" fontId="36" fillId="0" borderId="35" xfId="25" applyFont="1" applyBorder="1" applyAlignment="1">
      <alignment horizontal="center" vertical="center" wrapText="1"/>
    </xf>
    <xf numFmtId="0" fontId="44" fillId="0" borderId="31" xfId="23" applyFont="1" applyBorder="1"/>
    <xf numFmtId="0" fontId="101" fillId="0" borderId="31" xfId="23" applyFont="1" applyBorder="1"/>
    <xf numFmtId="0" fontId="44" fillId="0" borderId="1" xfId="23" applyFont="1" applyBorder="1" applyAlignment="1">
      <alignment horizontal="left" vertical="center"/>
    </xf>
    <xf numFmtId="0" fontId="101" fillId="0" borderId="1" xfId="23" applyFont="1" applyBorder="1" applyAlignment="1">
      <alignment horizontal="left" vertical="center"/>
    </xf>
    <xf numFmtId="0" fontId="44" fillId="0" borderId="0" xfId="23" applyFont="1" applyAlignment="1">
      <alignment horizontal="center"/>
    </xf>
    <xf numFmtId="0" fontId="44" fillId="0" borderId="0" xfId="23" applyFont="1" applyAlignment="1" applyProtection="1">
      <alignment horizontal="center"/>
      <protection locked="0"/>
    </xf>
    <xf numFmtId="0" fontId="36" fillId="0" borderId="36" xfId="25" applyFont="1" applyBorder="1" applyAlignment="1">
      <alignment horizontal="center" vertical="center" wrapText="1"/>
    </xf>
    <xf numFmtId="0" fontId="38" fillId="0" borderId="36" xfId="23" applyFont="1" applyBorder="1" applyAlignment="1">
      <alignment vertical="center"/>
    </xf>
    <xf numFmtId="0" fontId="44" fillId="0" borderId="1" xfId="23" applyFont="1" applyBorder="1" applyAlignment="1">
      <alignment horizontal="left"/>
    </xf>
    <xf numFmtId="0" fontId="44" fillId="0" borderId="17" xfId="23" applyFont="1" applyBorder="1" applyAlignment="1">
      <alignment horizontal="center" vertical="center" wrapText="1"/>
    </xf>
    <xf numFmtId="0" fontId="44" fillId="0" borderId="22" xfId="23" applyFont="1" applyBorder="1" applyAlignment="1">
      <alignment horizontal="center" vertical="center" wrapText="1"/>
    </xf>
    <xf numFmtId="0" fontId="44" fillId="0" borderId="24" xfId="23" applyFont="1" applyBorder="1" applyAlignment="1">
      <alignment horizontal="center" vertical="center" wrapText="1"/>
    </xf>
    <xf numFmtId="0" fontId="44" fillId="0" borderId="18" xfId="23" applyFont="1" applyBorder="1" applyAlignment="1">
      <alignment horizontal="center" vertical="center" wrapText="1"/>
    </xf>
    <xf numFmtId="0" fontId="44" fillId="0" borderId="19" xfId="23" applyFont="1" applyBorder="1" applyAlignment="1">
      <alignment horizontal="center" vertical="center" wrapText="1"/>
    </xf>
    <xf numFmtId="0" fontId="44" fillId="0" borderId="3" xfId="23" applyFont="1" applyBorder="1" applyAlignment="1">
      <alignment horizontal="center" vertical="center" wrapText="1"/>
    </xf>
    <xf numFmtId="0" fontId="44" fillId="0" borderId="4" xfId="23" applyFont="1" applyBorder="1" applyAlignment="1">
      <alignment horizontal="center" vertical="center" wrapText="1"/>
    </xf>
    <xf numFmtId="0" fontId="101" fillId="0" borderId="1" xfId="23" applyFont="1" applyBorder="1" applyAlignment="1">
      <alignment horizontal="center" vertical="center"/>
    </xf>
    <xf numFmtId="0" fontId="44" fillId="0" borderId="5" xfId="23" applyFont="1" applyBorder="1" applyAlignment="1">
      <alignment horizontal="left" vertical="center"/>
    </xf>
    <xf numFmtId="0" fontId="44" fillId="0" borderId="6" xfId="23" applyFont="1" applyBorder="1" applyAlignment="1">
      <alignment horizontal="left" vertical="center"/>
    </xf>
    <xf numFmtId="0" fontId="44" fillId="0" borderId="7" xfId="23" applyFont="1" applyBorder="1" applyAlignment="1">
      <alignment horizontal="left" vertical="center"/>
    </xf>
    <xf numFmtId="0" fontId="44" fillId="0" borderId="7" xfId="23" applyFont="1" applyBorder="1" applyAlignment="1" applyProtection="1">
      <alignment horizontal="left"/>
      <protection locked="0"/>
    </xf>
    <xf numFmtId="0" fontId="44" fillId="0" borderId="1" xfId="23" applyFont="1" applyBorder="1" applyAlignment="1" applyProtection="1">
      <alignment horizontal="left"/>
      <protection locked="0"/>
    </xf>
    <xf numFmtId="0" fontId="37" fillId="0" borderId="3" xfId="23" applyFont="1" applyBorder="1" applyProtection="1">
      <protection locked="0"/>
    </xf>
    <xf numFmtId="0" fontId="37" fillId="0" borderId="3" xfId="23" applyFont="1" applyBorder="1"/>
    <xf numFmtId="0" fontId="91" fillId="0" borderId="0" xfId="23" applyFont="1" applyAlignment="1">
      <alignment horizontal="center"/>
    </xf>
    <xf numFmtId="0" fontId="42" fillId="0" borderId="20" xfId="23" applyFont="1" applyBorder="1" applyAlignment="1">
      <alignment horizontal="center" vertical="center" wrapText="1"/>
    </xf>
    <xf numFmtId="0" fontId="42" fillId="0" borderId="2" xfId="23" applyFont="1" applyBorder="1" applyAlignment="1">
      <alignment horizontal="center" vertical="center" wrapText="1"/>
    </xf>
    <xf numFmtId="0" fontId="37" fillId="0" borderId="3" xfId="23" applyFont="1" applyBorder="1" applyAlignment="1">
      <alignment horizontal="center"/>
    </xf>
    <xf numFmtId="0" fontId="91" fillId="0" borderId="18" xfId="23" applyFont="1" applyBorder="1" applyAlignment="1">
      <alignment horizontal="center"/>
    </xf>
    <xf numFmtId="0" fontId="71" fillId="0" borderId="0" xfId="23" applyFont="1" applyAlignment="1">
      <alignment horizontal="left"/>
    </xf>
    <xf numFmtId="0" fontId="38" fillId="0" borderId="22" xfId="23" applyFont="1" applyBorder="1" applyAlignment="1">
      <alignment horizontal="right"/>
    </xf>
    <xf numFmtId="0" fontId="38" fillId="0" borderId="0" xfId="23" applyFont="1" applyAlignment="1">
      <alignment horizontal="right"/>
    </xf>
    <xf numFmtId="0" fontId="38" fillId="0" borderId="23" xfId="23" applyFont="1" applyBorder="1" applyAlignment="1">
      <alignment horizontal="right"/>
    </xf>
    <xf numFmtId="0" fontId="41" fillId="0" borderId="22" xfId="23" applyFont="1" applyBorder="1" applyAlignment="1">
      <alignment horizontal="center"/>
    </xf>
    <xf numFmtId="0" fontId="41" fillId="0" borderId="0" xfId="23" applyFont="1" applyAlignment="1">
      <alignment horizontal="center"/>
    </xf>
    <xf numFmtId="0" fontId="41" fillId="0" borderId="23" xfId="23" applyFont="1" applyBorder="1" applyAlignment="1">
      <alignment horizontal="center"/>
    </xf>
    <xf numFmtId="0" fontId="67" fillId="0" borderId="22" xfId="23" applyFont="1" applyBorder="1" applyAlignment="1">
      <alignment horizontal="center"/>
    </xf>
    <xf numFmtId="0" fontId="67" fillId="0" borderId="0" xfId="23" applyFont="1" applyAlignment="1">
      <alignment horizontal="center"/>
    </xf>
    <xf numFmtId="0" fontId="67" fillId="0" borderId="23" xfId="23" applyFont="1" applyBorder="1" applyAlignment="1">
      <alignment horizontal="center"/>
    </xf>
    <xf numFmtId="0" fontId="67" fillId="0" borderId="1" xfId="51" applyFont="1" applyBorder="1" applyAlignment="1">
      <alignment horizontal="left"/>
    </xf>
    <xf numFmtId="0" fontId="37" fillId="0" borderId="0" xfId="23" applyFont="1" applyAlignment="1" applyProtection="1">
      <alignment horizontal="center"/>
      <protection locked="0"/>
    </xf>
    <xf numFmtId="0" fontId="31" fillId="14" borderId="1" xfId="0" applyFont="1" applyFill="1" applyBorder="1" applyAlignment="1">
      <alignment horizontal="left" vertical="top" wrapText="1"/>
    </xf>
    <xf numFmtId="0" fontId="21" fillId="17" borderId="1" xfId="0" applyFont="1" applyFill="1" applyBorder="1" applyAlignment="1">
      <alignment horizontal="left" vertical="center" wrapText="1"/>
    </xf>
    <xf numFmtId="0" fontId="21" fillId="13" borderId="5" xfId="23" applyFont="1" applyFill="1" applyBorder="1" applyAlignment="1">
      <alignment horizontal="left" vertical="center" wrapText="1"/>
    </xf>
    <xf numFmtId="0" fontId="21" fillId="13" borderId="6" xfId="23" applyFont="1" applyFill="1" applyBorder="1" applyAlignment="1">
      <alignment horizontal="left" vertical="center" wrapText="1"/>
    </xf>
    <xf numFmtId="0" fontId="21" fillId="13" borderId="7" xfId="23" applyFont="1" applyFill="1" applyBorder="1" applyAlignment="1">
      <alignment horizontal="left" vertical="center" wrapText="1"/>
    </xf>
    <xf numFmtId="0" fontId="33" fillId="13" borderId="1" xfId="0" applyFont="1" applyFill="1" applyBorder="1" applyAlignment="1">
      <alignment horizontal="left" vertical="center" wrapText="1"/>
    </xf>
    <xf numFmtId="0" fontId="21" fillId="17" borderId="1" xfId="23" applyFont="1" applyFill="1" applyBorder="1" applyAlignment="1">
      <alignment horizontal="left" vertical="center"/>
    </xf>
    <xf numFmtId="0" fontId="21" fillId="17" borderId="1" xfId="23" applyFont="1" applyFill="1" applyBorder="1" applyAlignment="1">
      <alignment horizontal="left" vertical="top" wrapText="1"/>
    </xf>
    <xf numFmtId="0" fontId="34" fillId="13" borderId="1" xfId="0" applyFont="1" applyFill="1" applyBorder="1" applyAlignment="1">
      <alignment horizontal="center" vertical="center"/>
    </xf>
    <xf numFmtId="0" fontId="33" fillId="13" borderId="1" xfId="0" applyFont="1" applyFill="1" applyBorder="1" applyAlignment="1">
      <alignment horizontal="left" vertical="center"/>
    </xf>
  </cellXfs>
  <cellStyles count="58">
    <cellStyle name="Akcent 1 2" xfId="2" xr:uid="{00000000-0005-0000-0000-000000000000}"/>
    <cellStyle name="Akcent 2 2" xfId="3" xr:uid="{00000000-0005-0000-0000-000001000000}"/>
    <cellStyle name="Akcent 3 2" xfId="4" xr:uid="{00000000-0005-0000-0000-000002000000}"/>
    <cellStyle name="Akcent 4 2" xfId="5" xr:uid="{00000000-0005-0000-0000-000003000000}"/>
    <cellStyle name="Akcent 5 2" xfId="6" xr:uid="{00000000-0005-0000-0000-000004000000}"/>
    <cellStyle name="Akcent 6 2" xfId="7" xr:uid="{00000000-0005-0000-0000-000005000000}"/>
    <cellStyle name="Dane wejściowe 2" xfId="8" xr:uid="{00000000-0005-0000-0000-000006000000}"/>
    <cellStyle name="Dane wyjściowe 2" xfId="9" xr:uid="{00000000-0005-0000-0000-000007000000}"/>
    <cellStyle name="Dziesiętny 2" xfId="11" xr:uid="{00000000-0005-0000-0000-000008000000}"/>
    <cellStyle name="Dziesiętny 2 2" xfId="12" xr:uid="{00000000-0005-0000-0000-000009000000}"/>
    <cellStyle name="Dziesiętny 2 2 2" xfId="13" xr:uid="{00000000-0005-0000-0000-00000A000000}"/>
    <cellStyle name="Dziesiętny 3" xfId="10" xr:uid="{00000000-0005-0000-0000-00000B000000}"/>
    <cellStyle name="Dziesiętny 3 2" xfId="14" xr:uid="{00000000-0005-0000-0000-00000C000000}"/>
    <cellStyle name="Dziesiętny 4" xfId="15" xr:uid="{00000000-0005-0000-0000-00000D000000}"/>
    <cellStyle name="Dziesiętny 7" xfId="16" xr:uid="{00000000-0005-0000-0000-00000E000000}"/>
    <cellStyle name="Komórka połączona 2" xfId="17" xr:uid="{00000000-0005-0000-0000-00000F000000}"/>
    <cellStyle name="Komórka zaznaczona 2" xfId="18" xr:uid="{00000000-0005-0000-0000-000010000000}"/>
    <cellStyle name="Nagłówek 1 2" xfId="19" xr:uid="{00000000-0005-0000-0000-000011000000}"/>
    <cellStyle name="Nagłówek 2 2" xfId="20" xr:uid="{00000000-0005-0000-0000-000012000000}"/>
    <cellStyle name="Nagłówek 3 2" xfId="21" xr:uid="{00000000-0005-0000-0000-000013000000}"/>
    <cellStyle name="Nagłówek 4 2" xfId="22" xr:uid="{00000000-0005-0000-0000-000014000000}"/>
    <cellStyle name="Normalny" xfId="0" builtinId="0"/>
    <cellStyle name="Normalny 2" xfId="23" xr:uid="{00000000-0005-0000-0000-000016000000}"/>
    <cellStyle name="Normalny 2 10" xfId="24" xr:uid="{00000000-0005-0000-0000-000017000000}"/>
    <cellStyle name="Normalny 2 10 2" xfId="25" xr:uid="{00000000-0005-0000-0000-000018000000}"/>
    <cellStyle name="Normalny 2 10 2 2" xfId="54" xr:uid="{00000000-0005-0000-0000-000019000000}"/>
    <cellStyle name="Normalny 2 2" xfId="26" xr:uid="{00000000-0005-0000-0000-00001A000000}"/>
    <cellStyle name="Normalny 2 3" xfId="47" xr:uid="{00000000-0005-0000-0000-00001B000000}"/>
    <cellStyle name="Normalny 2 6" xfId="27" xr:uid="{00000000-0005-0000-0000-00001C000000}"/>
    <cellStyle name="Normalny 2 9" xfId="28" xr:uid="{00000000-0005-0000-0000-00001D000000}"/>
    <cellStyle name="Normalny 2_druki - ZOZ wyk.2012" xfId="29" xr:uid="{00000000-0005-0000-0000-00001E000000}"/>
    <cellStyle name="Normalny 2_druki - ZOZ wyk.2012 2" xfId="53" xr:uid="{00000000-0005-0000-0000-00001F000000}"/>
    <cellStyle name="Normalny 2_Osoby prawne - tabele do uchwały projekt budżetu 2014" xfId="50" xr:uid="{00000000-0005-0000-0000-000020000000}"/>
    <cellStyle name="Normalny 2_Tabele do zał. Nr 1 w spr. wyt. do projektu budżetu na 2014 2" xfId="46" xr:uid="{00000000-0005-0000-0000-000021000000}"/>
    <cellStyle name="Normalny 2_Tabele do zał. Nr 1 w spr. wyt. do projektu budżetu na 2015" xfId="49" xr:uid="{00000000-0005-0000-0000-000022000000}"/>
    <cellStyle name="Normalny 2_Zał.do zmian WPF I" xfId="45" xr:uid="{00000000-0005-0000-0000-000023000000}"/>
    <cellStyle name="Normalny 3" xfId="30" xr:uid="{00000000-0005-0000-0000-000024000000}"/>
    <cellStyle name="Normalny 3 2" xfId="31" xr:uid="{00000000-0005-0000-0000-000025000000}"/>
    <cellStyle name="Normalny 3 2 2" xfId="55" xr:uid="{00000000-0005-0000-0000-000026000000}"/>
    <cellStyle name="Normalny 4" xfId="1" xr:uid="{00000000-0005-0000-0000-000027000000}"/>
    <cellStyle name="Normalny 4 2" xfId="32" xr:uid="{00000000-0005-0000-0000-000028000000}"/>
    <cellStyle name="Normalny 4 9" xfId="56" xr:uid="{00000000-0005-0000-0000-000029000000}"/>
    <cellStyle name="Normalny 4_Osoby prawne - tabele do uchwały projekt budżetu 2014" xfId="52" xr:uid="{00000000-0005-0000-0000-00002A000000}"/>
    <cellStyle name="Normalny 5" xfId="33" xr:uid="{00000000-0005-0000-0000-00002B000000}"/>
    <cellStyle name="Normalny 5 2" xfId="57" xr:uid="{00000000-0005-0000-0000-00002C000000}"/>
    <cellStyle name="Normalny 6" xfId="34" xr:uid="{00000000-0005-0000-0000-00002D000000}"/>
    <cellStyle name="Normalny_Druki planów na 2009 r. - wojewódzkie osoby prawne 2" xfId="51" xr:uid="{00000000-0005-0000-0000-00002E000000}"/>
    <cellStyle name="Normalny_wykaz poręczeń, gwarancji i ugody 2005r." xfId="48" xr:uid="{00000000-0005-0000-0000-00002F000000}"/>
    <cellStyle name="Obliczenia 2" xfId="35" xr:uid="{00000000-0005-0000-0000-000030000000}"/>
    <cellStyle name="Procentowy 2" xfId="36" xr:uid="{00000000-0005-0000-0000-000031000000}"/>
    <cellStyle name="Procentowy 2 2" xfId="37" xr:uid="{00000000-0005-0000-0000-000032000000}"/>
    <cellStyle name="Styl 1" xfId="38" xr:uid="{00000000-0005-0000-0000-000033000000}"/>
    <cellStyle name="Styl 11" xfId="39" xr:uid="{00000000-0005-0000-0000-000034000000}"/>
    <cellStyle name="Suma 2" xfId="40" xr:uid="{00000000-0005-0000-0000-000035000000}"/>
    <cellStyle name="Tekst objaśnienia 2" xfId="41" xr:uid="{00000000-0005-0000-0000-000036000000}"/>
    <cellStyle name="Tekst ostrzeżenia 2" xfId="42" xr:uid="{00000000-0005-0000-0000-000037000000}"/>
    <cellStyle name="Tytuł 2" xfId="43" xr:uid="{00000000-0005-0000-0000-000038000000}"/>
    <cellStyle name="Uwaga 2" xfId="44" xr:uid="{00000000-0005-0000-0000-000039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st/KARINA/2021/uchwa&#322;y%20r&#243;&#380;ne/Uchw.Zarz&#261;du%20-%20wytyczne%20do%20projektu%20bud&#380;etu%20na%202022%20r/Tabele%20do%20za&#322;.%20nr%201%20do%20uchwa&#322;y%20Zarz&#261;du%20w%20spr.%20wytycznych%20do%20projektu%20bud&#380;etu%20na%202022%20r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 "/>
      <sheetName val="T.1 - zał A"/>
      <sheetName val="T.1 - zał B"/>
      <sheetName val="T.2"/>
      <sheetName val="T.3"/>
      <sheetName val="T.4"/>
      <sheetName val="T.5 "/>
      <sheetName val="T.6"/>
      <sheetName val="T.7"/>
      <sheetName val="T.8"/>
      <sheetName val="T.9"/>
      <sheetName val="T.10"/>
      <sheetName val="T.11"/>
      <sheetName val="T.12"/>
      <sheetName val="T.12a"/>
      <sheetName val="T.13"/>
      <sheetName val="T.14"/>
      <sheetName val="T.15"/>
      <sheetName val="T.16"/>
      <sheetName val="T16-zał."/>
      <sheetName val="T.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heetPr>
  <dimension ref="A1:M86"/>
  <sheetViews>
    <sheetView view="pageBreakPreview" zoomScaleNormal="100" zoomScaleSheetLayoutView="100" workbookViewId="0">
      <selection activeCell="A6" sqref="A6:H6"/>
    </sheetView>
  </sheetViews>
  <sheetFormatPr defaultRowHeight="12.75"/>
  <cols>
    <col min="1" max="1" width="5.42578125" style="194" customWidth="1"/>
    <col min="2" max="2" width="42" style="78" customWidth="1"/>
    <col min="3" max="3" width="5.5703125" style="78" customWidth="1"/>
    <col min="4" max="4" width="14.7109375" style="78" customWidth="1"/>
    <col min="5" max="5" width="17.42578125" style="78" customWidth="1"/>
    <col min="6" max="6" width="15.7109375" style="78" customWidth="1"/>
    <col min="7" max="7" width="15.28515625" style="78" customWidth="1"/>
    <col min="8" max="8" width="10.140625" style="78" customWidth="1"/>
    <col min="9" max="11" width="9.140625" style="78"/>
    <col min="12" max="12" width="9.140625" style="78" hidden="1" customWidth="1"/>
    <col min="13" max="13" width="81.85546875" style="78" hidden="1" customWidth="1"/>
    <col min="14" max="256" width="9.140625" style="78"/>
    <col min="257" max="257" width="5.42578125" style="78" customWidth="1"/>
    <col min="258" max="258" width="42.42578125" style="78" customWidth="1"/>
    <col min="259" max="259" width="6.42578125" style="78" customWidth="1"/>
    <col min="260" max="260" width="15.28515625" style="78" customWidth="1"/>
    <col min="261" max="261" width="17.42578125" style="78" customWidth="1"/>
    <col min="262" max="263" width="16" style="78" customWidth="1"/>
    <col min="264" max="264" width="10.7109375" style="78" customWidth="1"/>
    <col min="265" max="267" width="9.140625" style="78"/>
    <col min="268" max="269" width="0" style="78" hidden="1" customWidth="1"/>
    <col min="270" max="512" width="9.140625" style="78"/>
    <col min="513" max="513" width="5.42578125" style="78" customWidth="1"/>
    <col min="514" max="514" width="42.42578125" style="78" customWidth="1"/>
    <col min="515" max="515" width="6.42578125" style="78" customWidth="1"/>
    <col min="516" max="516" width="15.28515625" style="78" customWidth="1"/>
    <col min="517" max="517" width="17.42578125" style="78" customWidth="1"/>
    <col min="518" max="519" width="16" style="78" customWidth="1"/>
    <col min="520" max="520" width="10.7109375" style="78" customWidth="1"/>
    <col min="521" max="523" width="9.140625" style="78"/>
    <col min="524" max="525" width="0" style="78" hidden="1" customWidth="1"/>
    <col min="526" max="768" width="9.140625" style="78"/>
    <col min="769" max="769" width="5.42578125" style="78" customWidth="1"/>
    <col min="770" max="770" width="42.42578125" style="78" customWidth="1"/>
    <col min="771" max="771" width="6.42578125" style="78" customWidth="1"/>
    <col min="772" max="772" width="15.28515625" style="78" customWidth="1"/>
    <col min="773" max="773" width="17.42578125" style="78" customWidth="1"/>
    <col min="774" max="775" width="16" style="78" customWidth="1"/>
    <col min="776" max="776" width="10.7109375" style="78" customWidth="1"/>
    <col min="777" max="779" width="9.140625" style="78"/>
    <col min="780" max="781" width="0" style="78" hidden="1" customWidth="1"/>
    <col min="782" max="1024" width="9.140625" style="78"/>
    <col min="1025" max="1025" width="5.42578125" style="78" customWidth="1"/>
    <col min="1026" max="1026" width="42.42578125" style="78" customWidth="1"/>
    <col min="1027" max="1027" width="6.42578125" style="78" customWidth="1"/>
    <col min="1028" max="1028" width="15.28515625" style="78" customWidth="1"/>
    <col min="1029" max="1029" width="17.42578125" style="78" customWidth="1"/>
    <col min="1030" max="1031" width="16" style="78" customWidth="1"/>
    <col min="1032" max="1032" width="10.7109375" style="78" customWidth="1"/>
    <col min="1033" max="1035" width="9.140625" style="78"/>
    <col min="1036" max="1037" width="0" style="78" hidden="1" customWidth="1"/>
    <col min="1038" max="1280" width="9.140625" style="78"/>
    <col min="1281" max="1281" width="5.42578125" style="78" customWidth="1"/>
    <col min="1282" max="1282" width="42.42578125" style="78" customWidth="1"/>
    <col min="1283" max="1283" width="6.42578125" style="78" customWidth="1"/>
    <col min="1284" max="1284" width="15.28515625" style="78" customWidth="1"/>
    <col min="1285" max="1285" width="17.42578125" style="78" customWidth="1"/>
    <col min="1286" max="1287" width="16" style="78" customWidth="1"/>
    <col min="1288" max="1288" width="10.7109375" style="78" customWidth="1"/>
    <col min="1289" max="1291" width="9.140625" style="78"/>
    <col min="1292" max="1293" width="0" style="78" hidden="1" customWidth="1"/>
    <col min="1294" max="1536" width="9.140625" style="78"/>
    <col min="1537" max="1537" width="5.42578125" style="78" customWidth="1"/>
    <col min="1538" max="1538" width="42.42578125" style="78" customWidth="1"/>
    <col min="1539" max="1539" width="6.42578125" style="78" customWidth="1"/>
    <col min="1540" max="1540" width="15.28515625" style="78" customWidth="1"/>
    <col min="1541" max="1541" width="17.42578125" style="78" customWidth="1"/>
    <col min="1542" max="1543" width="16" style="78" customWidth="1"/>
    <col min="1544" max="1544" width="10.7109375" style="78" customWidth="1"/>
    <col min="1545" max="1547" width="9.140625" style="78"/>
    <col min="1548" max="1549" width="0" style="78" hidden="1" customWidth="1"/>
    <col min="1550" max="1792" width="9.140625" style="78"/>
    <col min="1793" max="1793" width="5.42578125" style="78" customWidth="1"/>
    <col min="1794" max="1794" width="42.42578125" style="78" customWidth="1"/>
    <col min="1795" max="1795" width="6.42578125" style="78" customWidth="1"/>
    <col min="1796" max="1796" width="15.28515625" style="78" customWidth="1"/>
    <col min="1797" max="1797" width="17.42578125" style="78" customWidth="1"/>
    <col min="1798" max="1799" width="16" style="78" customWidth="1"/>
    <col min="1800" max="1800" width="10.7109375" style="78" customWidth="1"/>
    <col min="1801" max="1803" width="9.140625" style="78"/>
    <col min="1804" max="1805" width="0" style="78" hidden="1" customWidth="1"/>
    <col min="1806" max="2048" width="9.140625" style="78"/>
    <col min="2049" max="2049" width="5.42578125" style="78" customWidth="1"/>
    <col min="2050" max="2050" width="42.42578125" style="78" customWidth="1"/>
    <col min="2051" max="2051" width="6.42578125" style="78" customWidth="1"/>
    <col min="2052" max="2052" width="15.28515625" style="78" customWidth="1"/>
    <col min="2053" max="2053" width="17.42578125" style="78" customWidth="1"/>
    <col min="2054" max="2055" width="16" style="78" customWidth="1"/>
    <col min="2056" max="2056" width="10.7109375" style="78" customWidth="1"/>
    <col min="2057" max="2059" width="9.140625" style="78"/>
    <col min="2060" max="2061" width="0" style="78" hidden="1" customWidth="1"/>
    <col min="2062" max="2304" width="9.140625" style="78"/>
    <col min="2305" max="2305" width="5.42578125" style="78" customWidth="1"/>
    <col min="2306" max="2306" width="42.42578125" style="78" customWidth="1"/>
    <col min="2307" max="2307" width="6.42578125" style="78" customWidth="1"/>
    <col min="2308" max="2308" width="15.28515625" style="78" customWidth="1"/>
    <col min="2309" max="2309" width="17.42578125" style="78" customWidth="1"/>
    <col min="2310" max="2311" width="16" style="78" customWidth="1"/>
    <col min="2312" max="2312" width="10.7109375" style="78" customWidth="1"/>
    <col min="2313" max="2315" width="9.140625" style="78"/>
    <col min="2316" max="2317" width="0" style="78" hidden="1" customWidth="1"/>
    <col min="2318" max="2560" width="9.140625" style="78"/>
    <col min="2561" max="2561" width="5.42578125" style="78" customWidth="1"/>
    <col min="2562" max="2562" width="42.42578125" style="78" customWidth="1"/>
    <col min="2563" max="2563" width="6.42578125" style="78" customWidth="1"/>
    <col min="2564" max="2564" width="15.28515625" style="78" customWidth="1"/>
    <col min="2565" max="2565" width="17.42578125" style="78" customWidth="1"/>
    <col min="2566" max="2567" width="16" style="78" customWidth="1"/>
    <col min="2568" max="2568" width="10.7109375" style="78" customWidth="1"/>
    <col min="2569" max="2571" width="9.140625" style="78"/>
    <col min="2572" max="2573" width="0" style="78" hidden="1" customWidth="1"/>
    <col min="2574" max="2816" width="9.140625" style="78"/>
    <col min="2817" max="2817" width="5.42578125" style="78" customWidth="1"/>
    <col min="2818" max="2818" width="42.42578125" style="78" customWidth="1"/>
    <col min="2819" max="2819" width="6.42578125" style="78" customWidth="1"/>
    <col min="2820" max="2820" width="15.28515625" style="78" customWidth="1"/>
    <col min="2821" max="2821" width="17.42578125" style="78" customWidth="1"/>
    <col min="2822" max="2823" width="16" style="78" customWidth="1"/>
    <col min="2824" max="2824" width="10.7109375" style="78" customWidth="1"/>
    <col min="2825" max="2827" width="9.140625" style="78"/>
    <col min="2828" max="2829" width="0" style="78" hidden="1" customWidth="1"/>
    <col min="2830" max="3072" width="9.140625" style="78"/>
    <col min="3073" max="3073" width="5.42578125" style="78" customWidth="1"/>
    <col min="3074" max="3074" width="42.42578125" style="78" customWidth="1"/>
    <col min="3075" max="3075" width="6.42578125" style="78" customWidth="1"/>
    <col min="3076" max="3076" width="15.28515625" style="78" customWidth="1"/>
    <col min="3077" max="3077" width="17.42578125" style="78" customWidth="1"/>
    <col min="3078" max="3079" width="16" style="78" customWidth="1"/>
    <col min="3080" max="3080" width="10.7109375" style="78" customWidth="1"/>
    <col min="3081" max="3083" width="9.140625" style="78"/>
    <col min="3084" max="3085" width="0" style="78" hidden="1" customWidth="1"/>
    <col min="3086" max="3328" width="9.140625" style="78"/>
    <col min="3329" max="3329" width="5.42578125" style="78" customWidth="1"/>
    <col min="3330" max="3330" width="42.42578125" style="78" customWidth="1"/>
    <col min="3331" max="3331" width="6.42578125" style="78" customWidth="1"/>
    <col min="3332" max="3332" width="15.28515625" style="78" customWidth="1"/>
    <col min="3333" max="3333" width="17.42578125" style="78" customWidth="1"/>
    <col min="3334" max="3335" width="16" style="78" customWidth="1"/>
    <col min="3336" max="3336" width="10.7109375" style="78" customWidth="1"/>
    <col min="3337" max="3339" width="9.140625" style="78"/>
    <col min="3340" max="3341" width="0" style="78" hidden="1" customWidth="1"/>
    <col min="3342" max="3584" width="9.140625" style="78"/>
    <col min="3585" max="3585" width="5.42578125" style="78" customWidth="1"/>
    <col min="3586" max="3586" width="42.42578125" style="78" customWidth="1"/>
    <col min="3587" max="3587" width="6.42578125" style="78" customWidth="1"/>
    <col min="3588" max="3588" width="15.28515625" style="78" customWidth="1"/>
    <col min="3589" max="3589" width="17.42578125" style="78" customWidth="1"/>
    <col min="3590" max="3591" width="16" style="78" customWidth="1"/>
    <col min="3592" max="3592" width="10.7109375" style="78" customWidth="1"/>
    <col min="3593" max="3595" width="9.140625" style="78"/>
    <col min="3596" max="3597" width="0" style="78" hidden="1" customWidth="1"/>
    <col min="3598" max="3840" width="9.140625" style="78"/>
    <col min="3841" max="3841" width="5.42578125" style="78" customWidth="1"/>
    <col min="3842" max="3842" width="42.42578125" style="78" customWidth="1"/>
    <col min="3843" max="3843" width="6.42578125" style="78" customWidth="1"/>
    <col min="3844" max="3844" width="15.28515625" style="78" customWidth="1"/>
    <col min="3845" max="3845" width="17.42578125" style="78" customWidth="1"/>
    <col min="3846" max="3847" width="16" style="78" customWidth="1"/>
    <col min="3848" max="3848" width="10.7109375" style="78" customWidth="1"/>
    <col min="3849" max="3851" width="9.140625" style="78"/>
    <col min="3852" max="3853" width="0" style="78" hidden="1" customWidth="1"/>
    <col min="3854" max="4096" width="9.140625" style="78"/>
    <col min="4097" max="4097" width="5.42578125" style="78" customWidth="1"/>
    <col min="4098" max="4098" width="42.42578125" style="78" customWidth="1"/>
    <col min="4099" max="4099" width="6.42578125" style="78" customWidth="1"/>
    <col min="4100" max="4100" width="15.28515625" style="78" customWidth="1"/>
    <col min="4101" max="4101" width="17.42578125" style="78" customWidth="1"/>
    <col min="4102" max="4103" width="16" style="78" customWidth="1"/>
    <col min="4104" max="4104" width="10.7109375" style="78" customWidth="1"/>
    <col min="4105" max="4107" width="9.140625" style="78"/>
    <col min="4108" max="4109" width="0" style="78" hidden="1" customWidth="1"/>
    <col min="4110" max="4352" width="9.140625" style="78"/>
    <col min="4353" max="4353" width="5.42578125" style="78" customWidth="1"/>
    <col min="4354" max="4354" width="42.42578125" style="78" customWidth="1"/>
    <col min="4355" max="4355" width="6.42578125" style="78" customWidth="1"/>
    <col min="4356" max="4356" width="15.28515625" style="78" customWidth="1"/>
    <col min="4357" max="4357" width="17.42578125" style="78" customWidth="1"/>
    <col min="4358" max="4359" width="16" style="78" customWidth="1"/>
    <col min="4360" max="4360" width="10.7109375" style="78" customWidth="1"/>
    <col min="4361" max="4363" width="9.140625" style="78"/>
    <col min="4364" max="4365" width="0" style="78" hidden="1" customWidth="1"/>
    <col min="4366" max="4608" width="9.140625" style="78"/>
    <col min="4609" max="4609" width="5.42578125" style="78" customWidth="1"/>
    <col min="4610" max="4610" width="42.42578125" style="78" customWidth="1"/>
    <col min="4611" max="4611" width="6.42578125" style="78" customWidth="1"/>
    <col min="4612" max="4612" width="15.28515625" style="78" customWidth="1"/>
    <col min="4613" max="4613" width="17.42578125" style="78" customWidth="1"/>
    <col min="4614" max="4615" width="16" style="78" customWidth="1"/>
    <col min="4616" max="4616" width="10.7109375" style="78" customWidth="1"/>
    <col min="4617" max="4619" width="9.140625" style="78"/>
    <col min="4620" max="4621" width="0" style="78" hidden="1" customWidth="1"/>
    <col min="4622" max="4864" width="9.140625" style="78"/>
    <col min="4865" max="4865" width="5.42578125" style="78" customWidth="1"/>
    <col min="4866" max="4866" width="42.42578125" style="78" customWidth="1"/>
    <col min="4867" max="4867" width="6.42578125" style="78" customWidth="1"/>
    <col min="4868" max="4868" width="15.28515625" style="78" customWidth="1"/>
    <col min="4869" max="4869" width="17.42578125" style="78" customWidth="1"/>
    <col min="4870" max="4871" width="16" style="78" customWidth="1"/>
    <col min="4872" max="4872" width="10.7109375" style="78" customWidth="1"/>
    <col min="4873" max="4875" width="9.140625" style="78"/>
    <col min="4876" max="4877" width="0" style="78" hidden="1" customWidth="1"/>
    <col min="4878" max="5120" width="9.140625" style="78"/>
    <col min="5121" max="5121" width="5.42578125" style="78" customWidth="1"/>
    <col min="5122" max="5122" width="42.42578125" style="78" customWidth="1"/>
    <col min="5123" max="5123" width="6.42578125" style="78" customWidth="1"/>
    <col min="5124" max="5124" width="15.28515625" style="78" customWidth="1"/>
    <col min="5125" max="5125" width="17.42578125" style="78" customWidth="1"/>
    <col min="5126" max="5127" width="16" style="78" customWidth="1"/>
    <col min="5128" max="5128" width="10.7109375" style="78" customWidth="1"/>
    <col min="5129" max="5131" width="9.140625" style="78"/>
    <col min="5132" max="5133" width="0" style="78" hidden="1" customWidth="1"/>
    <col min="5134" max="5376" width="9.140625" style="78"/>
    <col min="5377" max="5377" width="5.42578125" style="78" customWidth="1"/>
    <col min="5378" max="5378" width="42.42578125" style="78" customWidth="1"/>
    <col min="5379" max="5379" width="6.42578125" style="78" customWidth="1"/>
    <col min="5380" max="5380" width="15.28515625" style="78" customWidth="1"/>
    <col min="5381" max="5381" width="17.42578125" style="78" customWidth="1"/>
    <col min="5382" max="5383" width="16" style="78" customWidth="1"/>
    <col min="5384" max="5384" width="10.7109375" style="78" customWidth="1"/>
    <col min="5385" max="5387" width="9.140625" style="78"/>
    <col min="5388" max="5389" width="0" style="78" hidden="1" customWidth="1"/>
    <col min="5390" max="5632" width="9.140625" style="78"/>
    <col min="5633" max="5633" width="5.42578125" style="78" customWidth="1"/>
    <col min="5634" max="5634" width="42.42578125" style="78" customWidth="1"/>
    <col min="5635" max="5635" width="6.42578125" style="78" customWidth="1"/>
    <col min="5636" max="5636" width="15.28515625" style="78" customWidth="1"/>
    <col min="5637" max="5637" width="17.42578125" style="78" customWidth="1"/>
    <col min="5638" max="5639" width="16" style="78" customWidth="1"/>
    <col min="5640" max="5640" width="10.7109375" style="78" customWidth="1"/>
    <col min="5641" max="5643" width="9.140625" style="78"/>
    <col min="5644" max="5645" width="0" style="78" hidden="1" customWidth="1"/>
    <col min="5646" max="5888" width="9.140625" style="78"/>
    <col min="5889" max="5889" width="5.42578125" style="78" customWidth="1"/>
    <col min="5890" max="5890" width="42.42578125" style="78" customWidth="1"/>
    <col min="5891" max="5891" width="6.42578125" style="78" customWidth="1"/>
    <col min="5892" max="5892" width="15.28515625" style="78" customWidth="1"/>
    <col min="5893" max="5893" width="17.42578125" style="78" customWidth="1"/>
    <col min="5894" max="5895" width="16" style="78" customWidth="1"/>
    <col min="5896" max="5896" width="10.7109375" style="78" customWidth="1"/>
    <col min="5897" max="5899" width="9.140625" style="78"/>
    <col min="5900" max="5901" width="0" style="78" hidden="1" customWidth="1"/>
    <col min="5902" max="6144" width="9.140625" style="78"/>
    <col min="6145" max="6145" width="5.42578125" style="78" customWidth="1"/>
    <col min="6146" max="6146" width="42.42578125" style="78" customWidth="1"/>
    <col min="6147" max="6147" width="6.42578125" style="78" customWidth="1"/>
    <col min="6148" max="6148" width="15.28515625" style="78" customWidth="1"/>
    <col min="6149" max="6149" width="17.42578125" style="78" customWidth="1"/>
    <col min="6150" max="6151" width="16" style="78" customWidth="1"/>
    <col min="6152" max="6152" width="10.7109375" style="78" customWidth="1"/>
    <col min="6153" max="6155" width="9.140625" style="78"/>
    <col min="6156" max="6157" width="0" style="78" hidden="1" customWidth="1"/>
    <col min="6158" max="6400" width="9.140625" style="78"/>
    <col min="6401" max="6401" width="5.42578125" style="78" customWidth="1"/>
    <col min="6402" max="6402" width="42.42578125" style="78" customWidth="1"/>
    <col min="6403" max="6403" width="6.42578125" style="78" customWidth="1"/>
    <col min="6404" max="6404" width="15.28515625" style="78" customWidth="1"/>
    <col min="6405" max="6405" width="17.42578125" style="78" customWidth="1"/>
    <col min="6406" max="6407" width="16" style="78" customWidth="1"/>
    <col min="6408" max="6408" width="10.7109375" style="78" customWidth="1"/>
    <col min="6409" max="6411" width="9.140625" style="78"/>
    <col min="6412" max="6413" width="0" style="78" hidden="1" customWidth="1"/>
    <col min="6414" max="6656" width="9.140625" style="78"/>
    <col min="6657" max="6657" width="5.42578125" style="78" customWidth="1"/>
    <col min="6658" max="6658" width="42.42578125" style="78" customWidth="1"/>
    <col min="6659" max="6659" width="6.42578125" style="78" customWidth="1"/>
    <col min="6660" max="6660" width="15.28515625" style="78" customWidth="1"/>
    <col min="6661" max="6661" width="17.42578125" style="78" customWidth="1"/>
    <col min="6662" max="6663" width="16" style="78" customWidth="1"/>
    <col min="6664" max="6664" width="10.7109375" style="78" customWidth="1"/>
    <col min="6665" max="6667" width="9.140625" style="78"/>
    <col min="6668" max="6669" width="0" style="78" hidden="1" customWidth="1"/>
    <col min="6670" max="6912" width="9.140625" style="78"/>
    <col min="6913" max="6913" width="5.42578125" style="78" customWidth="1"/>
    <col min="6914" max="6914" width="42.42578125" style="78" customWidth="1"/>
    <col min="6915" max="6915" width="6.42578125" style="78" customWidth="1"/>
    <col min="6916" max="6916" width="15.28515625" style="78" customWidth="1"/>
    <col min="6917" max="6917" width="17.42578125" style="78" customWidth="1"/>
    <col min="6918" max="6919" width="16" style="78" customWidth="1"/>
    <col min="6920" max="6920" width="10.7109375" style="78" customWidth="1"/>
    <col min="6921" max="6923" width="9.140625" style="78"/>
    <col min="6924" max="6925" width="0" style="78" hidden="1" customWidth="1"/>
    <col min="6926" max="7168" width="9.140625" style="78"/>
    <col min="7169" max="7169" width="5.42578125" style="78" customWidth="1"/>
    <col min="7170" max="7170" width="42.42578125" style="78" customWidth="1"/>
    <col min="7171" max="7171" width="6.42578125" style="78" customWidth="1"/>
    <col min="7172" max="7172" width="15.28515625" style="78" customWidth="1"/>
    <col min="7173" max="7173" width="17.42578125" style="78" customWidth="1"/>
    <col min="7174" max="7175" width="16" style="78" customWidth="1"/>
    <col min="7176" max="7176" width="10.7109375" style="78" customWidth="1"/>
    <col min="7177" max="7179" width="9.140625" style="78"/>
    <col min="7180" max="7181" width="0" style="78" hidden="1" customWidth="1"/>
    <col min="7182" max="7424" width="9.140625" style="78"/>
    <col min="7425" max="7425" width="5.42578125" style="78" customWidth="1"/>
    <col min="7426" max="7426" width="42.42578125" style="78" customWidth="1"/>
    <col min="7427" max="7427" width="6.42578125" style="78" customWidth="1"/>
    <col min="7428" max="7428" width="15.28515625" style="78" customWidth="1"/>
    <col min="7429" max="7429" width="17.42578125" style="78" customWidth="1"/>
    <col min="7430" max="7431" width="16" style="78" customWidth="1"/>
    <col min="7432" max="7432" width="10.7109375" style="78" customWidth="1"/>
    <col min="7433" max="7435" width="9.140625" style="78"/>
    <col min="7436" max="7437" width="0" style="78" hidden="1" customWidth="1"/>
    <col min="7438" max="7680" width="9.140625" style="78"/>
    <col min="7681" max="7681" width="5.42578125" style="78" customWidth="1"/>
    <col min="7682" max="7682" width="42.42578125" style="78" customWidth="1"/>
    <col min="7683" max="7683" width="6.42578125" style="78" customWidth="1"/>
    <col min="7684" max="7684" width="15.28515625" style="78" customWidth="1"/>
    <col min="7685" max="7685" width="17.42578125" style="78" customWidth="1"/>
    <col min="7686" max="7687" width="16" style="78" customWidth="1"/>
    <col min="7688" max="7688" width="10.7109375" style="78" customWidth="1"/>
    <col min="7689" max="7691" width="9.140625" style="78"/>
    <col min="7692" max="7693" width="0" style="78" hidden="1" customWidth="1"/>
    <col min="7694" max="7936" width="9.140625" style="78"/>
    <col min="7937" max="7937" width="5.42578125" style="78" customWidth="1"/>
    <col min="7938" max="7938" width="42.42578125" style="78" customWidth="1"/>
    <col min="7939" max="7939" width="6.42578125" style="78" customWidth="1"/>
    <col min="7940" max="7940" width="15.28515625" style="78" customWidth="1"/>
    <col min="7941" max="7941" width="17.42578125" style="78" customWidth="1"/>
    <col min="7942" max="7943" width="16" style="78" customWidth="1"/>
    <col min="7944" max="7944" width="10.7109375" style="78" customWidth="1"/>
    <col min="7945" max="7947" width="9.140625" style="78"/>
    <col min="7948" max="7949" width="0" style="78" hidden="1" customWidth="1"/>
    <col min="7950" max="8192" width="9.140625" style="78"/>
    <col min="8193" max="8193" width="5.42578125" style="78" customWidth="1"/>
    <col min="8194" max="8194" width="42.42578125" style="78" customWidth="1"/>
    <col min="8195" max="8195" width="6.42578125" style="78" customWidth="1"/>
    <col min="8196" max="8196" width="15.28515625" style="78" customWidth="1"/>
    <col min="8197" max="8197" width="17.42578125" style="78" customWidth="1"/>
    <col min="8198" max="8199" width="16" style="78" customWidth="1"/>
    <col min="8200" max="8200" width="10.7109375" style="78" customWidth="1"/>
    <col min="8201" max="8203" width="9.140625" style="78"/>
    <col min="8204" max="8205" width="0" style="78" hidden="1" customWidth="1"/>
    <col min="8206" max="8448" width="9.140625" style="78"/>
    <col min="8449" max="8449" width="5.42578125" style="78" customWidth="1"/>
    <col min="8450" max="8450" width="42.42578125" style="78" customWidth="1"/>
    <col min="8451" max="8451" width="6.42578125" style="78" customWidth="1"/>
    <col min="8452" max="8452" width="15.28515625" style="78" customWidth="1"/>
    <col min="8453" max="8453" width="17.42578125" style="78" customWidth="1"/>
    <col min="8454" max="8455" width="16" style="78" customWidth="1"/>
    <col min="8456" max="8456" width="10.7109375" style="78" customWidth="1"/>
    <col min="8457" max="8459" width="9.140625" style="78"/>
    <col min="8460" max="8461" width="0" style="78" hidden="1" customWidth="1"/>
    <col min="8462" max="8704" width="9.140625" style="78"/>
    <col min="8705" max="8705" width="5.42578125" style="78" customWidth="1"/>
    <col min="8706" max="8706" width="42.42578125" style="78" customWidth="1"/>
    <col min="8707" max="8707" width="6.42578125" style="78" customWidth="1"/>
    <col min="8708" max="8708" width="15.28515625" style="78" customWidth="1"/>
    <col min="8709" max="8709" width="17.42578125" style="78" customWidth="1"/>
    <col min="8710" max="8711" width="16" style="78" customWidth="1"/>
    <col min="8712" max="8712" width="10.7109375" style="78" customWidth="1"/>
    <col min="8713" max="8715" width="9.140625" style="78"/>
    <col min="8716" max="8717" width="0" style="78" hidden="1" customWidth="1"/>
    <col min="8718" max="8960" width="9.140625" style="78"/>
    <col min="8961" max="8961" width="5.42578125" style="78" customWidth="1"/>
    <col min="8962" max="8962" width="42.42578125" style="78" customWidth="1"/>
    <col min="8963" max="8963" width="6.42578125" style="78" customWidth="1"/>
    <col min="8964" max="8964" width="15.28515625" style="78" customWidth="1"/>
    <col min="8965" max="8965" width="17.42578125" style="78" customWidth="1"/>
    <col min="8966" max="8967" width="16" style="78" customWidth="1"/>
    <col min="8968" max="8968" width="10.7109375" style="78" customWidth="1"/>
    <col min="8969" max="8971" width="9.140625" style="78"/>
    <col min="8972" max="8973" width="0" style="78" hidden="1" customWidth="1"/>
    <col min="8974" max="9216" width="9.140625" style="78"/>
    <col min="9217" max="9217" width="5.42578125" style="78" customWidth="1"/>
    <col min="9218" max="9218" width="42.42578125" style="78" customWidth="1"/>
    <col min="9219" max="9219" width="6.42578125" style="78" customWidth="1"/>
    <col min="9220" max="9220" width="15.28515625" style="78" customWidth="1"/>
    <col min="9221" max="9221" width="17.42578125" style="78" customWidth="1"/>
    <col min="9222" max="9223" width="16" style="78" customWidth="1"/>
    <col min="9224" max="9224" width="10.7109375" style="78" customWidth="1"/>
    <col min="9225" max="9227" width="9.140625" style="78"/>
    <col min="9228" max="9229" width="0" style="78" hidden="1" customWidth="1"/>
    <col min="9230" max="9472" width="9.140625" style="78"/>
    <col min="9473" max="9473" width="5.42578125" style="78" customWidth="1"/>
    <col min="9474" max="9474" width="42.42578125" style="78" customWidth="1"/>
    <col min="9475" max="9475" width="6.42578125" style="78" customWidth="1"/>
    <col min="9476" max="9476" width="15.28515625" style="78" customWidth="1"/>
    <col min="9477" max="9477" width="17.42578125" style="78" customWidth="1"/>
    <col min="9478" max="9479" width="16" style="78" customWidth="1"/>
    <col min="9480" max="9480" width="10.7109375" style="78" customWidth="1"/>
    <col min="9481" max="9483" width="9.140625" style="78"/>
    <col min="9484" max="9485" width="0" style="78" hidden="1" customWidth="1"/>
    <col min="9486" max="9728" width="9.140625" style="78"/>
    <col min="9729" max="9729" width="5.42578125" style="78" customWidth="1"/>
    <col min="9730" max="9730" width="42.42578125" style="78" customWidth="1"/>
    <col min="9731" max="9731" width="6.42578125" style="78" customWidth="1"/>
    <col min="9732" max="9732" width="15.28515625" style="78" customWidth="1"/>
    <col min="9733" max="9733" width="17.42578125" style="78" customWidth="1"/>
    <col min="9734" max="9735" width="16" style="78" customWidth="1"/>
    <col min="9736" max="9736" width="10.7109375" style="78" customWidth="1"/>
    <col min="9737" max="9739" width="9.140625" style="78"/>
    <col min="9740" max="9741" width="0" style="78" hidden="1" customWidth="1"/>
    <col min="9742" max="9984" width="9.140625" style="78"/>
    <col min="9985" max="9985" width="5.42578125" style="78" customWidth="1"/>
    <col min="9986" max="9986" width="42.42578125" style="78" customWidth="1"/>
    <col min="9987" max="9987" width="6.42578125" style="78" customWidth="1"/>
    <col min="9988" max="9988" width="15.28515625" style="78" customWidth="1"/>
    <col min="9989" max="9989" width="17.42578125" style="78" customWidth="1"/>
    <col min="9990" max="9991" width="16" style="78" customWidth="1"/>
    <col min="9992" max="9992" width="10.7109375" style="78" customWidth="1"/>
    <col min="9993" max="9995" width="9.140625" style="78"/>
    <col min="9996" max="9997" width="0" style="78" hidden="1" customWidth="1"/>
    <col min="9998" max="10240" width="9.140625" style="78"/>
    <col min="10241" max="10241" width="5.42578125" style="78" customWidth="1"/>
    <col min="10242" max="10242" width="42.42578125" style="78" customWidth="1"/>
    <col min="10243" max="10243" width="6.42578125" style="78" customWidth="1"/>
    <col min="10244" max="10244" width="15.28515625" style="78" customWidth="1"/>
    <col min="10245" max="10245" width="17.42578125" style="78" customWidth="1"/>
    <col min="10246" max="10247" width="16" style="78" customWidth="1"/>
    <col min="10248" max="10248" width="10.7109375" style="78" customWidth="1"/>
    <col min="10249" max="10251" width="9.140625" style="78"/>
    <col min="10252" max="10253" width="0" style="78" hidden="1" customWidth="1"/>
    <col min="10254" max="10496" width="9.140625" style="78"/>
    <col min="10497" max="10497" width="5.42578125" style="78" customWidth="1"/>
    <col min="10498" max="10498" width="42.42578125" style="78" customWidth="1"/>
    <col min="10499" max="10499" width="6.42578125" style="78" customWidth="1"/>
    <col min="10500" max="10500" width="15.28515625" style="78" customWidth="1"/>
    <col min="10501" max="10501" width="17.42578125" style="78" customWidth="1"/>
    <col min="10502" max="10503" width="16" style="78" customWidth="1"/>
    <col min="10504" max="10504" width="10.7109375" style="78" customWidth="1"/>
    <col min="10505" max="10507" width="9.140625" style="78"/>
    <col min="10508" max="10509" width="0" style="78" hidden="1" customWidth="1"/>
    <col min="10510" max="10752" width="9.140625" style="78"/>
    <col min="10753" max="10753" width="5.42578125" style="78" customWidth="1"/>
    <col min="10754" max="10754" width="42.42578125" style="78" customWidth="1"/>
    <col min="10755" max="10755" width="6.42578125" style="78" customWidth="1"/>
    <col min="10756" max="10756" width="15.28515625" style="78" customWidth="1"/>
    <col min="10757" max="10757" width="17.42578125" style="78" customWidth="1"/>
    <col min="10758" max="10759" width="16" style="78" customWidth="1"/>
    <col min="10760" max="10760" width="10.7109375" style="78" customWidth="1"/>
    <col min="10761" max="10763" width="9.140625" style="78"/>
    <col min="10764" max="10765" width="0" style="78" hidden="1" customWidth="1"/>
    <col min="10766" max="11008" width="9.140625" style="78"/>
    <col min="11009" max="11009" width="5.42578125" style="78" customWidth="1"/>
    <col min="11010" max="11010" width="42.42578125" style="78" customWidth="1"/>
    <col min="11011" max="11011" width="6.42578125" style="78" customWidth="1"/>
    <col min="11012" max="11012" width="15.28515625" style="78" customWidth="1"/>
    <col min="11013" max="11013" width="17.42578125" style="78" customWidth="1"/>
    <col min="11014" max="11015" width="16" style="78" customWidth="1"/>
    <col min="11016" max="11016" width="10.7109375" style="78" customWidth="1"/>
    <col min="11017" max="11019" width="9.140625" style="78"/>
    <col min="11020" max="11021" width="0" style="78" hidden="1" customWidth="1"/>
    <col min="11022" max="11264" width="9.140625" style="78"/>
    <col min="11265" max="11265" width="5.42578125" style="78" customWidth="1"/>
    <col min="11266" max="11266" width="42.42578125" style="78" customWidth="1"/>
    <col min="11267" max="11267" width="6.42578125" style="78" customWidth="1"/>
    <col min="11268" max="11268" width="15.28515625" style="78" customWidth="1"/>
    <col min="11269" max="11269" width="17.42578125" style="78" customWidth="1"/>
    <col min="11270" max="11271" width="16" style="78" customWidth="1"/>
    <col min="11272" max="11272" width="10.7109375" style="78" customWidth="1"/>
    <col min="11273" max="11275" width="9.140625" style="78"/>
    <col min="11276" max="11277" width="0" style="78" hidden="1" customWidth="1"/>
    <col min="11278" max="11520" width="9.140625" style="78"/>
    <col min="11521" max="11521" width="5.42578125" style="78" customWidth="1"/>
    <col min="11522" max="11522" width="42.42578125" style="78" customWidth="1"/>
    <col min="11523" max="11523" width="6.42578125" style="78" customWidth="1"/>
    <col min="11524" max="11524" width="15.28515625" style="78" customWidth="1"/>
    <col min="11525" max="11525" width="17.42578125" style="78" customWidth="1"/>
    <col min="11526" max="11527" width="16" style="78" customWidth="1"/>
    <col min="11528" max="11528" width="10.7109375" style="78" customWidth="1"/>
    <col min="11529" max="11531" width="9.140625" style="78"/>
    <col min="11532" max="11533" width="0" style="78" hidden="1" customWidth="1"/>
    <col min="11534" max="11776" width="9.140625" style="78"/>
    <col min="11777" max="11777" width="5.42578125" style="78" customWidth="1"/>
    <col min="11778" max="11778" width="42.42578125" style="78" customWidth="1"/>
    <col min="11779" max="11779" width="6.42578125" style="78" customWidth="1"/>
    <col min="11780" max="11780" width="15.28515625" style="78" customWidth="1"/>
    <col min="11781" max="11781" width="17.42578125" style="78" customWidth="1"/>
    <col min="11782" max="11783" width="16" style="78" customWidth="1"/>
    <col min="11784" max="11784" width="10.7109375" style="78" customWidth="1"/>
    <col min="11785" max="11787" width="9.140625" style="78"/>
    <col min="11788" max="11789" width="0" style="78" hidden="1" customWidth="1"/>
    <col min="11790" max="12032" width="9.140625" style="78"/>
    <col min="12033" max="12033" width="5.42578125" style="78" customWidth="1"/>
    <col min="12034" max="12034" width="42.42578125" style="78" customWidth="1"/>
    <col min="12035" max="12035" width="6.42578125" style="78" customWidth="1"/>
    <col min="12036" max="12036" width="15.28515625" style="78" customWidth="1"/>
    <col min="12037" max="12037" width="17.42578125" style="78" customWidth="1"/>
    <col min="12038" max="12039" width="16" style="78" customWidth="1"/>
    <col min="12040" max="12040" width="10.7109375" style="78" customWidth="1"/>
    <col min="12041" max="12043" width="9.140625" style="78"/>
    <col min="12044" max="12045" width="0" style="78" hidden="1" customWidth="1"/>
    <col min="12046" max="12288" width="9.140625" style="78"/>
    <col min="12289" max="12289" width="5.42578125" style="78" customWidth="1"/>
    <col min="12290" max="12290" width="42.42578125" style="78" customWidth="1"/>
    <col min="12291" max="12291" width="6.42578125" style="78" customWidth="1"/>
    <col min="12292" max="12292" width="15.28515625" style="78" customWidth="1"/>
    <col min="12293" max="12293" width="17.42578125" style="78" customWidth="1"/>
    <col min="12294" max="12295" width="16" style="78" customWidth="1"/>
    <col min="12296" max="12296" width="10.7109375" style="78" customWidth="1"/>
    <col min="12297" max="12299" width="9.140625" style="78"/>
    <col min="12300" max="12301" width="0" style="78" hidden="1" customWidth="1"/>
    <col min="12302" max="12544" width="9.140625" style="78"/>
    <col min="12545" max="12545" width="5.42578125" style="78" customWidth="1"/>
    <col min="12546" max="12546" width="42.42578125" style="78" customWidth="1"/>
    <col min="12547" max="12547" width="6.42578125" style="78" customWidth="1"/>
    <col min="12548" max="12548" width="15.28515625" style="78" customWidth="1"/>
    <col min="12549" max="12549" width="17.42578125" style="78" customWidth="1"/>
    <col min="12550" max="12551" width="16" style="78" customWidth="1"/>
    <col min="12552" max="12552" width="10.7109375" style="78" customWidth="1"/>
    <col min="12553" max="12555" width="9.140625" style="78"/>
    <col min="12556" max="12557" width="0" style="78" hidden="1" customWidth="1"/>
    <col min="12558" max="12800" width="9.140625" style="78"/>
    <col min="12801" max="12801" width="5.42578125" style="78" customWidth="1"/>
    <col min="12802" max="12802" width="42.42578125" style="78" customWidth="1"/>
    <col min="12803" max="12803" width="6.42578125" style="78" customWidth="1"/>
    <col min="12804" max="12804" width="15.28515625" style="78" customWidth="1"/>
    <col min="12805" max="12805" width="17.42578125" style="78" customWidth="1"/>
    <col min="12806" max="12807" width="16" style="78" customWidth="1"/>
    <col min="12808" max="12808" width="10.7109375" style="78" customWidth="1"/>
    <col min="12809" max="12811" width="9.140625" style="78"/>
    <col min="12812" max="12813" width="0" style="78" hidden="1" customWidth="1"/>
    <col min="12814" max="13056" width="9.140625" style="78"/>
    <col min="13057" max="13057" width="5.42578125" style="78" customWidth="1"/>
    <col min="13058" max="13058" width="42.42578125" style="78" customWidth="1"/>
    <col min="13059" max="13059" width="6.42578125" style="78" customWidth="1"/>
    <col min="13060" max="13060" width="15.28515625" style="78" customWidth="1"/>
    <col min="13061" max="13061" width="17.42578125" style="78" customWidth="1"/>
    <col min="13062" max="13063" width="16" style="78" customWidth="1"/>
    <col min="13064" max="13064" width="10.7109375" style="78" customWidth="1"/>
    <col min="13065" max="13067" width="9.140625" style="78"/>
    <col min="13068" max="13069" width="0" style="78" hidden="1" customWidth="1"/>
    <col min="13070" max="13312" width="9.140625" style="78"/>
    <col min="13313" max="13313" width="5.42578125" style="78" customWidth="1"/>
    <col min="13314" max="13314" width="42.42578125" style="78" customWidth="1"/>
    <col min="13315" max="13315" width="6.42578125" style="78" customWidth="1"/>
    <col min="13316" max="13316" width="15.28515625" style="78" customWidth="1"/>
    <col min="13317" max="13317" width="17.42578125" style="78" customWidth="1"/>
    <col min="13318" max="13319" width="16" style="78" customWidth="1"/>
    <col min="13320" max="13320" width="10.7109375" style="78" customWidth="1"/>
    <col min="13321" max="13323" width="9.140625" style="78"/>
    <col min="13324" max="13325" width="0" style="78" hidden="1" customWidth="1"/>
    <col min="13326" max="13568" width="9.140625" style="78"/>
    <col min="13569" max="13569" width="5.42578125" style="78" customWidth="1"/>
    <col min="13570" max="13570" width="42.42578125" style="78" customWidth="1"/>
    <col min="13571" max="13571" width="6.42578125" style="78" customWidth="1"/>
    <col min="13572" max="13572" width="15.28515625" style="78" customWidth="1"/>
    <col min="13573" max="13573" width="17.42578125" style="78" customWidth="1"/>
    <col min="13574" max="13575" width="16" style="78" customWidth="1"/>
    <col min="13576" max="13576" width="10.7109375" style="78" customWidth="1"/>
    <col min="13577" max="13579" width="9.140625" style="78"/>
    <col min="13580" max="13581" width="0" style="78" hidden="1" customWidth="1"/>
    <col min="13582" max="13824" width="9.140625" style="78"/>
    <col min="13825" max="13825" width="5.42578125" style="78" customWidth="1"/>
    <col min="13826" max="13826" width="42.42578125" style="78" customWidth="1"/>
    <col min="13827" max="13827" width="6.42578125" style="78" customWidth="1"/>
    <col min="13828" max="13828" width="15.28515625" style="78" customWidth="1"/>
    <col min="13829" max="13829" width="17.42578125" style="78" customWidth="1"/>
    <col min="13830" max="13831" width="16" style="78" customWidth="1"/>
    <col min="13832" max="13832" width="10.7109375" style="78" customWidth="1"/>
    <col min="13833" max="13835" width="9.140625" style="78"/>
    <col min="13836" max="13837" width="0" style="78" hidden="1" customWidth="1"/>
    <col min="13838" max="14080" width="9.140625" style="78"/>
    <col min="14081" max="14081" width="5.42578125" style="78" customWidth="1"/>
    <col min="14082" max="14082" width="42.42578125" style="78" customWidth="1"/>
    <col min="14083" max="14083" width="6.42578125" style="78" customWidth="1"/>
    <col min="14084" max="14084" width="15.28515625" style="78" customWidth="1"/>
    <col min="14085" max="14085" width="17.42578125" style="78" customWidth="1"/>
    <col min="14086" max="14087" width="16" style="78" customWidth="1"/>
    <col min="14088" max="14088" width="10.7109375" style="78" customWidth="1"/>
    <col min="14089" max="14091" width="9.140625" style="78"/>
    <col min="14092" max="14093" width="0" style="78" hidden="1" customWidth="1"/>
    <col min="14094" max="14336" width="9.140625" style="78"/>
    <col min="14337" max="14337" width="5.42578125" style="78" customWidth="1"/>
    <col min="14338" max="14338" width="42.42578125" style="78" customWidth="1"/>
    <col min="14339" max="14339" width="6.42578125" style="78" customWidth="1"/>
    <col min="14340" max="14340" width="15.28515625" style="78" customWidth="1"/>
    <col min="14341" max="14341" width="17.42578125" style="78" customWidth="1"/>
    <col min="14342" max="14343" width="16" style="78" customWidth="1"/>
    <col min="14344" max="14344" width="10.7109375" style="78" customWidth="1"/>
    <col min="14345" max="14347" width="9.140625" style="78"/>
    <col min="14348" max="14349" width="0" style="78" hidden="1" customWidth="1"/>
    <col min="14350" max="14592" width="9.140625" style="78"/>
    <col min="14593" max="14593" width="5.42578125" style="78" customWidth="1"/>
    <col min="14594" max="14594" width="42.42578125" style="78" customWidth="1"/>
    <col min="14595" max="14595" width="6.42578125" style="78" customWidth="1"/>
    <col min="14596" max="14596" width="15.28515625" style="78" customWidth="1"/>
    <col min="14597" max="14597" width="17.42578125" style="78" customWidth="1"/>
    <col min="14598" max="14599" width="16" style="78" customWidth="1"/>
    <col min="14600" max="14600" width="10.7109375" style="78" customWidth="1"/>
    <col min="14601" max="14603" width="9.140625" style="78"/>
    <col min="14604" max="14605" width="0" style="78" hidden="1" customWidth="1"/>
    <col min="14606" max="14848" width="9.140625" style="78"/>
    <col min="14849" max="14849" width="5.42578125" style="78" customWidth="1"/>
    <col min="14850" max="14850" width="42.42578125" style="78" customWidth="1"/>
    <col min="14851" max="14851" width="6.42578125" style="78" customWidth="1"/>
    <col min="14852" max="14852" width="15.28515625" style="78" customWidth="1"/>
    <col min="14853" max="14853" width="17.42578125" style="78" customWidth="1"/>
    <col min="14854" max="14855" width="16" style="78" customWidth="1"/>
    <col min="14856" max="14856" width="10.7109375" style="78" customWidth="1"/>
    <col min="14857" max="14859" width="9.140625" style="78"/>
    <col min="14860" max="14861" width="0" style="78" hidden="1" customWidth="1"/>
    <col min="14862" max="15104" width="9.140625" style="78"/>
    <col min="15105" max="15105" width="5.42578125" style="78" customWidth="1"/>
    <col min="15106" max="15106" width="42.42578125" style="78" customWidth="1"/>
    <col min="15107" max="15107" width="6.42578125" style="78" customWidth="1"/>
    <col min="15108" max="15108" width="15.28515625" style="78" customWidth="1"/>
    <col min="15109" max="15109" width="17.42578125" style="78" customWidth="1"/>
    <col min="15110" max="15111" width="16" style="78" customWidth="1"/>
    <col min="15112" max="15112" width="10.7109375" style="78" customWidth="1"/>
    <col min="15113" max="15115" width="9.140625" style="78"/>
    <col min="15116" max="15117" width="0" style="78" hidden="1" customWidth="1"/>
    <col min="15118" max="15360" width="9.140625" style="78"/>
    <col min="15361" max="15361" width="5.42578125" style="78" customWidth="1"/>
    <col min="15362" max="15362" width="42.42578125" style="78" customWidth="1"/>
    <col min="15363" max="15363" width="6.42578125" style="78" customWidth="1"/>
    <col min="15364" max="15364" width="15.28515625" style="78" customWidth="1"/>
    <col min="15365" max="15365" width="17.42578125" style="78" customWidth="1"/>
    <col min="15366" max="15367" width="16" style="78" customWidth="1"/>
    <col min="15368" max="15368" width="10.7109375" style="78" customWidth="1"/>
    <col min="15369" max="15371" width="9.140625" style="78"/>
    <col min="15372" max="15373" width="0" style="78" hidden="1" customWidth="1"/>
    <col min="15374" max="15616" width="9.140625" style="78"/>
    <col min="15617" max="15617" width="5.42578125" style="78" customWidth="1"/>
    <col min="15618" max="15618" width="42.42578125" style="78" customWidth="1"/>
    <col min="15619" max="15619" width="6.42578125" style="78" customWidth="1"/>
    <col min="15620" max="15620" width="15.28515625" style="78" customWidth="1"/>
    <col min="15621" max="15621" width="17.42578125" style="78" customWidth="1"/>
    <col min="15622" max="15623" width="16" style="78" customWidth="1"/>
    <col min="15624" max="15624" width="10.7109375" style="78" customWidth="1"/>
    <col min="15625" max="15627" width="9.140625" style="78"/>
    <col min="15628" max="15629" width="0" style="78" hidden="1" customWidth="1"/>
    <col min="15630" max="15872" width="9.140625" style="78"/>
    <col min="15873" max="15873" width="5.42578125" style="78" customWidth="1"/>
    <col min="15874" max="15874" width="42.42578125" style="78" customWidth="1"/>
    <col min="15875" max="15875" width="6.42578125" style="78" customWidth="1"/>
    <col min="15876" max="15876" width="15.28515625" style="78" customWidth="1"/>
    <col min="15877" max="15877" width="17.42578125" style="78" customWidth="1"/>
    <col min="15878" max="15879" width="16" style="78" customWidth="1"/>
    <col min="15880" max="15880" width="10.7109375" style="78" customWidth="1"/>
    <col min="15881" max="15883" width="9.140625" style="78"/>
    <col min="15884" max="15885" width="0" style="78" hidden="1" customWidth="1"/>
    <col min="15886" max="16128" width="9.140625" style="78"/>
    <col min="16129" max="16129" width="5.42578125" style="78" customWidth="1"/>
    <col min="16130" max="16130" width="42.42578125" style="78" customWidth="1"/>
    <col min="16131" max="16131" width="6.42578125" style="78" customWidth="1"/>
    <col min="16132" max="16132" width="15.28515625" style="78" customWidth="1"/>
    <col min="16133" max="16133" width="17.42578125" style="78" customWidth="1"/>
    <col min="16134" max="16135" width="16" style="78" customWidth="1"/>
    <col min="16136" max="16136" width="10.7109375" style="78" customWidth="1"/>
    <col min="16137" max="16139" width="9.140625" style="78"/>
    <col min="16140" max="16141" width="0" style="78" hidden="1" customWidth="1"/>
    <col min="16142" max="16384" width="9.140625" style="78"/>
  </cols>
  <sheetData>
    <row r="1" spans="1:13" ht="43.5" customHeight="1">
      <c r="A1" s="1072" t="s">
        <v>74</v>
      </c>
      <c r="B1" s="1073"/>
      <c r="C1" s="77"/>
      <c r="E1" s="1074" t="s">
        <v>75</v>
      </c>
      <c r="F1" s="1074"/>
      <c r="G1" s="1074"/>
      <c r="H1" s="1074"/>
    </row>
    <row r="2" spans="1:13" ht="28.5" customHeight="1">
      <c r="A2" s="1075" t="s">
        <v>76</v>
      </c>
      <c r="B2" s="1075"/>
      <c r="C2" s="1075"/>
      <c r="D2" s="1075"/>
      <c r="E2" s="1075"/>
      <c r="F2" s="1075"/>
      <c r="G2" s="1075"/>
      <c r="H2" s="1075"/>
    </row>
    <row r="3" spans="1:13" ht="13.5" customHeight="1">
      <c r="A3" s="1076" t="s">
        <v>77</v>
      </c>
      <c r="B3" s="1076"/>
      <c r="C3" s="1076"/>
      <c r="D3" s="1076"/>
      <c r="E3" s="1076"/>
      <c r="F3" s="1076"/>
      <c r="G3" s="1076"/>
      <c r="H3" s="1076"/>
    </row>
    <row r="4" spans="1:13" ht="18.75" customHeight="1">
      <c r="A4" s="1071" t="s">
        <v>78</v>
      </c>
      <c r="B4" s="1071"/>
      <c r="C4" s="1071"/>
      <c r="D4" s="1071"/>
      <c r="E4" s="1071"/>
      <c r="F4" s="1071"/>
      <c r="G4" s="1071"/>
      <c r="H4" s="1071"/>
    </row>
    <row r="5" spans="1:13" ht="18.75" customHeight="1">
      <c r="A5" s="1071" t="s">
        <v>79</v>
      </c>
      <c r="B5" s="1071"/>
      <c r="C5" s="1071"/>
      <c r="D5" s="1071"/>
      <c r="E5" s="1071"/>
      <c r="F5" s="1071"/>
      <c r="G5" s="1071"/>
      <c r="H5" s="1071"/>
    </row>
    <row r="6" spans="1:13" s="80" customFormat="1" ht="18.75" customHeight="1">
      <c r="A6" s="1077" t="s">
        <v>80</v>
      </c>
      <c r="B6" s="1077"/>
      <c r="C6" s="1077"/>
      <c r="D6" s="1077"/>
      <c r="E6" s="1077"/>
      <c r="F6" s="1077"/>
      <c r="G6" s="1077"/>
      <c r="H6" s="1077"/>
    </row>
    <row r="7" spans="1:13" ht="18" customHeight="1">
      <c r="A7" s="1078" t="s">
        <v>81</v>
      </c>
      <c r="B7" s="1078"/>
      <c r="C7" s="1078"/>
      <c r="D7" s="1078"/>
      <c r="E7" s="1078"/>
      <c r="F7" s="1078"/>
      <c r="G7" s="1078"/>
      <c r="H7" s="1078"/>
    </row>
    <row r="8" spans="1:13" ht="14.25" customHeight="1">
      <c r="A8" s="1076" t="s">
        <v>82</v>
      </c>
      <c r="B8" s="1076"/>
      <c r="C8" s="1076"/>
      <c r="D8" s="1076"/>
      <c r="E8" s="1076"/>
      <c r="F8" s="1076"/>
      <c r="G8" s="1076"/>
      <c r="H8" s="1076"/>
      <c r="L8" s="81"/>
      <c r="M8" s="82"/>
    </row>
    <row r="9" spans="1:13" ht="15.75" customHeight="1">
      <c r="A9" s="1079" t="s">
        <v>83</v>
      </c>
      <c r="B9" s="1080"/>
      <c r="C9" s="77"/>
    </row>
    <row r="10" spans="1:13" ht="15.75" customHeight="1">
      <c r="A10" s="1079" t="s">
        <v>84</v>
      </c>
      <c r="B10" s="1080"/>
      <c r="C10" s="77"/>
    </row>
    <row r="11" spans="1:13" s="82" customFormat="1" ht="12">
      <c r="A11" s="1083" t="s">
        <v>85</v>
      </c>
      <c r="B11" s="1083" t="s">
        <v>86</v>
      </c>
      <c r="C11" s="1083" t="s">
        <v>87</v>
      </c>
      <c r="D11" s="1083" t="s">
        <v>88</v>
      </c>
      <c r="E11" s="1083" t="s">
        <v>89</v>
      </c>
      <c r="F11" s="1083" t="s">
        <v>90</v>
      </c>
      <c r="G11" s="1083" t="s">
        <v>91</v>
      </c>
      <c r="H11" s="1083" t="s">
        <v>92</v>
      </c>
    </row>
    <row r="12" spans="1:13" s="82" customFormat="1" ht="12">
      <c r="A12" s="1091"/>
      <c r="B12" s="1084"/>
      <c r="C12" s="1084"/>
      <c r="D12" s="1084"/>
      <c r="E12" s="1084"/>
      <c r="F12" s="1084"/>
      <c r="G12" s="1084"/>
      <c r="H12" s="1084"/>
    </row>
    <row r="13" spans="1:13" s="82" customFormat="1" ht="21.75" customHeight="1">
      <c r="A13" s="1092"/>
      <c r="B13" s="1085"/>
      <c r="C13" s="1085"/>
      <c r="D13" s="1085"/>
      <c r="E13" s="1085"/>
      <c r="F13" s="1085"/>
      <c r="G13" s="1085"/>
      <c r="H13" s="1085"/>
    </row>
    <row r="14" spans="1:13" ht="15.75">
      <c r="A14" s="84">
        <v>1</v>
      </c>
      <c r="B14" s="84">
        <v>2</v>
      </c>
      <c r="C14" s="84">
        <v>3</v>
      </c>
      <c r="D14" s="84">
        <v>4</v>
      </c>
      <c r="E14" s="84">
        <v>5</v>
      </c>
      <c r="F14" s="84">
        <v>6</v>
      </c>
      <c r="G14" s="84">
        <v>7</v>
      </c>
      <c r="H14" s="84">
        <v>8</v>
      </c>
      <c r="L14" s="81" t="s">
        <v>93</v>
      </c>
      <c r="M14" s="82" t="s">
        <v>94</v>
      </c>
    </row>
    <row r="15" spans="1:13" s="82" customFormat="1" ht="18.75" customHeight="1">
      <c r="A15" s="85" t="s">
        <v>95</v>
      </c>
      <c r="B15" s="86" t="s">
        <v>96</v>
      </c>
      <c r="C15" s="86"/>
      <c r="D15" s="87">
        <f>SUM(D16:D21)</f>
        <v>0</v>
      </c>
      <c r="E15" s="87">
        <f>SUM(E16:E21)</f>
        <v>0</v>
      </c>
      <c r="F15" s="87">
        <f>SUM(F16:F21)</f>
        <v>0</v>
      </c>
      <c r="G15" s="87">
        <f>SUM(G16:G21)</f>
        <v>0</v>
      </c>
      <c r="H15" s="88" t="e">
        <f>G15/F15*100</f>
        <v>#DIV/0!</v>
      </c>
      <c r="J15" s="89"/>
      <c r="L15" s="81" t="s">
        <v>97</v>
      </c>
      <c r="M15" s="82" t="s">
        <v>98</v>
      </c>
    </row>
    <row r="16" spans="1:13" s="82" customFormat="1" ht="15.75">
      <c r="A16" s="90" t="s">
        <v>99</v>
      </c>
      <c r="B16" s="91"/>
      <c r="C16" s="92"/>
      <c r="D16" s="93"/>
      <c r="E16" s="94"/>
      <c r="F16" s="93"/>
      <c r="G16" s="95"/>
      <c r="H16" s="96" t="e">
        <f t="shared" ref="H16:H66" si="0">G16/F16*100</f>
        <v>#DIV/0!</v>
      </c>
      <c r="J16" s="89"/>
      <c r="L16" s="81" t="s">
        <v>100</v>
      </c>
      <c r="M16" s="82" t="s">
        <v>101</v>
      </c>
    </row>
    <row r="17" spans="1:13" s="82" customFormat="1" ht="15.75">
      <c r="A17" s="90" t="s">
        <v>102</v>
      </c>
      <c r="B17" s="91"/>
      <c r="C17" s="92"/>
      <c r="D17" s="93"/>
      <c r="E17" s="94"/>
      <c r="F17" s="93"/>
      <c r="G17" s="95"/>
      <c r="H17" s="96" t="e">
        <f t="shared" si="0"/>
        <v>#DIV/0!</v>
      </c>
      <c r="J17" s="89"/>
      <c r="L17" s="81" t="s">
        <v>103</v>
      </c>
      <c r="M17" s="82" t="s">
        <v>104</v>
      </c>
    </row>
    <row r="18" spans="1:13" s="82" customFormat="1" ht="15.75">
      <c r="A18" s="90" t="s">
        <v>105</v>
      </c>
      <c r="B18" s="91"/>
      <c r="C18" s="92"/>
      <c r="D18" s="93"/>
      <c r="E18" s="94"/>
      <c r="F18" s="93"/>
      <c r="G18" s="95"/>
      <c r="H18" s="96" t="e">
        <f t="shared" si="0"/>
        <v>#DIV/0!</v>
      </c>
      <c r="J18" s="89"/>
      <c r="L18" s="81" t="s">
        <v>106</v>
      </c>
      <c r="M18" s="78" t="s">
        <v>107</v>
      </c>
    </row>
    <row r="19" spans="1:13" s="82" customFormat="1" ht="15.75">
      <c r="A19" s="90" t="s">
        <v>108</v>
      </c>
      <c r="B19" s="91"/>
      <c r="C19" s="92"/>
      <c r="D19" s="93"/>
      <c r="E19" s="94"/>
      <c r="F19" s="93"/>
      <c r="G19" s="95"/>
      <c r="H19" s="96" t="e">
        <f t="shared" si="0"/>
        <v>#DIV/0!</v>
      </c>
      <c r="J19" s="89"/>
      <c r="L19" s="97" t="s">
        <v>109</v>
      </c>
      <c r="M19" s="82" t="s">
        <v>110</v>
      </c>
    </row>
    <row r="20" spans="1:13" s="82" customFormat="1" ht="15.75">
      <c r="A20" s="90" t="s">
        <v>111</v>
      </c>
      <c r="B20" s="91"/>
      <c r="C20" s="92"/>
      <c r="D20" s="93"/>
      <c r="E20" s="94"/>
      <c r="F20" s="93"/>
      <c r="G20" s="95"/>
      <c r="H20" s="96" t="e">
        <f t="shared" si="0"/>
        <v>#DIV/0!</v>
      </c>
      <c r="J20" s="89"/>
      <c r="L20" s="98" t="s">
        <v>112</v>
      </c>
      <c r="M20" s="82" t="s">
        <v>113</v>
      </c>
    </row>
    <row r="21" spans="1:13" s="82" customFormat="1" ht="15.75">
      <c r="A21" s="90" t="s">
        <v>114</v>
      </c>
      <c r="B21" s="91"/>
      <c r="C21" s="92"/>
      <c r="D21" s="99"/>
      <c r="E21" s="100"/>
      <c r="F21" s="99"/>
      <c r="G21" s="101"/>
      <c r="H21" s="96" t="e">
        <f t="shared" si="0"/>
        <v>#DIV/0!</v>
      </c>
      <c r="J21" s="89"/>
      <c r="L21" s="98" t="s">
        <v>115</v>
      </c>
      <c r="M21" s="82" t="s">
        <v>116</v>
      </c>
    </row>
    <row r="22" spans="1:13" s="107" customFormat="1" ht="17.25" customHeight="1">
      <c r="A22" s="102" t="s">
        <v>117</v>
      </c>
      <c r="B22" s="103" t="s">
        <v>118</v>
      </c>
      <c r="C22" s="104"/>
      <c r="D22" s="105">
        <f>D23+D38+D39</f>
        <v>0</v>
      </c>
      <c r="E22" s="105">
        <f>E23+E38+E39</f>
        <v>0</v>
      </c>
      <c r="F22" s="105">
        <f>F23+F38+F39</f>
        <v>0</v>
      </c>
      <c r="G22" s="105">
        <f>G23+G38+G39</f>
        <v>0</v>
      </c>
      <c r="H22" s="106" t="e">
        <f t="shared" si="0"/>
        <v>#DIV/0!</v>
      </c>
      <c r="J22" s="108"/>
      <c r="L22" s="97" t="s">
        <v>119</v>
      </c>
      <c r="M22" s="82" t="s">
        <v>120</v>
      </c>
    </row>
    <row r="23" spans="1:13" s="114" customFormat="1" ht="19.5" customHeight="1">
      <c r="A23" s="109" t="s">
        <v>121</v>
      </c>
      <c r="B23" s="110" t="s">
        <v>122</v>
      </c>
      <c r="C23" s="111"/>
      <c r="D23" s="112">
        <f>D24+D30+D33+D37+D27</f>
        <v>0</v>
      </c>
      <c r="E23" s="112">
        <f>E24+E30+E33+E37+E27</f>
        <v>0</v>
      </c>
      <c r="F23" s="112">
        <f>F24+F30+F33+F37+F27</f>
        <v>0</v>
      </c>
      <c r="G23" s="112">
        <f>G24+G30+G33+G37+G27</f>
        <v>0</v>
      </c>
      <c r="H23" s="113" t="e">
        <f t="shared" si="0"/>
        <v>#DIV/0!</v>
      </c>
      <c r="L23" s="97" t="s">
        <v>123</v>
      </c>
      <c r="M23" s="82" t="s">
        <v>124</v>
      </c>
    </row>
    <row r="24" spans="1:13" s="114" customFormat="1" ht="19.5" customHeight="1">
      <c r="A24" s="109" t="s">
        <v>125</v>
      </c>
      <c r="B24" s="115" t="s">
        <v>126</v>
      </c>
      <c r="C24" s="116">
        <v>4010</v>
      </c>
      <c r="D24" s="112">
        <f>D25+D26</f>
        <v>0</v>
      </c>
      <c r="E24" s="112">
        <f>E25+E26</f>
        <v>0</v>
      </c>
      <c r="F24" s="112">
        <f>F25+F26</f>
        <v>0</v>
      </c>
      <c r="G24" s="112">
        <f>G25+G26</f>
        <v>0</v>
      </c>
      <c r="H24" s="117" t="e">
        <f t="shared" si="0"/>
        <v>#DIV/0!</v>
      </c>
      <c r="L24" s="97" t="s">
        <v>127</v>
      </c>
      <c r="M24" s="82" t="s">
        <v>128</v>
      </c>
    </row>
    <row r="25" spans="1:13" s="82" customFormat="1" ht="17.25" customHeight="1">
      <c r="A25" s="118"/>
      <c r="B25" s="119" t="s">
        <v>129</v>
      </c>
      <c r="C25" s="120"/>
      <c r="D25" s="121">
        <f>'T.1 - zał A'!C34</f>
        <v>0</v>
      </c>
      <c r="E25" s="121">
        <f>'T.1 - zał A'!D34</f>
        <v>0</v>
      </c>
      <c r="F25" s="121">
        <f>'T.1 - zał A'!E34</f>
        <v>0</v>
      </c>
      <c r="G25" s="121">
        <f>'T.1 - zał A'!F34</f>
        <v>0</v>
      </c>
      <c r="H25" s="96" t="e">
        <f t="shared" si="0"/>
        <v>#DIV/0!</v>
      </c>
      <c r="L25" s="97" t="s">
        <v>130</v>
      </c>
      <c r="M25" s="82" t="s">
        <v>131</v>
      </c>
    </row>
    <row r="26" spans="1:13" s="82" customFormat="1" ht="17.25" customHeight="1">
      <c r="A26" s="118"/>
      <c r="B26" s="122" t="s">
        <v>132</v>
      </c>
      <c r="C26" s="120"/>
      <c r="D26" s="121">
        <f>'T.1 - zał A'!C42</f>
        <v>0</v>
      </c>
      <c r="E26" s="121">
        <f>'T.1 - zał A'!D42</f>
        <v>0</v>
      </c>
      <c r="F26" s="121">
        <f>'T.1 - zał A'!E42</f>
        <v>0</v>
      </c>
      <c r="G26" s="121">
        <f>'T.1 - zał A'!F42</f>
        <v>0</v>
      </c>
      <c r="H26" s="96" t="e">
        <f t="shared" si="0"/>
        <v>#DIV/0!</v>
      </c>
      <c r="L26" s="97" t="s">
        <v>133</v>
      </c>
      <c r="M26" s="82" t="s">
        <v>134</v>
      </c>
    </row>
    <row r="27" spans="1:13" s="114" customFormat="1" ht="19.5" customHeight="1">
      <c r="A27" s="109" t="s">
        <v>135</v>
      </c>
      <c r="B27" s="115" t="s">
        <v>136</v>
      </c>
      <c r="C27" s="116" t="s">
        <v>137</v>
      </c>
      <c r="D27" s="112">
        <f>D28+D29</f>
        <v>0</v>
      </c>
      <c r="E27" s="112">
        <f>E28+E29</f>
        <v>0</v>
      </c>
      <c r="F27" s="112">
        <f>F28+F29</f>
        <v>0</v>
      </c>
      <c r="G27" s="112">
        <f>G28+G29</f>
        <v>0</v>
      </c>
      <c r="H27" s="117" t="e">
        <f t="shared" si="0"/>
        <v>#DIV/0!</v>
      </c>
      <c r="L27" s="97" t="s">
        <v>127</v>
      </c>
      <c r="M27" s="82" t="s">
        <v>128</v>
      </c>
    </row>
    <row r="28" spans="1:13" s="82" customFormat="1" ht="17.25" customHeight="1">
      <c r="A28" s="118"/>
      <c r="B28" s="119" t="s">
        <v>129</v>
      </c>
      <c r="C28" s="120"/>
      <c r="D28" s="121">
        <f>'T.1 - zał A'!C12</f>
        <v>0</v>
      </c>
      <c r="E28" s="121">
        <f>'T.1 - zał A'!D12</f>
        <v>0</v>
      </c>
      <c r="F28" s="121">
        <f>'T.1 - zał A'!E12</f>
        <v>0</v>
      </c>
      <c r="G28" s="121">
        <f>'T.1 - zał A'!F12</f>
        <v>0</v>
      </c>
      <c r="H28" s="96" t="e">
        <f>G28/F28*100</f>
        <v>#DIV/0!</v>
      </c>
      <c r="L28" s="97" t="s">
        <v>130</v>
      </c>
      <c r="M28" s="82" t="s">
        <v>131</v>
      </c>
    </row>
    <row r="29" spans="1:13" s="82" customFormat="1" ht="17.25" customHeight="1">
      <c r="A29" s="118"/>
      <c r="B29" s="122" t="s">
        <v>132</v>
      </c>
      <c r="C29" s="120"/>
      <c r="D29" s="121">
        <f>'T.1 - zał A'!C17</f>
        <v>0</v>
      </c>
      <c r="E29" s="121">
        <f>'T.1 - zał A'!D17</f>
        <v>0</v>
      </c>
      <c r="F29" s="121">
        <f>'T.1 - zał A'!E17</f>
        <v>0</v>
      </c>
      <c r="G29" s="121">
        <f>'T.1 - zał A'!F17</f>
        <v>0</v>
      </c>
      <c r="H29" s="96" t="e">
        <f>G29/F29*100</f>
        <v>#DIV/0!</v>
      </c>
      <c r="L29" s="97" t="s">
        <v>133</v>
      </c>
      <c r="M29" s="82" t="s">
        <v>134</v>
      </c>
    </row>
    <row r="30" spans="1:13" s="82" customFormat="1" ht="17.25" customHeight="1">
      <c r="A30" s="109" t="s">
        <v>138</v>
      </c>
      <c r="B30" s="110" t="s">
        <v>139</v>
      </c>
      <c r="C30" s="120"/>
      <c r="D30" s="112">
        <f>D32+D31</f>
        <v>0</v>
      </c>
      <c r="E30" s="112">
        <f>E32+E31</f>
        <v>0</v>
      </c>
      <c r="F30" s="112">
        <f>F32+F31</f>
        <v>0</v>
      </c>
      <c r="G30" s="112">
        <f>G32+G31</f>
        <v>0</v>
      </c>
      <c r="H30" s="117" t="e">
        <f t="shared" si="0"/>
        <v>#DIV/0!</v>
      </c>
      <c r="L30" s="97"/>
    </row>
    <row r="31" spans="1:13" s="82" customFormat="1" ht="18" customHeight="1">
      <c r="A31" s="118"/>
      <c r="B31" s="122" t="s">
        <v>140</v>
      </c>
      <c r="C31" s="116" t="s">
        <v>141</v>
      </c>
      <c r="D31" s="121">
        <f>'T.1 - zał A'!C46</f>
        <v>0</v>
      </c>
      <c r="E31" s="121">
        <f>'T.1 - zał A'!D46</f>
        <v>0</v>
      </c>
      <c r="F31" s="121">
        <f>'T.1 - zał A'!E46</f>
        <v>0</v>
      </c>
      <c r="G31" s="121">
        <f>'T.1 - zał A'!F46</f>
        <v>0</v>
      </c>
      <c r="H31" s="96" t="e">
        <f t="shared" si="0"/>
        <v>#DIV/0!</v>
      </c>
      <c r="L31" s="123"/>
    </row>
    <row r="32" spans="1:13" s="82" customFormat="1" ht="18" customHeight="1">
      <c r="A32" s="118"/>
      <c r="B32" s="122" t="s">
        <v>142</v>
      </c>
      <c r="C32" s="116" t="s">
        <v>143</v>
      </c>
      <c r="D32" s="121">
        <f>'T.1 - zał A'!C22</f>
        <v>0</v>
      </c>
      <c r="E32" s="121">
        <f>'T.1 - zał A'!D22</f>
        <v>0</v>
      </c>
      <c r="F32" s="121">
        <f>'T.1 - zał A'!E22</f>
        <v>0</v>
      </c>
      <c r="G32" s="121">
        <f>'T.1 - zał A'!F22</f>
        <v>0</v>
      </c>
      <c r="H32" s="96" t="e">
        <f>G32/F32*100</f>
        <v>#DIV/0!</v>
      </c>
      <c r="L32" s="123" t="s">
        <v>144</v>
      </c>
      <c r="M32" s="82" t="s">
        <v>145</v>
      </c>
    </row>
    <row r="33" spans="1:13" s="114" customFormat="1" ht="15.75" customHeight="1">
      <c r="A33" s="109" t="s">
        <v>146</v>
      </c>
      <c r="B33" s="111" t="s">
        <v>147</v>
      </c>
      <c r="C33" s="116"/>
      <c r="D33" s="112">
        <f>SUM(D34:D36)</f>
        <v>0</v>
      </c>
      <c r="E33" s="112">
        <f>SUM(E34:E36)</f>
        <v>0</v>
      </c>
      <c r="F33" s="112">
        <f>SUM(F34:F36)</f>
        <v>0</v>
      </c>
      <c r="G33" s="112">
        <f>SUM(G34:G36)</f>
        <v>0</v>
      </c>
      <c r="H33" s="117" t="e">
        <f t="shared" si="0"/>
        <v>#DIV/0!</v>
      </c>
    </row>
    <row r="34" spans="1:13" s="82" customFormat="1" ht="19.5" customHeight="1">
      <c r="A34" s="118"/>
      <c r="B34" s="124" t="s">
        <v>148</v>
      </c>
      <c r="C34" s="116">
        <v>4110</v>
      </c>
      <c r="D34" s="121">
        <f>'T.1 - zał A'!C23+'T.1 - zał A'!C47</f>
        <v>0</v>
      </c>
      <c r="E34" s="121">
        <f>'T.1 - zał A'!D23+'T.1 - zał A'!D47</f>
        <v>0</v>
      </c>
      <c r="F34" s="121">
        <f>'T.1 - zał A'!E23+'T.1 - zał A'!E47</f>
        <v>0</v>
      </c>
      <c r="G34" s="121">
        <f>'T.1 - zał A'!F23+'T.1 - zał A'!F47+'T.1 - zał B'!H92</f>
        <v>0</v>
      </c>
      <c r="H34" s="96" t="e">
        <f t="shared" si="0"/>
        <v>#DIV/0!</v>
      </c>
      <c r="I34" s="125"/>
    </row>
    <row r="35" spans="1:13" s="82" customFormat="1" ht="30">
      <c r="A35" s="118"/>
      <c r="B35" s="126" t="s">
        <v>149</v>
      </c>
      <c r="C35" s="116" t="s">
        <v>150</v>
      </c>
      <c r="D35" s="121">
        <f>'T.1 - zał A'!C24+'T.1 - zał A'!C48</f>
        <v>0</v>
      </c>
      <c r="E35" s="121">
        <f>'T.1 - zał A'!D24+'T.1 - zał A'!D48</f>
        <v>0</v>
      </c>
      <c r="F35" s="121">
        <f>'T.1 - zał A'!E24+'T.1 - zał A'!E48</f>
        <v>0</v>
      </c>
      <c r="G35" s="121">
        <f>'T.1 - zał A'!F24+'T.1 - zał A'!F48+'T.1 - zał B'!J92</f>
        <v>0</v>
      </c>
      <c r="H35" s="96" t="e">
        <f t="shared" si="0"/>
        <v>#DIV/0!</v>
      </c>
    </row>
    <row r="36" spans="1:13" s="130" customFormat="1" ht="32.25" customHeight="1">
      <c r="A36" s="109"/>
      <c r="B36" s="127" t="s">
        <v>151</v>
      </c>
      <c r="C36" s="128" t="s">
        <v>152</v>
      </c>
      <c r="D36" s="129">
        <f>'T.1 - zał A'!C25+'T.1 - zał A'!C49</f>
        <v>0</v>
      </c>
      <c r="E36" s="129">
        <f>'T.1 - zał A'!D25+'T.1 - zał A'!D49</f>
        <v>0</v>
      </c>
      <c r="F36" s="129">
        <f>'T.1 - zał A'!E25+'T.1 - zał A'!E49</f>
        <v>0</v>
      </c>
      <c r="G36" s="129">
        <f>'T.1 - zał A'!F25+'T.1 - zał A'!F49+'T.1 - zał B'!L92</f>
        <v>0</v>
      </c>
      <c r="H36" s="96" t="e">
        <f t="shared" si="0"/>
        <v>#DIV/0!</v>
      </c>
    </row>
    <row r="37" spans="1:13" s="114" customFormat="1" ht="17.25" customHeight="1">
      <c r="A37" s="116" t="s">
        <v>153</v>
      </c>
      <c r="B37" s="110" t="s">
        <v>154</v>
      </c>
      <c r="C37" s="116">
        <v>4170</v>
      </c>
      <c r="D37" s="131"/>
      <c r="E37" s="131"/>
      <c r="F37" s="131"/>
      <c r="G37" s="131"/>
      <c r="H37" s="117" t="e">
        <f>G37/F37*100</f>
        <v>#DIV/0!</v>
      </c>
    </row>
    <row r="38" spans="1:13" s="114" customFormat="1" ht="32.25" customHeight="1">
      <c r="A38" s="128" t="s">
        <v>155</v>
      </c>
      <c r="B38" s="132" t="s">
        <v>156</v>
      </c>
      <c r="C38" s="133">
        <v>4440</v>
      </c>
      <c r="D38" s="134">
        <f>'T.1 - zał A'!C50+'T.1 - zał A'!C26</f>
        <v>0</v>
      </c>
      <c r="E38" s="134">
        <f>'T.1 - zał A'!D50+'T.1 - zał A'!D26</f>
        <v>0</v>
      </c>
      <c r="F38" s="134">
        <f>'T.1 - zał A'!E50+'T.1 - zał A'!E26</f>
        <v>0</v>
      </c>
      <c r="G38" s="134">
        <f>'T.1 - zał A'!F50+'T.1 - zał A'!F26</f>
        <v>0</v>
      </c>
      <c r="H38" s="135" t="e">
        <f>G38/F38*100</f>
        <v>#DIV/0!</v>
      </c>
    </row>
    <row r="39" spans="1:13" s="82" customFormat="1" ht="15.75" customHeight="1">
      <c r="A39" s="128" t="s">
        <v>157</v>
      </c>
      <c r="B39" s="115" t="s">
        <v>158</v>
      </c>
      <c r="C39" s="136"/>
      <c r="D39" s="112">
        <f>SUM(D41:D66)</f>
        <v>0</v>
      </c>
      <c r="E39" s="112">
        <f>SUM(E41:E66)</f>
        <v>0</v>
      </c>
      <c r="F39" s="112">
        <f>SUM(F41:F66)</f>
        <v>0</v>
      </c>
      <c r="G39" s="137">
        <f>SUM(G41:G66)</f>
        <v>0</v>
      </c>
      <c r="H39" s="138" t="e">
        <f t="shared" si="0"/>
        <v>#DIV/0!</v>
      </c>
    </row>
    <row r="40" spans="1:13" s="144" customFormat="1" ht="12.75" customHeight="1">
      <c r="A40" s="128"/>
      <c r="B40" s="139" t="s">
        <v>159</v>
      </c>
      <c r="C40" s="140"/>
      <c r="D40" s="141"/>
      <c r="E40" s="141"/>
      <c r="F40" s="141"/>
      <c r="G40" s="142"/>
      <c r="H40" s="143"/>
    </row>
    <row r="41" spans="1:13" s="89" customFormat="1" ht="15.75">
      <c r="A41" s="145" t="s">
        <v>160</v>
      </c>
      <c r="B41" s="91"/>
      <c r="C41" s="146"/>
      <c r="D41" s="147"/>
      <c r="E41" s="147"/>
      <c r="F41" s="147"/>
      <c r="G41" s="148"/>
      <c r="H41" s="149" t="e">
        <f t="shared" si="0"/>
        <v>#DIV/0!</v>
      </c>
    </row>
    <row r="42" spans="1:13" s="89" customFormat="1" ht="15.75">
      <c r="A42" s="145" t="s">
        <v>161</v>
      </c>
      <c r="B42" s="91"/>
      <c r="C42" s="146"/>
      <c r="D42" s="95"/>
      <c r="E42" s="95"/>
      <c r="F42" s="95"/>
      <c r="G42" s="94"/>
      <c r="H42" s="149" t="e">
        <f t="shared" si="0"/>
        <v>#DIV/0!</v>
      </c>
    </row>
    <row r="43" spans="1:13" s="89" customFormat="1" ht="15.75">
      <c r="A43" s="145" t="s">
        <v>162</v>
      </c>
      <c r="B43" s="91"/>
      <c r="C43" s="146"/>
      <c r="D43" s="95"/>
      <c r="E43" s="95"/>
      <c r="F43" s="95"/>
      <c r="G43" s="94"/>
      <c r="H43" s="149" t="e">
        <f t="shared" si="0"/>
        <v>#DIV/0!</v>
      </c>
    </row>
    <row r="44" spans="1:13" s="89" customFormat="1" ht="15.75">
      <c r="A44" s="145" t="s">
        <v>163</v>
      </c>
      <c r="B44" s="91"/>
      <c r="C44" s="146"/>
      <c r="D44" s="95"/>
      <c r="E44" s="95"/>
      <c r="F44" s="95"/>
      <c r="G44" s="94"/>
      <c r="H44" s="149" t="e">
        <f t="shared" si="0"/>
        <v>#DIV/0!</v>
      </c>
    </row>
    <row r="45" spans="1:13" s="89" customFormat="1" ht="15.75">
      <c r="A45" s="145" t="s">
        <v>164</v>
      </c>
      <c r="B45" s="91"/>
      <c r="C45" s="146"/>
      <c r="D45" s="95"/>
      <c r="E45" s="95"/>
      <c r="F45" s="95"/>
      <c r="G45" s="94"/>
      <c r="H45" s="149" t="e">
        <f t="shared" si="0"/>
        <v>#DIV/0!</v>
      </c>
    </row>
    <row r="46" spans="1:13" s="89" customFormat="1" ht="15.75">
      <c r="A46" s="145" t="s">
        <v>165</v>
      </c>
      <c r="B46" s="91"/>
      <c r="C46" s="146"/>
      <c r="D46" s="95"/>
      <c r="E46" s="95"/>
      <c r="F46" s="95"/>
      <c r="G46" s="94"/>
      <c r="H46" s="149" t="e">
        <f t="shared" si="0"/>
        <v>#DIV/0!</v>
      </c>
    </row>
    <row r="47" spans="1:13" s="89" customFormat="1" ht="15.75" customHeight="1">
      <c r="A47" s="145" t="s">
        <v>166</v>
      </c>
      <c r="B47" s="91"/>
      <c r="C47" s="146"/>
      <c r="D47" s="95"/>
      <c r="E47" s="95"/>
      <c r="F47" s="95"/>
      <c r="G47" s="94"/>
      <c r="H47" s="149" t="e">
        <f t="shared" si="0"/>
        <v>#DIV/0!</v>
      </c>
      <c r="L47" s="150">
        <v>3020</v>
      </c>
      <c r="M47" s="151" t="s">
        <v>167</v>
      </c>
    </row>
    <row r="48" spans="1:13" s="89" customFormat="1" ht="15.75" customHeight="1">
      <c r="A48" s="145" t="s">
        <v>168</v>
      </c>
      <c r="B48" s="91"/>
      <c r="C48" s="146"/>
      <c r="D48" s="95"/>
      <c r="E48" s="95"/>
      <c r="F48" s="95"/>
      <c r="G48" s="94"/>
      <c r="H48" s="149" t="e">
        <f t="shared" si="0"/>
        <v>#DIV/0!</v>
      </c>
      <c r="L48" s="150">
        <v>3030</v>
      </c>
      <c r="M48" s="152" t="s">
        <v>169</v>
      </c>
    </row>
    <row r="49" spans="1:13" s="89" customFormat="1" ht="15.75" customHeight="1">
      <c r="A49" s="145" t="s">
        <v>170</v>
      </c>
      <c r="B49" s="91"/>
      <c r="C49" s="146"/>
      <c r="D49" s="95"/>
      <c r="E49" s="95"/>
      <c r="F49" s="95"/>
      <c r="G49" s="94"/>
      <c r="H49" s="149" t="e">
        <f t="shared" si="0"/>
        <v>#DIV/0!</v>
      </c>
      <c r="L49" s="150">
        <v>4140</v>
      </c>
      <c r="M49" s="152" t="s">
        <v>171</v>
      </c>
    </row>
    <row r="50" spans="1:13" s="89" customFormat="1" ht="15.75" customHeight="1">
      <c r="A50" s="145" t="s">
        <v>172</v>
      </c>
      <c r="B50" s="91"/>
      <c r="C50" s="146"/>
      <c r="D50" s="95"/>
      <c r="E50" s="95"/>
      <c r="F50" s="95"/>
      <c r="G50" s="94"/>
      <c r="H50" s="149" t="e">
        <f t="shared" si="0"/>
        <v>#DIV/0!</v>
      </c>
      <c r="L50" s="150">
        <v>4190</v>
      </c>
      <c r="M50" s="151" t="s">
        <v>173</v>
      </c>
    </row>
    <row r="51" spans="1:13" s="151" customFormat="1" ht="15.75" customHeight="1">
      <c r="A51" s="145" t="s">
        <v>174</v>
      </c>
      <c r="B51" s="91"/>
      <c r="C51" s="146"/>
      <c r="D51" s="95"/>
      <c r="E51" s="95"/>
      <c r="F51" s="95"/>
      <c r="G51" s="94"/>
      <c r="H51" s="149" t="e">
        <f t="shared" si="0"/>
        <v>#DIV/0!</v>
      </c>
      <c r="L51" s="150">
        <v>4210</v>
      </c>
      <c r="M51" s="151" t="s">
        <v>175</v>
      </c>
    </row>
    <row r="52" spans="1:13" s="151" customFormat="1" ht="15.75" customHeight="1">
      <c r="A52" s="145" t="s">
        <v>176</v>
      </c>
      <c r="B52" s="91"/>
      <c r="C52" s="146"/>
      <c r="D52" s="95"/>
      <c r="E52" s="95"/>
      <c r="F52" s="95"/>
      <c r="G52" s="94"/>
      <c r="H52" s="149" t="e">
        <f t="shared" si="0"/>
        <v>#DIV/0!</v>
      </c>
      <c r="L52" s="150">
        <v>4220</v>
      </c>
      <c r="M52" s="151" t="s">
        <v>177</v>
      </c>
    </row>
    <row r="53" spans="1:13" s="151" customFormat="1" ht="15.75" customHeight="1">
      <c r="A53" s="145" t="s">
        <v>178</v>
      </c>
      <c r="B53" s="91"/>
      <c r="C53" s="146"/>
      <c r="D53" s="95"/>
      <c r="E53" s="95"/>
      <c r="F53" s="95"/>
      <c r="G53" s="94"/>
      <c r="H53" s="149" t="e">
        <f t="shared" si="0"/>
        <v>#DIV/0!</v>
      </c>
      <c r="L53" s="150">
        <v>4240</v>
      </c>
      <c r="M53" s="153" t="s">
        <v>179</v>
      </c>
    </row>
    <row r="54" spans="1:13" s="151" customFormat="1" ht="15.75" customHeight="1">
      <c r="A54" s="145" t="s">
        <v>180</v>
      </c>
      <c r="B54" s="91"/>
      <c r="C54" s="146"/>
      <c r="D54" s="154"/>
      <c r="E54" s="154"/>
      <c r="F54" s="154"/>
      <c r="G54" s="155"/>
      <c r="H54" s="156" t="e">
        <f t="shared" si="0"/>
        <v>#DIV/0!</v>
      </c>
      <c r="L54" s="157">
        <v>4260</v>
      </c>
      <c r="M54" s="151" t="s">
        <v>181</v>
      </c>
    </row>
    <row r="55" spans="1:13" s="151" customFormat="1" ht="15.75" customHeight="1">
      <c r="A55" s="145" t="s">
        <v>182</v>
      </c>
      <c r="B55" s="91"/>
      <c r="C55" s="146"/>
      <c r="D55" s="95"/>
      <c r="E55" s="95"/>
      <c r="F55" s="95"/>
      <c r="G55" s="94"/>
      <c r="H55" s="149" t="e">
        <f t="shared" si="0"/>
        <v>#DIV/0!</v>
      </c>
      <c r="L55" s="157">
        <v>4270</v>
      </c>
      <c r="M55" s="151" t="s">
        <v>183</v>
      </c>
    </row>
    <row r="56" spans="1:13" s="151" customFormat="1" ht="15.75" customHeight="1">
      <c r="A56" s="145" t="s">
        <v>184</v>
      </c>
      <c r="B56" s="91"/>
      <c r="C56" s="146"/>
      <c r="D56" s="95"/>
      <c r="E56" s="95"/>
      <c r="F56" s="95"/>
      <c r="G56" s="94"/>
      <c r="H56" s="149" t="e">
        <f t="shared" si="0"/>
        <v>#DIV/0!</v>
      </c>
      <c r="L56" s="157">
        <v>4280</v>
      </c>
      <c r="M56" s="151" t="s">
        <v>185</v>
      </c>
    </row>
    <row r="57" spans="1:13" s="151" customFormat="1" ht="15.75" customHeight="1">
      <c r="A57" s="145" t="s">
        <v>186</v>
      </c>
      <c r="B57" s="91"/>
      <c r="C57" s="146"/>
      <c r="D57" s="95"/>
      <c r="E57" s="95"/>
      <c r="F57" s="95"/>
      <c r="G57" s="94"/>
      <c r="H57" s="149" t="e">
        <f t="shared" si="0"/>
        <v>#DIV/0!</v>
      </c>
      <c r="L57" s="157">
        <v>4300</v>
      </c>
      <c r="M57" s="151" t="s">
        <v>187</v>
      </c>
    </row>
    <row r="58" spans="1:13" s="151" customFormat="1" ht="15.75" customHeight="1">
      <c r="A58" s="145" t="s">
        <v>188</v>
      </c>
      <c r="B58" s="91"/>
      <c r="C58" s="146"/>
      <c r="D58" s="95"/>
      <c r="E58" s="95"/>
      <c r="F58" s="95"/>
      <c r="G58" s="94"/>
      <c r="H58" s="149" t="e">
        <f t="shared" si="0"/>
        <v>#DIV/0!</v>
      </c>
      <c r="L58" s="157">
        <v>4360</v>
      </c>
      <c r="M58" s="151" t="s">
        <v>189</v>
      </c>
    </row>
    <row r="59" spans="1:13" s="151" customFormat="1" ht="15.75" customHeight="1">
      <c r="A59" s="158" t="s">
        <v>190</v>
      </c>
      <c r="B59" s="159"/>
      <c r="C59" s="160"/>
      <c r="D59" s="101"/>
      <c r="E59" s="101"/>
      <c r="F59" s="101"/>
      <c r="G59" s="100"/>
      <c r="H59" s="161" t="e">
        <f t="shared" si="0"/>
        <v>#DIV/0!</v>
      </c>
      <c r="L59" s="157">
        <v>4380</v>
      </c>
      <c r="M59" s="151" t="s">
        <v>191</v>
      </c>
    </row>
    <row r="60" spans="1:13" s="151" customFormat="1" ht="15.75" customHeight="1">
      <c r="A60" s="162" t="s">
        <v>192</v>
      </c>
      <c r="B60" s="163"/>
      <c r="C60" s="164"/>
      <c r="D60" s="165"/>
      <c r="E60" s="165"/>
      <c r="F60" s="165"/>
      <c r="G60" s="166"/>
      <c r="H60" s="167" t="e">
        <f t="shared" si="0"/>
        <v>#DIV/0!</v>
      </c>
      <c r="L60" s="157">
        <v>4390</v>
      </c>
      <c r="M60" s="151" t="s">
        <v>193</v>
      </c>
    </row>
    <row r="61" spans="1:13" s="151" customFormat="1" ht="15.75" customHeight="1">
      <c r="A61" s="145" t="s">
        <v>194</v>
      </c>
      <c r="B61" s="91"/>
      <c r="C61" s="146"/>
      <c r="D61" s="95"/>
      <c r="E61" s="95"/>
      <c r="F61" s="95"/>
      <c r="G61" s="94"/>
      <c r="H61" s="149" t="e">
        <f t="shared" si="0"/>
        <v>#DIV/0!</v>
      </c>
      <c r="L61" s="157">
        <v>4400</v>
      </c>
      <c r="M61" s="151" t="s">
        <v>195</v>
      </c>
    </row>
    <row r="62" spans="1:13" s="151" customFormat="1" ht="15.75" customHeight="1">
      <c r="A62" s="145" t="s">
        <v>196</v>
      </c>
      <c r="B62" s="91"/>
      <c r="C62" s="146"/>
      <c r="D62" s="95"/>
      <c r="E62" s="95"/>
      <c r="F62" s="95"/>
      <c r="G62" s="94"/>
      <c r="H62" s="149" t="e">
        <f t="shared" si="0"/>
        <v>#DIV/0!</v>
      </c>
      <c r="L62" s="157">
        <v>4410</v>
      </c>
      <c r="M62" s="151" t="s">
        <v>197</v>
      </c>
    </row>
    <row r="63" spans="1:13" s="151" customFormat="1" ht="15.75" customHeight="1">
      <c r="A63" s="145" t="s">
        <v>198</v>
      </c>
      <c r="B63" s="91"/>
      <c r="C63" s="146"/>
      <c r="D63" s="95"/>
      <c r="E63" s="95"/>
      <c r="F63" s="95"/>
      <c r="G63" s="94"/>
      <c r="H63" s="149" t="e">
        <f t="shared" si="0"/>
        <v>#DIV/0!</v>
      </c>
      <c r="L63" s="157">
        <v>4420</v>
      </c>
      <c r="M63" s="151" t="s">
        <v>199</v>
      </c>
    </row>
    <row r="64" spans="1:13" s="151" customFormat="1" ht="15.75" customHeight="1">
      <c r="A64" s="145" t="s">
        <v>200</v>
      </c>
      <c r="B64" s="91"/>
      <c r="C64" s="146"/>
      <c r="D64" s="95"/>
      <c r="E64" s="95"/>
      <c r="F64" s="95"/>
      <c r="G64" s="94"/>
      <c r="H64" s="149" t="e">
        <f t="shared" si="0"/>
        <v>#DIV/0!</v>
      </c>
      <c r="L64" s="157">
        <v>4430</v>
      </c>
      <c r="M64" s="151" t="s">
        <v>201</v>
      </c>
    </row>
    <row r="65" spans="1:13" s="151" customFormat="1" ht="15.75" customHeight="1">
      <c r="A65" s="145" t="s">
        <v>202</v>
      </c>
      <c r="B65" s="91"/>
      <c r="C65" s="146"/>
      <c r="D65" s="95"/>
      <c r="E65" s="95"/>
      <c r="F65" s="95"/>
      <c r="G65" s="94"/>
      <c r="H65" s="149" t="e">
        <f t="shared" si="0"/>
        <v>#DIV/0!</v>
      </c>
      <c r="L65" s="168">
        <v>4480</v>
      </c>
      <c r="M65" s="169" t="s">
        <v>203</v>
      </c>
    </row>
    <row r="66" spans="1:13" s="151" customFormat="1" ht="15.75" customHeight="1">
      <c r="A66" s="158" t="s">
        <v>204</v>
      </c>
      <c r="B66" s="159"/>
      <c r="C66" s="160"/>
      <c r="D66" s="101"/>
      <c r="E66" s="101"/>
      <c r="F66" s="101"/>
      <c r="G66" s="100"/>
      <c r="H66" s="161" t="e">
        <f t="shared" si="0"/>
        <v>#DIV/0!</v>
      </c>
      <c r="L66" s="168">
        <v>4490</v>
      </c>
      <c r="M66" s="169" t="s">
        <v>205</v>
      </c>
    </row>
    <row r="67" spans="1:13" s="172" customFormat="1" ht="18.75" customHeight="1">
      <c r="A67" s="102" t="s">
        <v>206</v>
      </c>
      <c r="B67" s="103" t="s">
        <v>207</v>
      </c>
      <c r="C67" s="170"/>
      <c r="D67" s="170"/>
      <c r="E67" s="170"/>
      <c r="F67" s="170"/>
      <c r="G67" s="170"/>
      <c r="H67" s="171" t="s">
        <v>208</v>
      </c>
      <c r="L67" s="168">
        <v>4510</v>
      </c>
      <c r="M67" s="169" t="s">
        <v>209</v>
      </c>
    </row>
    <row r="68" spans="1:13" ht="18" customHeight="1">
      <c r="A68" s="173" t="s">
        <v>210</v>
      </c>
      <c r="B68" s="174" t="s">
        <v>211</v>
      </c>
      <c r="C68" s="175"/>
      <c r="D68" s="176"/>
      <c r="E68" s="177"/>
      <c r="F68" s="176"/>
      <c r="G68" s="178"/>
      <c r="H68" s="179" t="s">
        <v>208</v>
      </c>
      <c r="L68" s="168">
        <v>4500</v>
      </c>
      <c r="M68" s="169" t="s">
        <v>212</v>
      </c>
    </row>
    <row r="69" spans="1:13" ht="19.5" customHeight="1">
      <c r="A69" s="180" t="s">
        <v>213</v>
      </c>
      <c r="B69" s="181" t="s">
        <v>214</v>
      </c>
      <c r="C69" s="182"/>
      <c r="D69" s="183"/>
      <c r="E69" s="184"/>
      <c r="F69" s="183"/>
      <c r="G69" s="185"/>
      <c r="H69" s="186" t="s">
        <v>208</v>
      </c>
      <c r="L69" s="168">
        <v>4520</v>
      </c>
      <c r="M69" s="169" t="s">
        <v>215</v>
      </c>
    </row>
    <row r="70" spans="1:13" s="172" customFormat="1" ht="21.75" customHeight="1">
      <c r="A70" s="102" t="s">
        <v>216</v>
      </c>
      <c r="B70" s="187" t="s">
        <v>217</v>
      </c>
      <c r="C70" s="170"/>
      <c r="D70" s="170"/>
      <c r="E70" s="170"/>
      <c r="F70" s="170"/>
      <c r="G70" s="170"/>
      <c r="H70" s="188" t="s">
        <v>208</v>
      </c>
      <c r="L70" s="168">
        <v>4530</v>
      </c>
      <c r="M70" s="169" t="s">
        <v>218</v>
      </c>
    </row>
    <row r="71" spans="1:13" s="190" customFormat="1" ht="190.5" customHeight="1">
      <c r="A71" s="189" t="s">
        <v>7</v>
      </c>
      <c r="B71" s="1086" t="s">
        <v>219</v>
      </c>
      <c r="C71" s="1087"/>
      <c r="D71" s="1087"/>
      <c r="E71" s="1087"/>
      <c r="F71" s="1087"/>
      <c r="G71" s="1087"/>
      <c r="H71" s="1088"/>
      <c r="L71" s="168">
        <v>4580</v>
      </c>
      <c r="M71" s="169" t="s">
        <v>220</v>
      </c>
    </row>
    <row r="72" spans="1:13" ht="18" customHeight="1">
      <c r="A72" s="1089" t="s">
        <v>221</v>
      </c>
      <c r="B72" s="1089"/>
      <c r="C72" s="1089"/>
      <c r="D72" s="1089"/>
      <c r="E72" s="1089"/>
      <c r="F72" s="1089"/>
      <c r="G72" s="1089"/>
      <c r="H72" s="1089"/>
      <c r="L72" s="168">
        <v>4590</v>
      </c>
      <c r="M72" s="169" t="s">
        <v>222</v>
      </c>
    </row>
    <row r="73" spans="1:13" ht="15.75" customHeight="1">
      <c r="A73" s="191"/>
      <c r="B73" s="1090" t="s">
        <v>223</v>
      </c>
      <c r="C73" s="1090"/>
      <c r="D73" s="1090"/>
      <c r="E73" s="1090"/>
      <c r="F73" s="1090"/>
      <c r="G73" s="1090"/>
      <c r="H73" s="1090"/>
      <c r="L73" s="168">
        <v>4600</v>
      </c>
      <c r="M73" s="169" t="s">
        <v>224</v>
      </c>
    </row>
    <row r="74" spans="1:13" ht="12" customHeight="1">
      <c r="A74" s="192"/>
      <c r="B74" s="193"/>
      <c r="C74" s="193"/>
      <c r="D74" s="193"/>
      <c r="E74" s="193"/>
      <c r="F74" s="193"/>
      <c r="G74" s="193"/>
      <c r="H74" s="193"/>
      <c r="L74" s="168">
        <v>4610</v>
      </c>
      <c r="M74" s="169" t="s">
        <v>225</v>
      </c>
    </row>
    <row r="75" spans="1:13" ht="16.5" customHeight="1">
      <c r="A75" s="1081" t="s">
        <v>226</v>
      </c>
      <c r="B75" s="1082"/>
      <c r="C75" s="193"/>
      <c r="D75" s="193"/>
      <c r="E75" s="193"/>
      <c r="F75" s="193"/>
      <c r="G75" s="193"/>
      <c r="H75" s="193"/>
      <c r="L75" s="168">
        <v>4700</v>
      </c>
      <c r="M75" s="169" t="s">
        <v>227</v>
      </c>
    </row>
    <row r="76" spans="1:13" s="194" customFormat="1" ht="32.25" customHeight="1">
      <c r="A76" s="192"/>
      <c r="B76" s="192" t="s">
        <v>228</v>
      </c>
      <c r="C76" s="192"/>
      <c r="D76" s="192"/>
      <c r="E76" s="192"/>
      <c r="F76" s="192" t="s">
        <v>229</v>
      </c>
      <c r="G76" s="192"/>
      <c r="H76" s="192"/>
      <c r="L76" s="168"/>
      <c r="M76" s="169"/>
    </row>
    <row r="77" spans="1:13" s="194" customFormat="1" ht="15.75">
      <c r="A77" s="192"/>
      <c r="B77" s="192"/>
      <c r="C77" s="192"/>
      <c r="D77" s="192"/>
      <c r="E77" s="192"/>
      <c r="F77" s="192"/>
      <c r="G77" s="192"/>
      <c r="H77" s="192"/>
      <c r="L77" s="168"/>
      <c r="M77" s="169"/>
    </row>
    <row r="78" spans="1:13" s="194" customFormat="1" ht="15.75">
      <c r="A78" s="192"/>
      <c r="B78" s="192" t="s">
        <v>230</v>
      </c>
      <c r="C78" s="192"/>
      <c r="D78" s="192"/>
      <c r="E78" s="192"/>
      <c r="F78" s="192" t="s">
        <v>231</v>
      </c>
      <c r="G78" s="192"/>
      <c r="H78" s="192"/>
      <c r="L78" s="168"/>
      <c r="M78" s="169"/>
    </row>
    <row r="79" spans="1:13" s="194" customFormat="1" ht="15.75">
      <c r="A79" s="195"/>
      <c r="B79" s="195" t="s">
        <v>232</v>
      </c>
      <c r="C79" s="195"/>
      <c r="D79" s="195"/>
      <c r="E79" s="195"/>
      <c r="F79" s="195" t="s">
        <v>232</v>
      </c>
      <c r="G79" s="195"/>
      <c r="H79" s="195"/>
    </row>
    <row r="80" spans="1:13" ht="15.75">
      <c r="A80" s="192"/>
      <c r="B80" s="193" t="s">
        <v>233</v>
      </c>
      <c r="C80" s="193"/>
      <c r="D80" s="193"/>
      <c r="E80" s="193"/>
      <c r="F80" s="193"/>
      <c r="G80" s="193"/>
      <c r="H80" s="193"/>
    </row>
    <row r="81" spans="1:8" ht="15.75">
      <c r="A81" s="192"/>
      <c r="B81" s="193"/>
      <c r="C81" s="193"/>
      <c r="D81" s="193"/>
      <c r="E81" s="193"/>
      <c r="F81" s="193"/>
      <c r="G81" s="193"/>
      <c r="H81" s="193"/>
    </row>
    <row r="82" spans="1:8" s="194" customFormat="1" ht="15.75">
      <c r="A82" s="192"/>
      <c r="B82" s="192" t="s">
        <v>234</v>
      </c>
      <c r="C82" s="192"/>
      <c r="D82" s="192"/>
      <c r="E82" s="192"/>
      <c r="F82" s="192" t="s">
        <v>235</v>
      </c>
      <c r="G82" s="192"/>
      <c r="H82" s="192"/>
    </row>
    <row r="83" spans="1:8" s="194" customFormat="1" ht="5.25" customHeight="1"/>
    <row r="84" spans="1:8" s="194" customFormat="1" ht="11.25" customHeight="1"/>
    <row r="85" spans="1:8" s="194" customFormat="1">
      <c r="B85" s="194" t="s">
        <v>236</v>
      </c>
      <c r="F85" s="194" t="s">
        <v>237</v>
      </c>
    </row>
    <row r="86" spans="1:8" s="194" customFormat="1">
      <c r="B86" s="194" t="s">
        <v>232</v>
      </c>
      <c r="F86" s="194" t="s">
        <v>232</v>
      </c>
    </row>
  </sheetData>
  <sheetProtection selectLockedCells="1"/>
  <protectedRanges>
    <protectedRange sqref="D22:H39" name="Rozstęp1"/>
  </protectedRanges>
  <mergeCells count="23">
    <mergeCell ref="A75:B75"/>
    <mergeCell ref="F11:F13"/>
    <mergeCell ref="G11:G13"/>
    <mergeCell ref="H11:H13"/>
    <mergeCell ref="B71:H71"/>
    <mergeCell ref="A72:H72"/>
    <mergeCell ref="B73:H73"/>
    <mergeCell ref="A11:A13"/>
    <mergeCell ref="B11:B13"/>
    <mergeCell ref="C11:C13"/>
    <mergeCell ref="D11:D13"/>
    <mergeCell ref="E11:E13"/>
    <mergeCell ref="A6:H6"/>
    <mergeCell ref="A7:H7"/>
    <mergeCell ref="A8:H8"/>
    <mergeCell ref="A9:B9"/>
    <mergeCell ref="A10:B10"/>
    <mergeCell ref="A5:H5"/>
    <mergeCell ref="A1:B1"/>
    <mergeCell ref="E1:H1"/>
    <mergeCell ref="A2:H2"/>
    <mergeCell ref="A3:H3"/>
    <mergeCell ref="A4:H4"/>
  </mergeCells>
  <dataValidations count="6">
    <dataValidation type="list" allowBlank="1" showInputMessage="1" showErrorMessage="1" sqref="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VRV983056 WBR983056 WLN983056 WVJ983056" xr:uid="{00000000-0002-0000-0000-000000000000}">
      <formula1>$M$14:$M$32</formula1>
    </dataValidation>
    <dataValidation type="list" allowBlank="1" showInputMessage="1" showErrorMessage="1" sqref="B41:B66 IX41:IX66 ST41:ST66 ACP41:ACP66 AML41:AML66 AWH41:AWH66 BGD41:BGD66 BPZ41:BPZ66 BZV41:BZV66 CJR41:CJR66 CTN41:CTN66 DDJ41:DDJ66 DNF41:DNF66 DXB41:DXB66 EGX41:EGX66 EQT41:EQT66 FAP41:FAP66 FKL41:FKL66 FUH41:FUH66 GED41:GED66 GNZ41:GNZ66 GXV41:GXV66 HHR41:HHR66 HRN41:HRN66 IBJ41:IBJ66 ILF41:ILF66 IVB41:IVB66 JEX41:JEX66 JOT41:JOT66 JYP41:JYP66 KIL41:KIL66 KSH41:KSH66 LCD41:LCD66 LLZ41:LLZ66 LVV41:LVV66 MFR41:MFR66 MPN41:MPN66 MZJ41:MZJ66 NJF41:NJF66 NTB41:NTB66 OCX41:OCX66 OMT41:OMT66 OWP41:OWP66 PGL41:PGL66 PQH41:PQH66 QAD41:QAD66 QJZ41:QJZ66 QTV41:QTV66 RDR41:RDR66 RNN41:RNN66 RXJ41:RXJ66 SHF41:SHF66 SRB41:SRB66 TAX41:TAX66 TKT41:TKT66 TUP41:TUP66 UEL41:UEL66 UOH41:UOH66 UYD41:UYD66 VHZ41:VHZ66 VRV41:VRV66 WBR41:WBR66 WLN41:WLN66 WVJ41:WVJ66 B65577:B65602 IX65577:IX65602 ST65577:ST65602 ACP65577:ACP65602 AML65577:AML65602 AWH65577:AWH65602 BGD65577:BGD65602 BPZ65577:BPZ65602 BZV65577:BZV65602 CJR65577:CJR65602 CTN65577:CTN65602 DDJ65577:DDJ65602 DNF65577:DNF65602 DXB65577:DXB65602 EGX65577:EGX65602 EQT65577:EQT65602 FAP65577:FAP65602 FKL65577:FKL65602 FUH65577:FUH65602 GED65577:GED65602 GNZ65577:GNZ65602 GXV65577:GXV65602 HHR65577:HHR65602 HRN65577:HRN65602 IBJ65577:IBJ65602 ILF65577:ILF65602 IVB65577:IVB65602 JEX65577:JEX65602 JOT65577:JOT65602 JYP65577:JYP65602 KIL65577:KIL65602 KSH65577:KSH65602 LCD65577:LCD65602 LLZ65577:LLZ65602 LVV65577:LVV65602 MFR65577:MFR65602 MPN65577:MPN65602 MZJ65577:MZJ65602 NJF65577:NJF65602 NTB65577:NTB65602 OCX65577:OCX65602 OMT65577:OMT65602 OWP65577:OWP65602 PGL65577:PGL65602 PQH65577:PQH65602 QAD65577:QAD65602 QJZ65577:QJZ65602 QTV65577:QTV65602 RDR65577:RDR65602 RNN65577:RNN65602 RXJ65577:RXJ65602 SHF65577:SHF65602 SRB65577:SRB65602 TAX65577:TAX65602 TKT65577:TKT65602 TUP65577:TUP65602 UEL65577:UEL65602 UOH65577:UOH65602 UYD65577:UYD65602 VHZ65577:VHZ65602 VRV65577:VRV65602 WBR65577:WBR65602 WLN65577:WLN65602 WVJ65577:WVJ65602 B131113:B131138 IX131113:IX131138 ST131113:ST131138 ACP131113:ACP131138 AML131113:AML131138 AWH131113:AWH131138 BGD131113:BGD131138 BPZ131113:BPZ131138 BZV131113:BZV131138 CJR131113:CJR131138 CTN131113:CTN131138 DDJ131113:DDJ131138 DNF131113:DNF131138 DXB131113:DXB131138 EGX131113:EGX131138 EQT131113:EQT131138 FAP131113:FAP131138 FKL131113:FKL131138 FUH131113:FUH131138 GED131113:GED131138 GNZ131113:GNZ131138 GXV131113:GXV131138 HHR131113:HHR131138 HRN131113:HRN131138 IBJ131113:IBJ131138 ILF131113:ILF131138 IVB131113:IVB131138 JEX131113:JEX131138 JOT131113:JOT131138 JYP131113:JYP131138 KIL131113:KIL131138 KSH131113:KSH131138 LCD131113:LCD131138 LLZ131113:LLZ131138 LVV131113:LVV131138 MFR131113:MFR131138 MPN131113:MPN131138 MZJ131113:MZJ131138 NJF131113:NJF131138 NTB131113:NTB131138 OCX131113:OCX131138 OMT131113:OMT131138 OWP131113:OWP131138 PGL131113:PGL131138 PQH131113:PQH131138 QAD131113:QAD131138 QJZ131113:QJZ131138 QTV131113:QTV131138 RDR131113:RDR131138 RNN131113:RNN131138 RXJ131113:RXJ131138 SHF131113:SHF131138 SRB131113:SRB131138 TAX131113:TAX131138 TKT131113:TKT131138 TUP131113:TUP131138 UEL131113:UEL131138 UOH131113:UOH131138 UYD131113:UYD131138 VHZ131113:VHZ131138 VRV131113:VRV131138 WBR131113:WBR131138 WLN131113:WLN131138 WVJ131113:WVJ131138 B196649:B196674 IX196649:IX196674 ST196649:ST196674 ACP196649:ACP196674 AML196649:AML196674 AWH196649:AWH196674 BGD196649:BGD196674 BPZ196649:BPZ196674 BZV196649:BZV196674 CJR196649:CJR196674 CTN196649:CTN196674 DDJ196649:DDJ196674 DNF196649:DNF196674 DXB196649:DXB196674 EGX196649:EGX196674 EQT196649:EQT196674 FAP196649:FAP196674 FKL196649:FKL196674 FUH196649:FUH196674 GED196649:GED196674 GNZ196649:GNZ196674 GXV196649:GXV196674 HHR196649:HHR196674 HRN196649:HRN196674 IBJ196649:IBJ196674 ILF196649:ILF196674 IVB196649:IVB196674 JEX196649:JEX196674 JOT196649:JOT196674 JYP196649:JYP196674 KIL196649:KIL196674 KSH196649:KSH196674 LCD196649:LCD196674 LLZ196649:LLZ196674 LVV196649:LVV196674 MFR196649:MFR196674 MPN196649:MPN196674 MZJ196649:MZJ196674 NJF196649:NJF196674 NTB196649:NTB196674 OCX196649:OCX196674 OMT196649:OMT196674 OWP196649:OWP196674 PGL196649:PGL196674 PQH196649:PQH196674 QAD196649:QAD196674 QJZ196649:QJZ196674 QTV196649:QTV196674 RDR196649:RDR196674 RNN196649:RNN196674 RXJ196649:RXJ196674 SHF196649:SHF196674 SRB196649:SRB196674 TAX196649:TAX196674 TKT196649:TKT196674 TUP196649:TUP196674 UEL196649:UEL196674 UOH196649:UOH196674 UYD196649:UYD196674 VHZ196649:VHZ196674 VRV196649:VRV196674 WBR196649:WBR196674 WLN196649:WLN196674 WVJ196649:WVJ196674 B262185:B262210 IX262185:IX262210 ST262185:ST262210 ACP262185:ACP262210 AML262185:AML262210 AWH262185:AWH262210 BGD262185:BGD262210 BPZ262185:BPZ262210 BZV262185:BZV262210 CJR262185:CJR262210 CTN262185:CTN262210 DDJ262185:DDJ262210 DNF262185:DNF262210 DXB262185:DXB262210 EGX262185:EGX262210 EQT262185:EQT262210 FAP262185:FAP262210 FKL262185:FKL262210 FUH262185:FUH262210 GED262185:GED262210 GNZ262185:GNZ262210 GXV262185:GXV262210 HHR262185:HHR262210 HRN262185:HRN262210 IBJ262185:IBJ262210 ILF262185:ILF262210 IVB262185:IVB262210 JEX262185:JEX262210 JOT262185:JOT262210 JYP262185:JYP262210 KIL262185:KIL262210 KSH262185:KSH262210 LCD262185:LCD262210 LLZ262185:LLZ262210 LVV262185:LVV262210 MFR262185:MFR262210 MPN262185:MPN262210 MZJ262185:MZJ262210 NJF262185:NJF262210 NTB262185:NTB262210 OCX262185:OCX262210 OMT262185:OMT262210 OWP262185:OWP262210 PGL262185:PGL262210 PQH262185:PQH262210 QAD262185:QAD262210 QJZ262185:QJZ262210 QTV262185:QTV262210 RDR262185:RDR262210 RNN262185:RNN262210 RXJ262185:RXJ262210 SHF262185:SHF262210 SRB262185:SRB262210 TAX262185:TAX262210 TKT262185:TKT262210 TUP262185:TUP262210 UEL262185:UEL262210 UOH262185:UOH262210 UYD262185:UYD262210 VHZ262185:VHZ262210 VRV262185:VRV262210 WBR262185:WBR262210 WLN262185:WLN262210 WVJ262185:WVJ262210 B327721:B327746 IX327721:IX327746 ST327721:ST327746 ACP327721:ACP327746 AML327721:AML327746 AWH327721:AWH327746 BGD327721:BGD327746 BPZ327721:BPZ327746 BZV327721:BZV327746 CJR327721:CJR327746 CTN327721:CTN327746 DDJ327721:DDJ327746 DNF327721:DNF327746 DXB327721:DXB327746 EGX327721:EGX327746 EQT327721:EQT327746 FAP327721:FAP327746 FKL327721:FKL327746 FUH327721:FUH327746 GED327721:GED327746 GNZ327721:GNZ327746 GXV327721:GXV327746 HHR327721:HHR327746 HRN327721:HRN327746 IBJ327721:IBJ327746 ILF327721:ILF327746 IVB327721:IVB327746 JEX327721:JEX327746 JOT327721:JOT327746 JYP327721:JYP327746 KIL327721:KIL327746 KSH327721:KSH327746 LCD327721:LCD327746 LLZ327721:LLZ327746 LVV327721:LVV327746 MFR327721:MFR327746 MPN327721:MPN327746 MZJ327721:MZJ327746 NJF327721:NJF327746 NTB327721:NTB327746 OCX327721:OCX327746 OMT327721:OMT327746 OWP327721:OWP327746 PGL327721:PGL327746 PQH327721:PQH327746 QAD327721:QAD327746 QJZ327721:QJZ327746 QTV327721:QTV327746 RDR327721:RDR327746 RNN327721:RNN327746 RXJ327721:RXJ327746 SHF327721:SHF327746 SRB327721:SRB327746 TAX327721:TAX327746 TKT327721:TKT327746 TUP327721:TUP327746 UEL327721:UEL327746 UOH327721:UOH327746 UYD327721:UYD327746 VHZ327721:VHZ327746 VRV327721:VRV327746 WBR327721:WBR327746 WLN327721:WLN327746 WVJ327721:WVJ327746 B393257:B393282 IX393257:IX393282 ST393257:ST393282 ACP393257:ACP393282 AML393257:AML393282 AWH393257:AWH393282 BGD393257:BGD393282 BPZ393257:BPZ393282 BZV393257:BZV393282 CJR393257:CJR393282 CTN393257:CTN393282 DDJ393257:DDJ393282 DNF393257:DNF393282 DXB393257:DXB393282 EGX393257:EGX393282 EQT393257:EQT393282 FAP393257:FAP393282 FKL393257:FKL393282 FUH393257:FUH393282 GED393257:GED393282 GNZ393257:GNZ393282 GXV393257:GXV393282 HHR393257:HHR393282 HRN393257:HRN393282 IBJ393257:IBJ393282 ILF393257:ILF393282 IVB393257:IVB393282 JEX393257:JEX393282 JOT393257:JOT393282 JYP393257:JYP393282 KIL393257:KIL393282 KSH393257:KSH393282 LCD393257:LCD393282 LLZ393257:LLZ393282 LVV393257:LVV393282 MFR393257:MFR393282 MPN393257:MPN393282 MZJ393257:MZJ393282 NJF393257:NJF393282 NTB393257:NTB393282 OCX393257:OCX393282 OMT393257:OMT393282 OWP393257:OWP393282 PGL393257:PGL393282 PQH393257:PQH393282 QAD393257:QAD393282 QJZ393257:QJZ393282 QTV393257:QTV393282 RDR393257:RDR393282 RNN393257:RNN393282 RXJ393257:RXJ393282 SHF393257:SHF393282 SRB393257:SRB393282 TAX393257:TAX393282 TKT393257:TKT393282 TUP393257:TUP393282 UEL393257:UEL393282 UOH393257:UOH393282 UYD393257:UYD393282 VHZ393257:VHZ393282 VRV393257:VRV393282 WBR393257:WBR393282 WLN393257:WLN393282 WVJ393257:WVJ393282 B458793:B458818 IX458793:IX458818 ST458793:ST458818 ACP458793:ACP458818 AML458793:AML458818 AWH458793:AWH458818 BGD458793:BGD458818 BPZ458793:BPZ458818 BZV458793:BZV458818 CJR458793:CJR458818 CTN458793:CTN458818 DDJ458793:DDJ458818 DNF458793:DNF458818 DXB458793:DXB458818 EGX458793:EGX458818 EQT458793:EQT458818 FAP458793:FAP458818 FKL458793:FKL458818 FUH458793:FUH458818 GED458793:GED458818 GNZ458793:GNZ458818 GXV458793:GXV458818 HHR458793:HHR458818 HRN458793:HRN458818 IBJ458793:IBJ458818 ILF458793:ILF458818 IVB458793:IVB458818 JEX458793:JEX458818 JOT458793:JOT458818 JYP458793:JYP458818 KIL458793:KIL458818 KSH458793:KSH458818 LCD458793:LCD458818 LLZ458793:LLZ458818 LVV458793:LVV458818 MFR458793:MFR458818 MPN458793:MPN458818 MZJ458793:MZJ458818 NJF458793:NJF458818 NTB458793:NTB458818 OCX458793:OCX458818 OMT458793:OMT458818 OWP458793:OWP458818 PGL458793:PGL458818 PQH458793:PQH458818 QAD458793:QAD458818 QJZ458793:QJZ458818 QTV458793:QTV458818 RDR458793:RDR458818 RNN458793:RNN458818 RXJ458793:RXJ458818 SHF458793:SHF458818 SRB458793:SRB458818 TAX458793:TAX458818 TKT458793:TKT458818 TUP458793:TUP458818 UEL458793:UEL458818 UOH458793:UOH458818 UYD458793:UYD458818 VHZ458793:VHZ458818 VRV458793:VRV458818 WBR458793:WBR458818 WLN458793:WLN458818 WVJ458793:WVJ458818 B524329:B524354 IX524329:IX524354 ST524329:ST524354 ACP524329:ACP524354 AML524329:AML524354 AWH524329:AWH524354 BGD524329:BGD524354 BPZ524329:BPZ524354 BZV524329:BZV524354 CJR524329:CJR524354 CTN524329:CTN524354 DDJ524329:DDJ524354 DNF524329:DNF524354 DXB524329:DXB524354 EGX524329:EGX524354 EQT524329:EQT524354 FAP524329:FAP524354 FKL524329:FKL524354 FUH524329:FUH524354 GED524329:GED524354 GNZ524329:GNZ524354 GXV524329:GXV524354 HHR524329:HHR524354 HRN524329:HRN524354 IBJ524329:IBJ524354 ILF524329:ILF524354 IVB524329:IVB524354 JEX524329:JEX524354 JOT524329:JOT524354 JYP524329:JYP524354 KIL524329:KIL524354 KSH524329:KSH524354 LCD524329:LCD524354 LLZ524329:LLZ524354 LVV524329:LVV524354 MFR524329:MFR524354 MPN524329:MPN524354 MZJ524329:MZJ524354 NJF524329:NJF524354 NTB524329:NTB524354 OCX524329:OCX524354 OMT524329:OMT524354 OWP524329:OWP524354 PGL524329:PGL524354 PQH524329:PQH524354 QAD524329:QAD524354 QJZ524329:QJZ524354 QTV524329:QTV524354 RDR524329:RDR524354 RNN524329:RNN524354 RXJ524329:RXJ524354 SHF524329:SHF524354 SRB524329:SRB524354 TAX524329:TAX524354 TKT524329:TKT524354 TUP524329:TUP524354 UEL524329:UEL524354 UOH524329:UOH524354 UYD524329:UYD524354 VHZ524329:VHZ524354 VRV524329:VRV524354 WBR524329:WBR524354 WLN524329:WLN524354 WVJ524329:WVJ524354 B589865:B589890 IX589865:IX589890 ST589865:ST589890 ACP589865:ACP589890 AML589865:AML589890 AWH589865:AWH589890 BGD589865:BGD589890 BPZ589865:BPZ589890 BZV589865:BZV589890 CJR589865:CJR589890 CTN589865:CTN589890 DDJ589865:DDJ589890 DNF589865:DNF589890 DXB589865:DXB589890 EGX589865:EGX589890 EQT589865:EQT589890 FAP589865:FAP589890 FKL589865:FKL589890 FUH589865:FUH589890 GED589865:GED589890 GNZ589865:GNZ589890 GXV589865:GXV589890 HHR589865:HHR589890 HRN589865:HRN589890 IBJ589865:IBJ589890 ILF589865:ILF589890 IVB589865:IVB589890 JEX589865:JEX589890 JOT589865:JOT589890 JYP589865:JYP589890 KIL589865:KIL589890 KSH589865:KSH589890 LCD589865:LCD589890 LLZ589865:LLZ589890 LVV589865:LVV589890 MFR589865:MFR589890 MPN589865:MPN589890 MZJ589865:MZJ589890 NJF589865:NJF589890 NTB589865:NTB589890 OCX589865:OCX589890 OMT589865:OMT589890 OWP589865:OWP589890 PGL589865:PGL589890 PQH589865:PQH589890 QAD589865:QAD589890 QJZ589865:QJZ589890 QTV589865:QTV589890 RDR589865:RDR589890 RNN589865:RNN589890 RXJ589865:RXJ589890 SHF589865:SHF589890 SRB589865:SRB589890 TAX589865:TAX589890 TKT589865:TKT589890 TUP589865:TUP589890 UEL589865:UEL589890 UOH589865:UOH589890 UYD589865:UYD589890 VHZ589865:VHZ589890 VRV589865:VRV589890 WBR589865:WBR589890 WLN589865:WLN589890 WVJ589865:WVJ589890 B655401:B655426 IX655401:IX655426 ST655401:ST655426 ACP655401:ACP655426 AML655401:AML655426 AWH655401:AWH655426 BGD655401:BGD655426 BPZ655401:BPZ655426 BZV655401:BZV655426 CJR655401:CJR655426 CTN655401:CTN655426 DDJ655401:DDJ655426 DNF655401:DNF655426 DXB655401:DXB655426 EGX655401:EGX655426 EQT655401:EQT655426 FAP655401:FAP655426 FKL655401:FKL655426 FUH655401:FUH655426 GED655401:GED655426 GNZ655401:GNZ655426 GXV655401:GXV655426 HHR655401:HHR655426 HRN655401:HRN655426 IBJ655401:IBJ655426 ILF655401:ILF655426 IVB655401:IVB655426 JEX655401:JEX655426 JOT655401:JOT655426 JYP655401:JYP655426 KIL655401:KIL655426 KSH655401:KSH655426 LCD655401:LCD655426 LLZ655401:LLZ655426 LVV655401:LVV655426 MFR655401:MFR655426 MPN655401:MPN655426 MZJ655401:MZJ655426 NJF655401:NJF655426 NTB655401:NTB655426 OCX655401:OCX655426 OMT655401:OMT655426 OWP655401:OWP655426 PGL655401:PGL655426 PQH655401:PQH655426 QAD655401:QAD655426 QJZ655401:QJZ655426 QTV655401:QTV655426 RDR655401:RDR655426 RNN655401:RNN655426 RXJ655401:RXJ655426 SHF655401:SHF655426 SRB655401:SRB655426 TAX655401:TAX655426 TKT655401:TKT655426 TUP655401:TUP655426 UEL655401:UEL655426 UOH655401:UOH655426 UYD655401:UYD655426 VHZ655401:VHZ655426 VRV655401:VRV655426 WBR655401:WBR655426 WLN655401:WLN655426 WVJ655401:WVJ655426 B720937:B720962 IX720937:IX720962 ST720937:ST720962 ACP720937:ACP720962 AML720937:AML720962 AWH720937:AWH720962 BGD720937:BGD720962 BPZ720937:BPZ720962 BZV720937:BZV720962 CJR720937:CJR720962 CTN720937:CTN720962 DDJ720937:DDJ720962 DNF720937:DNF720962 DXB720937:DXB720962 EGX720937:EGX720962 EQT720937:EQT720962 FAP720937:FAP720962 FKL720937:FKL720962 FUH720937:FUH720962 GED720937:GED720962 GNZ720937:GNZ720962 GXV720937:GXV720962 HHR720937:HHR720962 HRN720937:HRN720962 IBJ720937:IBJ720962 ILF720937:ILF720962 IVB720937:IVB720962 JEX720937:JEX720962 JOT720937:JOT720962 JYP720937:JYP720962 KIL720937:KIL720962 KSH720937:KSH720962 LCD720937:LCD720962 LLZ720937:LLZ720962 LVV720937:LVV720962 MFR720937:MFR720962 MPN720937:MPN720962 MZJ720937:MZJ720962 NJF720937:NJF720962 NTB720937:NTB720962 OCX720937:OCX720962 OMT720937:OMT720962 OWP720937:OWP720962 PGL720937:PGL720962 PQH720937:PQH720962 QAD720937:QAD720962 QJZ720937:QJZ720962 QTV720937:QTV720962 RDR720937:RDR720962 RNN720937:RNN720962 RXJ720937:RXJ720962 SHF720937:SHF720962 SRB720937:SRB720962 TAX720937:TAX720962 TKT720937:TKT720962 TUP720937:TUP720962 UEL720937:UEL720962 UOH720937:UOH720962 UYD720937:UYD720962 VHZ720937:VHZ720962 VRV720937:VRV720962 WBR720937:WBR720962 WLN720937:WLN720962 WVJ720937:WVJ720962 B786473:B786498 IX786473:IX786498 ST786473:ST786498 ACP786473:ACP786498 AML786473:AML786498 AWH786473:AWH786498 BGD786473:BGD786498 BPZ786473:BPZ786498 BZV786473:BZV786498 CJR786473:CJR786498 CTN786473:CTN786498 DDJ786473:DDJ786498 DNF786473:DNF786498 DXB786473:DXB786498 EGX786473:EGX786498 EQT786473:EQT786498 FAP786473:FAP786498 FKL786473:FKL786498 FUH786473:FUH786498 GED786473:GED786498 GNZ786473:GNZ786498 GXV786473:GXV786498 HHR786473:HHR786498 HRN786473:HRN786498 IBJ786473:IBJ786498 ILF786473:ILF786498 IVB786473:IVB786498 JEX786473:JEX786498 JOT786473:JOT786498 JYP786473:JYP786498 KIL786473:KIL786498 KSH786473:KSH786498 LCD786473:LCD786498 LLZ786473:LLZ786498 LVV786473:LVV786498 MFR786473:MFR786498 MPN786473:MPN786498 MZJ786473:MZJ786498 NJF786473:NJF786498 NTB786473:NTB786498 OCX786473:OCX786498 OMT786473:OMT786498 OWP786473:OWP786498 PGL786473:PGL786498 PQH786473:PQH786498 QAD786473:QAD786498 QJZ786473:QJZ786498 QTV786473:QTV786498 RDR786473:RDR786498 RNN786473:RNN786498 RXJ786473:RXJ786498 SHF786473:SHF786498 SRB786473:SRB786498 TAX786473:TAX786498 TKT786473:TKT786498 TUP786473:TUP786498 UEL786473:UEL786498 UOH786473:UOH786498 UYD786473:UYD786498 VHZ786473:VHZ786498 VRV786473:VRV786498 WBR786473:WBR786498 WLN786473:WLN786498 WVJ786473:WVJ786498 B852009:B852034 IX852009:IX852034 ST852009:ST852034 ACP852009:ACP852034 AML852009:AML852034 AWH852009:AWH852034 BGD852009:BGD852034 BPZ852009:BPZ852034 BZV852009:BZV852034 CJR852009:CJR852034 CTN852009:CTN852034 DDJ852009:DDJ852034 DNF852009:DNF852034 DXB852009:DXB852034 EGX852009:EGX852034 EQT852009:EQT852034 FAP852009:FAP852034 FKL852009:FKL852034 FUH852009:FUH852034 GED852009:GED852034 GNZ852009:GNZ852034 GXV852009:GXV852034 HHR852009:HHR852034 HRN852009:HRN852034 IBJ852009:IBJ852034 ILF852009:ILF852034 IVB852009:IVB852034 JEX852009:JEX852034 JOT852009:JOT852034 JYP852009:JYP852034 KIL852009:KIL852034 KSH852009:KSH852034 LCD852009:LCD852034 LLZ852009:LLZ852034 LVV852009:LVV852034 MFR852009:MFR852034 MPN852009:MPN852034 MZJ852009:MZJ852034 NJF852009:NJF852034 NTB852009:NTB852034 OCX852009:OCX852034 OMT852009:OMT852034 OWP852009:OWP852034 PGL852009:PGL852034 PQH852009:PQH852034 QAD852009:QAD852034 QJZ852009:QJZ852034 QTV852009:QTV852034 RDR852009:RDR852034 RNN852009:RNN852034 RXJ852009:RXJ852034 SHF852009:SHF852034 SRB852009:SRB852034 TAX852009:TAX852034 TKT852009:TKT852034 TUP852009:TUP852034 UEL852009:UEL852034 UOH852009:UOH852034 UYD852009:UYD852034 VHZ852009:VHZ852034 VRV852009:VRV852034 WBR852009:WBR852034 WLN852009:WLN852034 WVJ852009:WVJ852034 B917545:B917570 IX917545:IX917570 ST917545:ST917570 ACP917545:ACP917570 AML917545:AML917570 AWH917545:AWH917570 BGD917545:BGD917570 BPZ917545:BPZ917570 BZV917545:BZV917570 CJR917545:CJR917570 CTN917545:CTN917570 DDJ917545:DDJ917570 DNF917545:DNF917570 DXB917545:DXB917570 EGX917545:EGX917570 EQT917545:EQT917570 FAP917545:FAP917570 FKL917545:FKL917570 FUH917545:FUH917570 GED917545:GED917570 GNZ917545:GNZ917570 GXV917545:GXV917570 HHR917545:HHR917570 HRN917545:HRN917570 IBJ917545:IBJ917570 ILF917545:ILF917570 IVB917545:IVB917570 JEX917545:JEX917570 JOT917545:JOT917570 JYP917545:JYP917570 KIL917545:KIL917570 KSH917545:KSH917570 LCD917545:LCD917570 LLZ917545:LLZ917570 LVV917545:LVV917570 MFR917545:MFR917570 MPN917545:MPN917570 MZJ917545:MZJ917570 NJF917545:NJF917570 NTB917545:NTB917570 OCX917545:OCX917570 OMT917545:OMT917570 OWP917545:OWP917570 PGL917545:PGL917570 PQH917545:PQH917570 QAD917545:QAD917570 QJZ917545:QJZ917570 QTV917545:QTV917570 RDR917545:RDR917570 RNN917545:RNN917570 RXJ917545:RXJ917570 SHF917545:SHF917570 SRB917545:SRB917570 TAX917545:TAX917570 TKT917545:TKT917570 TUP917545:TUP917570 UEL917545:UEL917570 UOH917545:UOH917570 UYD917545:UYD917570 VHZ917545:VHZ917570 VRV917545:VRV917570 WBR917545:WBR917570 WLN917545:WLN917570 WVJ917545:WVJ917570 B983081:B983106 IX983081:IX983106 ST983081:ST983106 ACP983081:ACP983106 AML983081:AML983106 AWH983081:AWH983106 BGD983081:BGD983106 BPZ983081:BPZ983106 BZV983081:BZV983106 CJR983081:CJR983106 CTN983081:CTN983106 DDJ983081:DDJ983106 DNF983081:DNF983106 DXB983081:DXB983106 EGX983081:EGX983106 EQT983081:EQT983106 FAP983081:FAP983106 FKL983081:FKL983106 FUH983081:FUH983106 GED983081:GED983106 GNZ983081:GNZ983106 GXV983081:GXV983106 HHR983081:HHR983106 HRN983081:HRN983106 IBJ983081:IBJ983106 ILF983081:ILF983106 IVB983081:IVB983106 JEX983081:JEX983106 JOT983081:JOT983106 JYP983081:JYP983106 KIL983081:KIL983106 KSH983081:KSH983106 LCD983081:LCD983106 LLZ983081:LLZ983106 LVV983081:LVV983106 MFR983081:MFR983106 MPN983081:MPN983106 MZJ983081:MZJ983106 NJF983081:NJF983106 NTB983081:NTB983106 OCX983081:OCX983106 OMT983081:OMT983106 OWP983081:OWP983106 PGL983081:PGL983106 PQH983081:PQH983106 QAD983081:QAD983106 QJZ983081:QJZ983106 QTV983081:QTV983106 RDR983081:RDR983106 RNN983081:RNN983106 RXJ983081:RXJ983106 SHF983081:SHF983106 SRB983081:SRB983106 TAX983081:TAX983106 TKT983081:TKT983106 TUP983081:TUP983106 UEL983081:UEL983106 UOH983081:UOH983106 UYD983081:UYD983106 VHZ983081:VHZ983106 VRV983081:VRV983106 WBR983081:WBR983106 WLN983081:WLN983106 WVJ983081:WVJ983106" xr:uid="{00000000-0002-0000-0000-000001000000}">
      <formula1>$M$47:$M$78</formula1>
    </dataValidation>
    <dataValidation type="list" allowBlank="1" showInputMessage="1" showErrorMessage="1" sqref="C41:C66 IY41:IY66 SU41:SU66 ACQ41:ACQ66 AMM41:AMM66 AWI41:AWI66 BGE41:BGE66 BQA41:BQA66 BZW41:BZW66 CJS41:CJS66 CTO41:CTO66 DDK41:DDK66 DNG41:DNG66 DXC41:DXC66 EGY41:EGY66 EQU41:EQU66 FAQ41:FAQ66 FKM41:FKM66 FUI41:FUI66 GEE41:GEE66 GOA41:GOA66 GXW41:GXW66 HHS41:HHS66 HRO41:HRO66 IBK41:IBK66 ILG41:ILG66 IVC41:IVC66 JEY41:JEY66 JOU41:JOU66 JYQ41:JYQ66 KIM41:KIM66 KSI41:KSI66 LCE41:LCE66 LMA41:LMA66 LVW41:LVW66 MFS41:MFS66 MPO41:MPO66 MZK41:MZK66 NJG41:NJG66 NTC41:NTC66 OCY41:OCY66 OMU41:OMU66 OWQ41:OWQ66 PGM41:PGM66 PQI41:PQI66 QAE41:QAE66 QKA41:QKA66 QTW41:QTW66 RDS41:RDS66 RNO41:RNO66 RXK41:RXK66 SHG41:SHG66 SRC41:SRC66 TAY41:TAY66 TKU41:TKU66 TUQ41:TUQ66 UEM41:UEM66 UOI41:UOI66 UYE41:UYE66 VIA41:VIA66 VRW41:VRW66 WBS41:WBS66 WLO41:WLO66 WVK41:WVK66 C65577:C65602 IY65577:IY65602 SU65577:SU65602 ACQ65577:ACQ65602 AMM65577:AMM65602 AWI65577:AWI65602 BGE65577:BGE65602 BQA65577:BQA65602 BZW65577:BZW65602 CJS65577:CJS65602 CTO65577:CTO65602 DDK65577:DDK65602 DNG65577:DNG65602 DXC65577:DXC65602 EGY65577:EGY65602 EQU65577:EQU65602 FAQ65577:FAQ65602 FKM65577:FKM65602 FUI65577:FUI65602 GEE65577:GEE65602 GOA65577:GOA65602 GXW65577:GXW65602 HHS65577:HHS65602 HRO65577:HRO65602 IBK65577:IBK65602 ILG65577:ILG65602 IVC65577:IVC65602 JEY65577:JEY65602 JOU65577:JOU65602 JYQ65577:JYQ65602 KIM65577:KIM65602 KSI65577:KSI65602 LCE65577:LCE65602 LMA65577:LMA65602 LVW65577:LVW65602 MFS65577:MFS65602 MPO65577:MPO65602 MZK65577:MZK65602 NJG65577:NJG65602 NTC65577:NTC65602 OCY65577:OCY65602 OMU65577:OMU65602 OWQ65577:OWQ65602 PGM65577:PGM65602 PQI65577:PQI65602 QAE65577:QAE65602 QKA65577:QKA65602 QTW65577:QTW65602 RDS65577:RDS65602 RNO65577:RNO65602 RXK65577:RXK65602 SHG65577:SHG65602 SRC65577:SRC65602 TAY65577:TAY65602 TKU65577:TKU65602 TUQ65577:TUQ65602 UEM65577:UEM65602 UOI65577:UOI65602 UYE65577:UYE65602 VIA65577:VIA65602 VRW65577:VRW65602 WBS65577:WBS65602 WLO65577:WLO65602 WVK65577:WVK65602 C131113:C131138 IY131113:IY131138 SU131113:SU131138 ACQ131113:ACQ131138 AMM131113:AMM131138 AWI131113:AWI131138 BGE131113:BGE131138 BQA131113:BQA131138 BZW131113:BZW131138 CJS131113:CJS131138 CTO131113:CTO131138 DDK131113:DDK131138 DNG131113:DNG131138 DXC131113:DXC131138 EGY131113:EGY131138 EQU131113:EQU131138 FAQ131113:FAQ131138 FKM131113:FKM131138 FUI131113:FUI131138 GEE131113:GEE131138 GOA131113:GOA131138 GXW131113:GXW131138 HHS131113:HHS131138 HRO131113:HRO131138 IBK131113:IBK131138 ILG131113:ILG131138 IVC131113:IVC131138 JEY131113:JEY131138 JOU131113:JOU131138 JYQ131113:JYQ131138 KIM131113:KIM131138 KSI131113:KSI131138 LCE131113:LCE131138 LMA131113:LMA131138 LVW131113:LVW131138 MFS131113:MFS131138 MPO131113:MPO131138 MZK131113:MZK131138 NJG131113:NJG131138 NTC131113:NTC131138 OCY131113:OCY131138 OMU131113:OMU131138 OWQ131113:OWQ131138 PGM131113:PGM131138 PQI131113:PQI131138 QAE131113:QAE131138 QKA131113:QKA131138 QTW131113:QTW131138 RDS131113:RDS131138 RNO131113:RNO131138 RXK131113:RXK131138 SHG131113:SHG131138 SRC131113:SRC131138 TAY131113:TAY131138 TKU131113:TKU131138 TUQ131113:TUQ131138 UEM131113:UEM131138 UOI131113:UOI131138 UYE131113:UYE131138 VIA131113:VIA131138 VRW131113:VRW131138 WBS131113:WBS131138 WLO131113:WLO131138 WVK131113:WVK131138 C196649:C196674 IY196649:IY196674 SU196649:SU196674 ACQ196649:ACQ196674 AMM196649:AMM196674 AWI196649:AWI196674 BGE196649:BGE196674 BQA196649:BQA196674 BZW196649:BZW196674 CJS196649:CJS196674 CTO196649:CTO196674 DDK196649:DDK196674 DNG196649:DNG196674 DXC196649:DXC196674 EGY196649:EGY196674 EQU196649:EQU196674 FAQ196649:FAQ196674 FKM196649:FKM196674 FUI196649:FUI196674 GEE196649:GEE196674 GOA196649:GOA196674 GXW196649:GXW196674 HHS196649:HHS196674 HRO196649:HRO196674 IBK196649:IBK196674 ILG196649:ILG196674 IVC196649:IVC196674 JEY196649:JEY196674 JOU196649:JOU196674 JYQ196649:JYQ196674 KIM196649:KIM196674 KSI196649:KSI196674 LCE196649:LCE196674 LMA196649:LMA196674 LVW196649:LVW196674 MFS196649:MFS196674 MPO196649:MPO196674 MZK196649:MZK196674 NJG196649:NJG196674 NTC196649:NTC196674 OCY196649:OCY196674 OMU196649:OMU196674 OWQ196649:OWQ196674 PGM196649:PGM196674 PQI196649:PQI196674 QAE196649:QAE196674 QKA196649:QKA196674 QTW196649:QTW196674 RDS196649:RDS196674 RNO196649:RNO196674 RXK196649:RXK196674 SHG196649:SHG196674 SRC196649:SRC196674 TAY196649:TAY196674 TKU196649:TKU196674 TUQ196649:TUQ196674 UEM196649:UEM196674 UOI196649:UOI196674 UYE196649:UYE196674 VIA196649:VIA196674 VRW196649:VRW196674 WBS196649:WBS196674 WLO196649:WLO196674 WVK196649:WVK196674 C262185:C262210 IY262185:IY262210 SU262185:SU262210 ACQ262185:ACQ262210 AMM262185:AMM262210 AWI262185:AWI262210 BGE262185:BGE262210 BQA262185:BQA262210 BZW262185:BZW262210 CJS262185:CJS262210 CTO262185:CTO262210 DDK262185:DDK262210 DNG262185:DNG262210 DXC262185:DXC262210 EGY262185:EGY262210 EQU262185:EQU262210 FAQ262185:FAQ262210 FKM262185:FKM262210 FUI262185:FUI262210 GEE262185:GEE262210 GOA262185:GOA262210 GXW262185:GXW262210 HHS262185:HHS262210 HRO262185:HRO262210 IBK262185:IBK262210 ILG262185:ILG262210 IVC262185:IVC262210 JEY262185:JEY262210 JOU262185:JOU262210 JYQ262185:JYQ262210 KIM262185:KIM262210 KSI262185:KSI262210 LCE262185:LCE262210 LMA262185:LMA262210 LVW262185:LVW262210 MFS262185:MFS262210 MPO262185:MPO262210 MZK262185:MZK262210 NJG262185:NJG262210 NTC262185:NTC262210 OCY262185:OCY262210 OMU262185:OMU262210 OWQ262185:OWQ262210 PGM262185:PGM262210 PQI262185:PQI262210 QAE262185:QAE262210 QKA262185:QKA262210 QTW262185:QTW262210 RDS262185:RDS262210 RNO262185:RNO262210 RXK262185:RXK262210 SHG262185:SHG262210 SRC262185:SRC262210 TAY262185:TAY262210 TKU262185:TKU262210 TUQ262185:TUQ262210 UEM262185:UEM262210 UOI262185:UOI262210 UYE262185:UYE262210 VIA262185:VIA262210 VRW262185:VRW262210 WBS262185:WBS262210 WLO262185:WLO262210 WVK262185:WVK262210 C327721:C327746 IY327721:IY327746 SU327721:SU327746 ACQ327721:ACQ327746 AMM327721:AMM327746 AWI327721:AWI327746 BGE327721:BGE327746 BQA327721:BQA327746 BZW327721:BZW327746 CJS327721:CJS327746 CTO327721:CTO327746 DDK327721:DDK327746 DNG327721:DNG327746 DXC327721:DXC327746 EGY327721:EGY327746 EQU327721:EQU327746 FAQ327721:FAQ327746 FKM327721:FKM327746 FUI327721:FUI327746 GEE327721:GEE327746 GOA327721:GOA327746 GXW327721:GXW327746 HHS327721:HHS327746 HRO327721:HRO327746 IBK327721:IBK327746 ILG327721:ILG327746 IVC327721:IVC327746 JEY327721:JEY327746 JOU327721:JOU327746 JYQ327721:JYQ327746 KIM327721:KIM327746 KSI327721:KSI327746 LCE327721:LCE327746 LMA327721:LMA327746 LVW327721:LVW327746 MFS327721:MFS327746 MPO327721:MPO327746 MZK327721:MZK327746 NJG327721:NJG327746 NTC327721:NTC327746 OCY327721:OCY327746 OMU327721:OMU327746 OWQ327721:OWQ327746 PGM327721:PGM327746 PQI327721:PQI327746 QAE327721:QAE327746 QKA327721:QKA327746 QTW327721:QTW327746 RDS327721:RDS327746 RNO327721:RNO327746 RXK327721:RXK327746 SHG327721:SHG327746 SRC327721:SRC327746 TAY327721:TAY327746 TKU327721:TKU327746 TUQ327721:TUQ327746 UEM327721:UEM327746 UOI327721:UOI327746 UYE327721:UYE327746 VIA327721:VIA327746 VRW327721:VRW327746 WBS327721:WBS327746 WLO327721:WLO327746 WVK327721:WVK327746 C393257:C393282 IY393257:IY393282 SU393257:SU393282 ACQ393257:ACQ393282 AMM393257:AMM393282 AWI393257:AWI393282 BGE393257:BGE393282 BQA393257:BQA393282 BZW393257:BZW393282 CJS393257:CJS393282 CTO393257:CTO393282 DDK393257:DDK393282 DNG393257:DNG393282 DXC393257:DXC393282 EGY393257:EGY393282 EQU393257:EQU393282 FAQ393257:FAQ393282 FKM393257:FKM393282 FUI393257:FUI393282 GEE393257:GEE393282 GOA393257:GOA393282 GXW393257:GXW393282 HHS393257:HHS393282 HRO393257:HRO393282 IBK393257:IBK393282 ILG393257:ILG393282 IVC393257:IVC393282 JEY393257:JEY393282 JOU393257:JOU393282 JYQ393257:JYQ393282 KIM393257:KIM393282 KSI393257:KSI393282 LCE393257:LCE393282 LMA393257:LMA393282 LVW393257:LVW393282 MFS393257:MFS393282 MPO393257:MPO393282 MZK393257:MZK393282 NJG393257:NJG393282 NTC393257:NTC393282 OCY393257:OCY393282 OMU393257:OMU393282 OWQ393257:OWQ393282 PGM393257:PGM393282 PQI393257:PQI393282 QAE393257:QAE393282 QKA393257:QKA393282 QTW393257:QTW393282 RDS393257:RDS393282 RNO393257:RNO393282 RXK393257:RXK393282 SHG393257:SHG393282 SRC393257:SRC393282 TAY393257:TAY393282 TKU393257:TKU393282 TUQ393257:TUQ393282 UEM393257:UEM393282 UOI393257:UOI393282 UYE393257:UYE393282 VIA393257:VIA393282 VRW393257:VRW393282 WBS393257:WBS393282 WLO393257:WLO393282 WVK393257:WVK393282 C458793:C458818 IY458793:IY458818 SU458793:SU458818 ACQ458793:ACQ458818 AMM458793:AMM458818 AWI458793:AWI458818 BGE458793:BGE458818 BQA458793:BQA458818 BZW458793:BZW458818 CJS458793:CJS458818 CTO458793:CTO458818 DDK458793:DDK458818 DNG458793:DNG458818 DXC458793:DXC458818 EGY458793:EGY458818 EQU458793:EQU458818 FAQ458793:FAQ458818 FKM458793:FKM458818 FUI458793:FUI458818 GEE458793:GEE458818 GOA458793:GOA458818 GXW458793:GXW458818 HHS458793:HHS458818 HRO458793:HRO458818 IBK458793:IBK458818 ILG458793:ILG458818 IVC458793:IVC458818 JEY458793:JEY458818 JOU458793:JOU458818 JYQ458793:JYQ458818 KIM458793:KIM458818 KSI458793:KSI458818 LCE458793:LCE458818 LMA458793:LMA458818 LVW458793:LVW458818 MFS458793:MFS458818 MPO458793:MPO458818 MZK458793:MZK458818 NJG458793:NJG458818 NTC458793:NTC458818 OCY458793:OCY458818 OMU458793:OMU458818 OWQ458793:OWQ458818 PGM458793:PGM458818 PQI458793:PQI458818 QAE458793:QAE458818 QKA458793:QKA458818 QTW458793:QTW458818 RDS458793:RDS458818 RNO458793:RNO458818 RXK458793:RXK458818 SHG458793:SHG458818 SRC458793:SRC458818 TAY458793:TAY458818 TKU458793:TKU458818 TUQ458793:TUQ458818 UEM458793:UEM458818 UOI458793:UOI458818 UYE458793:UYE458818 VIA458793:VIA458818 VRW458793:VRW458818 WBS458793:WBS458818 WLO458793:WLO458818 WVK458793:WVK458818 C524329:C524354 IY524329:IY524354 SU524329:SU524354 ACQ524329:ACQ524354 AMM524329:AMM524354 AWI524329:AWI524354 BGE524329:BGE524354 BQA524329:BQA524354 BZW524329:BZW524354 CJS524329:CJS524354 CTO524329:CTO524354 DDK524329:DDK524354 DNG524329:DNG524354 DXC524329:DXC524354 EGY524329:EGY524354 EQU524329:EQU524354 FAQ524329:FAQ524354 FKM524329:FKM524354 FUI524329:FUI524354 GEE524329:GEE524354 GOA524329:GOA524354 GXW524329:GXW524354 HHS524329:HHS524354 HRO524329:HRO524354 IBK524329:IBK524354 ILG524329:ILG524354 IVC524329:IVC524354 JEY524329:JEY524354 JOU524329:JOU524354 JYQ524329:JYQ524354 KIM524329:KIM524354 KSI524329:KSI524354 LCE524329:LCE524354 LMA524329:LMA524354 LVW524329:LVW524354 MFS524329:MFS524354 MPO524329:MPO524354 MZK524329:MZK524354 NJG524329:NJG524354 NTC524329:NTC524354 OCY524329:OCY524354 OMU524329:OMU524354 OWQ524329:OWQ524354 PGM524329:PGM524354 PQI524329:PQI524354 QAE524329:QAE524354 QKA524329:QKA524354 QTW524329:QTW524354 RDS524329:RDS524354 RNO524329:RNO524354 RXK524329:RXK524354 SHG524329:SHG524354 SRC524329:SRC524354 TAY524329:TAY524354 TKU524329:TKU524354 TUQ524329:TUQ524354 UEM524329:UEM524354 UOI524329:UOI524354 UYE524329:UYE524354 VIA524329:VIA524354 VRW524329:VRW524354 WBS524329:WBS524354 WLO524329:WLO524354 WVK524329:WVK524354 C589865:C589890 IY589865:IY589890 SU589865:SU589890 ACQ589865:ACQ589890 AMM589865:AMM589890 AWI589865:AWI589890 BGE589865:BGE589890 BQA589865:BQA589890 BZW589865:BZW589890 CJS589865:CJS589890 CTO589865:CTO589890 DDK589865:DDK589890 DNG589865:DNG589890 DXC589865:DXC589890 EGY589865:EGY589890 EQU589865:EQU589890 FAQ589865:FAQ589890 FKM589865:FKM589890 FUI589865:FUI589890 GEE589865:GEE589890 GOA589865:GOA589890 GXW589865:GXW589890 HHS589865:HHS589890 HRO589865:HRO589890 IBK589865:IBK589890 ILG589865:ILG589890 IVC589865:IVC589890 JEY589865:JEY589890 JOU589865:JOU589890 JYQ589865:JYQ589890 KIM589865:KIM589890 KSI589865:KSI589890 LCE589865:LCE589890 LMA589865:LMA589890 LVW589865:LVW589890 MFS589865:MFS589890 MPO589865:MPO589890 MZK589865:MZK589890 NJG589865:NJG589890 NTC589865:NTC589890 OCY589865:OCY589890 OMU589865:OMU589890 OWQ589865:OWQ589890 PGM589865:PGM589890 PQI589865:PQI589890 QAE589865:QAE589890 QKA589865:QKA589890 QTW589865:QTW589890 RDS589865:RDS589890 RNO589865:RNO589890 RXK589865:RXK589890 SHG589865:SHG589890 SRC589865:SRC589890 TAY589865:TAY589890 TKU589865:TKU589890 TUQ589865:TUQ589890 UEM589865:UEM589890 UOI589865:UOI589890 UYE589865:UYE589890 VIA589865:VIA589890 VRW589865:VRW589890 WBS589865:WBS589890 WLO589865:WLO589890 WVK589865:WVK589890 C655401:C655426 IY655401:IY655426 SU655401:SU655426 ACQ655401:ACQ655426 AMM655401:AMM655426 AWI655401:AWI655426 BGE655401:BGE655426 BQA655401:BQA655426 BZW655401:BZW655426 CJS655401:CJS655426 CTO655401:CTO655426 DDK655401:DDK655426 DNG655401:DNG655426 DXC655401:DXC655426 EGY655401:EGY655426 EQU655401:EQU655426 FAQ655401:FAQ655426 FKM655401:FKM655426 FUI655401:FUI655426 GEE655401:GEE655426 GOA655401:GOA655426 GXW655401:GXW655426 HHS655401:HHS655426 HRO655401:HRO655426 IBK655401:IBK655426 ILG655401:ILG655426 IVC655401:IVC655426 JEY655401:JEY655426 JOU655401:JOU655426 JYQ655401:JYQ655426 KIM655401:KIM655426 KSI655401:KSI655426 LCE655401:LCE655426 LMA655401:LMA655426 LVW655401:LVW655426 MFS655401:MFS655426 MPO655401:MPO655426 MZK655401:MZK655426 NJG655401:NJG655426 NTC655401:NTC655426 OCY655401:OCY655426 OMU655401:OMU655426 OWQ655401:OWQ655426 PGM655401:PGM655426 PQI655401:PQI655426 QAE655401:QAE655426 QKA655401:QKA655426 QTW655401:QTW655426 RDS655401:RDS655426 RNO655401:RNO655426 RXK655401:RXK655426 SHG655401:SHG655426 SRC655401:SRC655426 TAY655401:TAY655426 TKU655401:TKU655426 TUQ655401:TUQ655426 UEM655401:UEM655426 UOI655401:UOI655426 UYE655401:UYE655426 VIA655401:VIA655426 VRW655401:VRW655426 WBS655401:WBS655426 WLO655401:WLO655426 WVK655401:WVK655426 C720937:C720962 IY720937:IY720962 SU720937:SU720962 ACQ720937:ACQ720962 AMM720937:AMM720962 AWI720937:AWI720962 BGE720937:BGE720962 BQA720937:BQA720962 BZW720937:BZW720962 CJS720937:CJS720962 CTO720937:CTO720962 DDK720937:DDK720962 DNG720937:DNG720962 DXC720937:DXC720962 EGY720937:EGY720962 EQU720937:EQU720962 FAQ720937:FAQ720962 FKM720937:FKM720962 FUI720937:FUI720962 GEE720937:GEE720962 GOA720937:GOA720962 GXW720937:GXW720962 HHS720937:HHS720962 HRO720937:HRO720962 IBK720937:IBK720962 ILG720937:ILG720962 IVC720937:IVC720962 JEY720937:JEY720962 JOU720937:JOU720962 JYQ720937:JYQ720962 KIM720937:KIM720962 KSI720937:KSI720962 LCE720937:LCE720962 LMA720937:LMA720962 LVW720937:LVW720962 MFS720937:MFS720962 MPO720937:MPO720962 MZK720937:MZK720962 NJG720937:NJG720962 NTC720937:NTC720962 OCY720937:OCY720962 OMU720937:OMU720962 OWQ720937:OWQ720962 PGM720937:PGM720962 PQI720937:PQI720962 QAE720937:QAE720962 QKA720937:QKA720962 QTW720937:QTW720962 RDS720937:RDS720962 RNO720937:RNO720962 RXK720937:RXK720962 SHG720937:SHG720962 SRC720937:SRC720962 TAY720937:TAY720962 TKU720937:TKU720962 TUQ720937:TUQ720962 UEM720937:UEM720962 UOI720937:UOI720962 UYE720937:UYE720962 VIA720937:VIA720962 VRW720937:VRW720962 WBS720937:WBS720962 WLO720937:WLO720962 WVK720937:WVK720962 C786473:C786498 IY786473:IY786498 SU786473:SU786498 ACQ786473:ACQ786498 AMM786473:AMM786498 AWI786473:AWI786498 BGE786473:BGE786498 BQA786473:BQA786498 BZW786473:BZW786498 CJS786473:CJS786498 CTO786473:CTO786498 DDK786473:DDK786498 DNG786473:DNG786498 DXC786473:DXC786498 EGY786473:EGY786498 EQU786473:EQU786498 FAQ786473:FAQ786498 FKM786473:FKM786498 FUI786473:FUI786498 GEE786473:GEE786498 GOA786473:GOA786498 GXW786473:GXW786498 HHS786473:HHS786498 HRO786473:HRO786498 IBK786473:IBK786498 ILG786473:ILG786498 IVC786473:IVC786498 JEY786473:JEY786498 JOU786473:JOU786498 JYQ786473:JYQ786498 KIM786473:KIM786498 KSI786473:KSI786498 LCE786473:LCE786498 LMA786473:LMA786498 LVW786473:LVW786498 MFS786473:MFS786498 MPO786473:MPO786498 MZK786473:MZK786498 NJG786473:NJG786498 NTC786473:NTC786498 OCY786473:OCY786498 OMU786473:OMU786498 OWQ786473:OWQ786498 PGM786473:PGM786498 PQI786473:PQI786498 QAE786473:QAE786498 QKA786473:QKA786498 QTW786473:QTW786498 RDS786473:RDS786498 RNO786473:RNO786498 RXK786473:RXK786498 SHG786473:SHG786498 SRC786473:SRC786498 TAY786473:TAY786498 TKU786473:TKU786498 TUQ786473:TUQ786498 UEM786473:UEM786498 UOI786473:UOI786498 UYE786473:UYE786498 VIA786473:VIA786498 VRW786473:VRW786498 WBS786473:WBS786498 WLO786473:WLO786498 WVK786473:WVK786498 C852009:C852034 IY852009:IY852034 SU852009:SU852034 ACQ852009:ACQ852034 AMM852009:AMM852034 AWI852009:AWI852034 BGE852009:BGE852034 BQA852009:BQA852034 BZW852009:BZW852034 CJS852009:CJS852034 CTO852009:CTO852034 DDK852009:DDK852034 DNG852009:DNG852034 DXC852009:DXC852034 EGY852009:EGY852034 EQU852009:EQU852034 FAQ852009:FAQ852034 FKM852009:FKM852034 FUI852009:FUI852034 GEE852009:GEE852034 GOA852009:GOA852034 GXW852009:GXW852034 HHS852009:HHS852034 HRO852009:HRO852034 IBK852009:IBK852034 ILG852009:ILG852034 IVC852009:IVC852034 JEY852009:JEY852034 JOU852009:JOU852034 JYQ852009:JYQ852034 KIM852009:KIM852034 KSI852009:KSI852034 LCE852009:LCE852034 LMA852009:LMA852034 LVW852009:LVW852034 MFS852009:MFS852034 MPO852009:MPO852034 MZK852009:MZK852034 NJG852009:NJG852034 NTC852009:NTC852034 OCY852009:OCY852034 OMU852009:OMU852034 OWQ852009:OWQ852034 PGM852009:PGM852034 PQI852009:PQI852034 QAE852009:QAE852034 QKA852009:QKA852034 QTW852009:QTW852034 RDS852009:RDS852034 RNO852009:RNO852034 RXK852009:RXK852034 SHG852009:SHG852034 SRC852009:SRC852034 TAY852009:TAY852034 TKU852009:TKU852034 TUQ852009:TUQ852034 UEM852009:UEM852034 UOI852009:UOI852034 UYE852009:UYE852034 VIA852009:VIA852034 VRW852009:VRW852034 WBS852009:WBS852034 WLO852009:WLO852034 WVK852009:WVK852034 C917545:C917570 IY917545:IY917570 SU917545:SU917570 ACQ917545:ACQ917570 AMM917545:AMM917570 AWI917545:AWI917570 BGE917545:BGE917570 BQA917545:BQA917570 BZW917545:BZW917570 CJS917545:CJS917570 CTO917545:CTO917570 DDK917545:DDK917570 DNG917545:DNG917570 DXC917545:DXC917570 EGY917545:EGY917570 EQU917545:EQU917570 FAQ917545:FAQ917570 FKM917545:FKM917570 FUI917545:FUI917570 GEE917545:GEE917570 GOA917545:GOA917570 GXW917545:GXW917570 HHS917545:HHS917570 HRO917545:HRO917570 IBK917545:IBK917570 ILG917545:ILG917570 IVC917545:IVC917570 JEY917545:JEY917570 JOU917545:JOU917570 JYQ917545:JYQ917570 KIM917545:KIM917570 KSI917545:KSI917570 LCE917545:LCE917570 LMA917545:LMA917570 LVW917545:LVW917570 MFS917545:MFS917570 MPO917545:MPO917570 MZK917545:MZK917570 NJG917545:NJG917570 NTC917545:NTC917570 OCY917545:OCY917570 OMU917545:OMU917570 OWQ917545:OWQ917570 PGM917545:PGM917570 PQI917545:PQI917570 QAE917545:QAE917570 QKA917545:QKA917570 QTW917545:QTW917570 RDS917545:RDS917570 RNO917545:RNO917570 RXK917545:RXK917570 SHG917545:SHG917570 SRC917545:SRC917570 TAY917545:TAY917570 TKU917545:TKU917570 TUQ917545:TUQ917570 UEM917545:UEM917570 UOI917545:UOI917570 UYE917545:UYE917570 VIA917545:VIA917570 VRW917545:VRW917570 WBS917545:WBS917570 WLO917545:WLO917570 WVK917545:WVK917570 C983081:C983106 IY983081:IY983106 SU983081:SU983106 ACQ983081:ACQ983106 AMM983081:AMM983106 AWI983081:AWI983106 BGE983081:BGE983106 BQA983081:BQA983106 BZW983081:BZW983106 CJS983081:CJS983106 CTO983081:CTO983106 DDK983081:DDK983106 DNG983081:DNG983106 DXC983081:DXC983106 EGY983081:EGY983106 EQU983081:EQU983106 FAQ983081:FAQ983106 FKM983081:FKM983106 FUI983081:FUI983106 GEE983081:GEE983106 GOA983081:GOA983106 GXW983081:GXW983106 HHS983081:HHS983106 HRO983081:HRO983106 IBK983081:IBK983106 ILG983081:ILG983106 IVC983081:IVC983106 JEY983081:JEY983106 JOU983081:JOU983106 JYQ983081:JYQ983106 KIM983081:KIM983106 KSI983081:KSI983106 LCE983081:LCE983106 LMA983081:LMA983106 LVW983081:LVW983106 MFS983081:MFS983106 MPO983081:MPO983106 MZK983081:MZK983106 NJG983081:NJG983106 NTC983081:NTC983106 OCY983081:OCY983106 OMU983081:OMU983106 OWQ983081:OWQ983106 PGM983081:PGM983106 PQI983081:PQI983106 QAE983081:QAE983106 QKA983081:QKA983106 QTW983081:QTW983106 RDS983081:RDS983106 RNO983081:RNO983106 RXK983081:RXK983106 SHG983081:SHG983106 SRC983081:SRC983106 TAY983081:TAY983106 TKU983081:TKU983106 TUQ983081:TUQ983106 UEM983081:UEM983106 UOI983081:UOI983106 UYE983081:UYE983106 VIA983081:VIA983106 VRW983081:VRW983106 WBS983081:WBS983106 WLO983081:WLO983106 WVK983081:WVK983106" xr:uid="{00000000-0002-0000-0000-000002000000}">
      <formula1>$L$47:$L$78</formula1>
    </dataValidation>
    <dataValidation type="list" allowBlank="1" showInputMessage="1" showErrorMessage="1" sqref="B17:B21 IX17:IX21 ST17:ST21 ACP17:ACP21 AML17:AML21 AWH17:AWH21 BGD17:BGD21 BPZ17:BPZ21 BZV17:BZV21 CJR17:CJR21 CTN17:CTN21 DDJ17:DDJ21 DNF17:DNF21 DXB17:DXB21 EGX17:EGX21 EQT17:EQT21 FAP17:FAP21 FKL17:FKL21 FUH17:FUH21 GED17:GED21 GNZ17:GNZ21 GXV17:GXV21 HHR17:HHR21 HRN17:HRN21 IBJ17:IBJ21 ILF17:ILF21 IVB17:IVB21 JEX17:JEX21 JOT17:JOT21 JYP17:JYP21 KIL17:KIL21 KSH17:KSH21 LCD17:LCD21 LLZ17:LLZ21 LVV17:LVV21 MFR17:MFR21 MPN17:MPN21 MZJ17:MZJ21 NJF17:NJF21 NTB17:NTB21 OCX17:OCX21 OMT17:OMT21 OWP17:OWP21 PGL17:PGL21 PQH17:PQH21 QAD17:QAD21 QJZ17:QJZ21 QTV17:QTV21 RDR17:RDR21 RNN17:RNN21 RXJ17:RXJ21 SHF17:SHF21 SRB17:SRB21 TAX17:TAX21 TKT17:TKT21 TUP17:TUP21 UEL17:UEL21 UOH17:UOH21 UYD17:UYD21 VHZ17:VHZ21 VRV17:VRV21 WBR17:WBR21 WLN17:WLN21 WVJ17:WVJ21 B65553:B65557 IX65553:IX65557 ST65553:ST65557 ACP65553:ACP65557 AML65553:AML65557 AWH65553:AWH65557 BGD65553:BGD65557 BPZ65553:BPZ65557 BZV65553:BZV65557 CJR65553:CJR65557 CTN65553:CTN65557 DDJ65553:DDJ65557 DNF65553:DNF65557 DXB65553:DXB65557 EGX65553:EGX65557 EQT65553:EQT65557 FAP65553:FAP65557 FKL65553:FKL65557 FUH65553:FUH65557 GED65553:GED65557 GNZ65553:GNZ65557 GXV65553:GXV65557 HHR65553:HHR65557 HRN65553:HRN65557 IBJ65553:IBJ65557 ILF65553:ILF65557 IVB65553:IVB65557 JEX65553:JEX65557 JOT65553:JOT65557 JYP65553:JYP65557 KIL65553:KIL65557 KSH65553:KSH65557 LCD65553:LCD65557 LLZ65553:LLZ65557 LVV65553:LVV65557 MFR65553:MFR65557 MPN65553:MPN65557 MZJ65553:MZJ65557 NJF65553:NJF65557 NTB65553:NTB65557 OCX65553:OCX65557 OMT65553:OMT65557 OWP65553:OWP65557 PGL65553:PGL65557 PQH65553:PQH65557 QAD65553:QAD65557 QJZ65553:QJZ65557 QTV65553:QTV65557 RDR65553:RDR65557 RNN65553:RNN65557 RXJ65553:RXJ65557 SHF65553:SHF65557 SRB65553:SRB65557 TAX65553:TAX65557 TKT65553:TKT65557 TUP65553:TUP65557 UEL65553:UEL65557 UOH65553:UOH65557 UYD65553:UYD65557 VHZ65553:VHZ65557 VRV65553:VRV65557 WBR65553:WBR65557 WLN65553:WLN65557 WVJ65553:WVJ65557 B131089:B131093 IX131089:IX131093 ST131089:ST131093 ACP131089:ACP131093 AML131089:AML131093 AWH131089:AWH131093 BGD131089:BGD131093 BPZ131089:BPZ131093 BZV131089:BZV131093 CJR131089:CJR131093 CTN131089:CTN131093 DDJ131089:DDJ131093 DNF131089:DNF131093 DXB131089:DXB131093 EGX131089:EGX131093 EQT131089:EQT131093 FAP131089:FAP131093 FKL131089:FKL131093 FUH131089:FUH131093 GED131089:GED131093 GNZ131089:GNZ131093 GXV131089:GXV131093 HHR131089:HHR131093 HRN131089:HRN131093 IBJ131089:IBJ131093 ILF131089:ILF131093 IVB131089:IVB131093 JEX131089:JEX131093 JOT131089:JOT131093 JYP131089:JYP131093 KIL131089:KIL131093 KSH131089:KSH131093 LCD131089:LCD131093 LLZ131089:LLZ131093 LVV131089:LVV131093 MFR131089:MFR131093 MPN131089:MPN131093 MZJ131089:MZJ131093 NJF131089:NJF131093 NTB131089:NTB131093 OCX131089:OCX131093 OMT131089:OMT131093 OWP131089:OWP131093 PGL131089:PGL131093 PQH131089:PQH131093 QAD131089:QAD131093 QJZ131089:QJZ131093 QTV131089:QTV131093 RDR131089:RDR131093 RNN131089:RNN131093 RXJ131089:RXJ131093 SHF131089:SHF131093 SRB131089:SRB131093 TAX131089:TAX131093 TKT131089:TKT131093 TUP131089:TUP131093 UEL131089:UEL131093 UOH131089:UOH131093 UYD131089:UYD131093 VHZ131089:VHZ131093 VRV131089:VRV131093 WBR131089:WBR131093 WLN131089:WLN131093 WVJ131089:WVJ131093 B196625:B196629 IX196625:IX196629 ST196625:ST196629 ACP196625:ACP196629 AML196625:AML196629 AWH196625:AWH196629 BGD196625:BGD196629 BPZ196625:BPZ196629 BZV196625:BZV196629 CJR196625:CJR196629 CTN196625:CTN196629 DDJ196625:DDJ196629 DNF196625:DNF196629 DXB196625:DXB196629 EGX196625:EGX196629 EQT196625:EQT196629 FAP196625:FAP196629 FKL196625:FKL196629 FUH196625:FUH196629 GED196625:GED196629 GNZ196625:GNZ196629 GXV196625:GXV196629 HHR196625:HHR196629 HRN196625:HRN196629 IBJ196625:IBJ196629 ILF196625:ILF196629 IVB196625:IVB196629 JEX196625:JEX196629 JOT196625:JOT196629 JYP196625:JYP196629 KIL196625:KIL196629 KSH196625:KSH196629 LCD196625:LCD196629 LLZ196625:LLZ196629 LVV196625:LVV196629 MFR196625:MFR196629 MPN196625:MPN196629 MZJ196625:MZJ196629 NJF196625:NJF196629 NTB196625:NTB196629 OCX196625:OCX196629 OMT196625:OMT196629 OWP196625:OWP196629 PGL196625:PGL196629 PQH196625:PQH196629 QAD196625:QAD196629 QJZ196625:QJZ196629 QTV196625:QTV196629 RDR196625:RDR196629 RNN196625:RNN196629 RXJ196625:RXJ196629 SHF196625:SHF196629 SRB196625:SRB196629 TAX196625:TAX196629 TKT196625:TKT196629 TUP196625:TUP196629 UEL196625:UEL196629 UOH196625:UOH196629 UYD196625:UYD196629 VHZ196625:VHZ196629 VRV196625:VRV196629 WBR196625:WBR196629 WLN196625:WLN196629 WVJ196625:WVJ196629 B262161:B262165 IX262161:IX262165 ST262161:ST262165 ACP262161:ACP262165 AML262161:AML262165 AWH262161:AWH262165 BGD262161:BGD262165 BPZ262161:BPZ262165 BZV262161:BZV262165 CJR262161:CJR262165 CTN262161:CTN262165 DDJ262161:DDJ262165 DNF262161:DNF262165 DXB262161:DXB262165 EGX262161:EGX262165 EQT262161:EQT262165 FAP262161:FAP262165 FKL262161:FKL262165 FUH262161:FUH262165 GED262161:GED262165 GNZ262161:GNZ262165 GXV262161:GXV262165 HHR262161:HHR262165 HRN262161:HRN262165 IBJ262161:IBJ262165 ILF262161:ILF262165 IVB262161:IVB262165 JEX262161:JEX262165 JOT262161:JOT262165 JYP262161:JYP262165 KIL262161:KIL262165 KSH262161:KSH262165 LCD262161:LCD262165 LLZ262161:LLZ262165 LVV262161:LVV262165 MFR262161:MFR262165 MPN262161:MPN262165 MZJ262161:MZJ262165 NJF262161:NJF262165 NTB262161:NTB262165 OCX262161:OCX262165 OMT262161:OMT262165 OWP262161:OWP262165 PGL262161:PGL262165 PQH262161:PQH262165 QAD262161:QAD262165 QJZ262161:QJZ262165 QTV262161:QTV262165 RDR262161:RDR262165 RNN262161:RNN262165 RXJ262161:RXJ262165 SHF262161:SHF262165 SRB262161:SRB262165 TAX262161:TAX262165 TKT262161:TKT262165 TUP262161:TUP262165 UEL262161:UEL262165 UOH262161:UOH262165 UYD262161:UYD262165 VHZ262161:VHZ262165 VRV262161:VRV262165 WBR262161:WBR262165 WLN262161:WLN262165 WVJ262161:WVJ262165 B327697:B327701 IX327697:IX327701 ST327697:ST327701 ACP327697:ACP327701 AML327697:AML327701 AWH327697:AWH327701 BGD327697:BGD327701 BPZ327697:BPZ327701 BZV327697:BZV327701 CJR327697:CJR327701 CTN327697:CTN327701 DDJ327697:DDJ327701 DNF327697:DNF327701 DXB327697:DXB327701 EGX327697:EGX327701 EQT327697:EQT327701 FAP327697:FAP327701 FKL327697:FKL327701 FUH327697:FUH327701 GED327697:GED327701 GNZ327697:GNZ327701 GXV327697:GXV327701 HHR327697:HHR327701 HRN327697:HRN327701 IBJ327697:IBJ327701 ILF327697:ILF327701 IVB327697:IVB327701 JEX327697:JEX327701 JOT327697:JOT327701 JYP327697:JYP327701 KIL327697:KIL327701 KSH327697:KSH327701 LCD327697:LCD327701 LLZ327697:LLZ327701 LVV327697:LVV327701 MFR327697:MFR327701 MPN327697:MPN327701 MZJ327697:MZJ327701 NJF327697:NJF327701 NTB327697:NTB327701 OCX327697:OCX327701 OMT327697:OMT327701 OWP327697:OWP327701 PGL327697:PGL327701 PQH327697:PQH327701 QAD327697:QAD327701 QJZ327697:QJZ327701 QTV327697:QTV327701 RDR327697:RDR327701 RNN327697:RNN327701 RXJ327697:RXJ327701 SHF327697:SHF327701 SRB327697:SRB327701 TAX327697:TAX327701 TKT327697:TKT327701 TUP327697:TUP327701 UEL327697:UEL327701 UOH327697:UOH327701 UYD327697:UYD327701 VHZ327697:VHZ327701 VRV327697:VRV327701 WBR327697:WBR327701 WLN327697:WLN327701 WVJ327697:WVJ327701 B393233:B393237 IX393233:IX393237 ST393233:ST393237 ACP393233:ACP393237 AML393233:AML393237 AWH393233:AWH393237 BGD393233:BGD393237 BPZ393233:BPZ393237 BZV393233:BZV393237 CJR393233:CJR393237 CTN393233:CTN393237 DDJ393233:DDJ393237 DNF393233:DNF393237 DXB393233:DXB393237 EGX393233:EGX393237 EQT393233:EQT393237 FAP393233:FAP393237 FKL393233:FKL393237 FUH393233:FUH393237 GED393233:GED393237 GNZ393233:GNZ393237 GXV393233:GXV393237 HHR393233:HHR393237 HRN393233:HRN393237 IBJ393233:IBJ393237 ILF393233:ILF393237 IVB393233:IVB393237 JEX393233:JEX393237 JOT393233:JOT393237 JYP393233:JYP393237 KIL393233:KIL393237 KSH393233:KSH393237 LCD393233:LCD393237 LLZ393233:LLZ393237 LVV393233:LVV393237 MFR393233:MFR393237 MPN393233:MPN393237 MZJ393233:MZJ393237 NJF393233:NJF393237 NTB393233:NTB393237 OCX393233:OCX393237 OMT393233:OMT393237 OWP393233:OWP393237 PGL393233:PGL393237 PQH393233:PQH393237 QAD393233:QAD393237 QJZ393233:QJZ393237 QTV393233:QTV393237 RDR393233:RDR393237 RNN393233:RNN393237 RXJ393233:RXJ393237 SHF393233:SHF393237 SRB393233:SRB393237 TAX393233:TAX393237 TKT393233:TKT393237 TUP393233:TUP393237 UEL393233:UEL393237 UOH393233:UOH393237 UYD393233:UYD393237 VHZ393233:VHZ393237 VRV393233:VRV393237 WBR393233:WBR393237 WLN393233:WLN393237 WVJ393233:WVJ393237 B458769:B458773 IX458769:IX458773 ST458769:ST458773 ACP458769:ACP458773 AML458769:AML458773 AWH458769:AWH458773 BGD458769:BGD458773 BPZ458769:BPZ458773 BZV458769:BZV458773 CJR458769:CJR458773 CTN458769:CTN458773 DDJ458769:DDJ458773 DNF458769:DNF458773 DXB458769:DXB458773 EGX458769:EGX458773 EQT458769:EQT458773 FAP458769:FAP458773 FKL458769:FKL458773 FUH458769:FUH458773 GED458769:GED458773 GNZ458769:GNZ458773 GXV458769:GXV458773 HHR458769:HHR458773 HRN458769:HRN458773 IBJ458769:IBJ458773 ILF458769:ILF458773 IVB458769:IVB458773 JEX458769:JEX458773 JOT458769:JOT458773 JYP458769:JYP458773 KIL458769:KIL458773 KSH458769:KSH458773 LCD458769:LCD458773 LLZ458769:LLZ458773 LVV458769:LVV458773 MFR458769:MFR458773 MPN458769:MPN458773 MZJ458769:MZJ458773 NJF458769:NJF458773 NTB458769:NTB458773 OCX458769:OCX458773 OMT458769:OMT458773 OWP458769:OWP458773 PGL458769:PGL458773 PQH458769:PQH458773 QAD458769:QAD458773 QJZ458769:QJZ458773 QTV458769:QTV458773 RDR458769:RDR458773 RNN458769:RNN458773 RXJ458769:RXJ458773 SHF458769:SHF458773 SRB458769:SRB458773 TAX458769:TAX458773 TKT458769:TKT458773 TUP458769:TUP458773 UEL458769:UEL458773 UOH458769:UOH458773 UYD458769:UYD458773 VHZ458769:VHZ458773 VRV458769:VRV458773 WBR458769:WBR458773 WLN458769:WLN458773 WVJ458769:WVJ458773 B524305:B524309 IX524305:IX524309 ST524305:ST524309 ACP524305:ACP524309 AML524305:AML524309 AWH524305:AWH524309 BGD524305:BGD524309 BPZ524305:BPZ524309 BZV524305:BZV524309 CJR524305:CJR524309 CTN524305:CTN524309 DDJ524305:DDJ524309 DNF524305:DNF524309 DXB524305:DXB524309 EGX524305:EGX524309 EQT524305:EQT524309 FAP524305:FAP524309 FKL524305:FKL524309 FUH524305:FUH524309 GED524305:GED524309 GNZ524305:GNZ524309 GXV524305:GXV524309 HHR524305:HHR524309 HRN524305:HRN524309 IBJ524305:IBJ524309 ILF524305:ILF524309 IVB524305:IVB524309 JEX524305:JEX524309 JOT524305:JOT524309 JYP524305:JYP524309 KIL524305:KIL524309 KSH524305:KSH524309 LCD524305:LCD524309 LLZ524305:LLZ524309 LVV524305:LVV524309 MFR524305:MFR524309 MPN524305:MPN524309 MZJ524305:MZJ524309 NJF524305:NJF524309 NTB524305:NTB524309 OCX524305:OCX524309 OMT524305:OMT524309 OWP524305:OWP524309 PGL524305:PGL524309 PQH524305:PQH524309 QAD524305:QAD524309 QJZ524305:QJZ524309 QTV524305:QTV524309 RDR524305:RDR524309 RNN524305:RNN524309 RXJ524305:RXJ524309 SHF524305:SHF524309 SRB524305:SRB524309 TAX524305:TAX524309 TKT524305:TKT524309 TUP524305:TUP524309 UEL524305:UEL524309 UOH524305:UOH524309 UYD524305:UYD524309 VHZ524305:VHZ524309 VRV524305:VRV524309 WBR524305:WBR524309 WLN524305:WLN524309 WVJ524305:WVJ524309 B589841:B589845 IX589841:IX589845 ST589841:ST589845 ACP589841:ACP589845 AML589841:AML589845 AWH589841:AWH589845 BGD589841:BGD589845 BPZ589841:BPZ589845 BZV589841:BZV589845 CJR589841:CJR589845 CTN589841:CTN589845 DDJ589841:DDJ589845 DNF589841:DNF589845 DXB589841:DXB589845 EGX589841:EGX589845 EQT589841:EQT589845 FAP589841:FAP589845 FKL589841:FKL589845 FUH589841:FUH589845 GED589841:GED589845 GNZ589841:GNZ589845 GXV589841:GXV589845 HHR589841:HHR589845 HRN589841:HRN589845 IBJ589841:IBJ589845 ILF589841:ILF589845 IVB589841:IVB589845 JEX589841:JEX589845 JOT589841:JOT589845 JYP589841:JYP589845 KIL589841:KIL589845 KSH589841:KSH589845 LCD589841:LCD589845 LLZ589841:LLZ589845 LVV589841:LVV589845 MFR589841:MFR589845 MPN589841:MPN589845 MZJ589841:MZJ589845 NJF589841:NJF589845 NTB589841:NTB589845 OCX589841:OCX589845 OMT589841:OMT589845 OWP589841:OWP589845 PGL589841:PGL589845 PQH589841:PQH589845 QAD589841:QAD589845 QJZ589841:QJZ589845 QTV589841:QTV589845 RDR589841:RDR589845 RNN589841:RNN589845 RXJ589841:RXJ589845 SHF589841:SHF589845 SRB589841:SRB589845 TAX589841:TAX589845 TKT589841:TKT589845 TUP589841:TUP589845 UEL589841:UEL589845 UOH589841:UOH589845 UYD589841:UYD589845 VHZ589841:VHZ589845 VRV589841:VRV589845 WBR589841:WBR589845 WLN589841:WLN589845 WVJ589841:WVJ589845 B655377:B655381 IX655377:IX655381 ST655377:ST655381 ACP655377:ACP655381 AML655377:AML655381 AWH655377:AWH655381 BGD655377:BGD655381 BPZ655377:BPZ655381 BZV655377:BZV655381 CJR655377:CJR655381 CTN655377:CTN655381 DDJ655377:DDJ655381 DNF655377:DNF655381 DXB655377:DXB655381 EGX655377:EGX655381 EQT655377:EQT655381 FAP655377:FAP655381 FKL655377:FKL655381 FUH655377:FUH655381 GED655377:GED655381 GNZ655377:GNZ655381 GXV655377:GXV655381 HHR655377:HHR655381 HRN655377:HRN655381 IBJ655377:IBJ655381 ILF655377:ILF655381 IVB655377:IVB655381 JEX655377:JEX655381 JOT655377:JOT655381 JYP655377:JYP655381 KIL655377:KIL655381 KSH655377:KSH655381 LCD655377:LCD655381 LLZ655377:LLZ655381 LVV655377:LVV655381 MFR655377:MFR655381 MPN655377:MPN655381 MZJ655377:MZJ655381 NJF655377:NJF655381 NTB655377:NTB655381 OCX655377:OCX655381 OMT655377:OMT655381 OWP655377:OWP655381 PGL655377:PGL655381 PQH655377:PQH655381 QAD655377:QAD655381 QJZ655377:QJZ655381 QTV655377:QTV655381 RDR655377:RDR655381 RNN655377:RNN655381 RXJ655377:RXJ655381 SHF655377:SHF655381 SRB655377:SRB655381 TAX655377:TAX655381 TKT655377:TKT655381 TUP655377:TUP655381 UEL655377:UEL655381 UOH655377:UOH655381 UYD655377:UYD655381 VHZ655377:VHZ655381 VRV655377:VRV655381 WBR655377:WBR655381 WLN655377:WLN655381 WVJ655377:WVJ655381 B720913:B720917 IX720913:IX720917 ST720913:ST720917 ACP720913:ACP720917 AML720913:AML720917 AWH720913:AWH720917 BGD720913:BGD720917 BPZ720913:BPZ720917 BZV720913:BZV720917 CJR720913:CJR720917 CTN720913:CTN720917 DDJ720913:DDJ720917 DNF720913:DNF720917 DXB720913:DXB720917 EGX720913:EGX720917 EQT720913:EQT720917 FAP720913:FAP720917 FKL720913:FKL720917 FUH720913:FUH720917 GED720913:GED720917 GNZ720913:GNZ720917 GXV720913:GXV720917 HHR720913:HHR720917 HRN720913:HRN720917 IBJ720913:IBJ720917 ILF720913:ILF720917 IVB720913:IVB720917 JEX720913:JEX720917 JOT720913:JOT720917 JYP720913:JYP720917 KIL720913:KIL720917 KSH720913:KSH720917 LCD720913:LCD720917 LLZ720913:LLZ720917 LVV720913:LVV720917 MFR720913:MFR720917 MPN720913:MPN720917 MZJ720913:MZJ720917 NJF720913:NJF720917 NTB720913:NTB720917 OCX720913:OCX720917 OMT720913:OMT720917 OWP720913:OWP720917 PGL720913:PGL720917 PQH720913:PQH720917 QAD720913:QAD720917 QJZ720913:QJZ720917 QTV720913:QTV720917 RDR720913:RDR720917 RNN720913:RNN720917 RXJ720913:RXJ720917 SHF720913:SHF720917 SRB720913:SRB720917 TAX720913:TAX720917 TKT720913:TKT720917 TUP720913:TUP720917 UEL720913:UEL720917 UOH720913:UOH720917 UYD720913:UYD720917 VHZ720913:VHZ720917 VRV720913:VRV720917 WBR720913:WBR720917 WLN720913:WLN720917 WVJ720913:WVJ720917 B786449:B786453 IX786449:IX786453 ST786449:ST786453 ACP786449:ACP786453 AML786449:AML786453 AWH786449:AWH786453 BGD786449:BGD786453 BPZ786449:BPZ786453 BZV786449:BZV786453 CJR786449:CJR786453 CTN786449:CTN786453 DDJ786449:DDJ786453 DNF786449:DNF786453 DXB786449:DXB786453 EGX786449:EGX786453 EQT786449:EQT786453 FAP786449:FAP786453 FKL786449:FKL786453 FUH786449:FUH786453 GED786449:GED786453 GNZ786449:GNZ786453 GXV786449:GXV786453 HHR786449:HHR786453 HRN786449:HRN786453 IBJ786449:IBJ786453 ILF786449:ILF786453 IVB786449:IVB786453 JEX786449:JEX786453 JOT786449:JOT786453 JYP786449:JYP786453 KIL786449:KIL786453 KSH786449:KSH786453 LCD786449:LCD786453 LLZ786449:LLZ786453 LVV786449:LVV786453 MFR786449:MFR786453 MPN786449:MPN786453 MZJ786449:MZJ786453 NJF786449:NJF786453 NTB786449:NTB786453 OCX786449:OCX786453 OMT786449:OMT786453 OWP786449:OWP786453 PGL786449:PGL786453 PQH786449:PQH786453 QAD786449:QAD786453 QJZ786449:QJZ786453 QTV786449:QTV786453 RDR786449:RDR786453 RNN786449:RNN786453 RXJ786449:RXJ786453 SHF786449:SHF786453 SRB786449:SRB786453 TAX786449:TAX786453 TKT786449:TKT786453 TUP786449:TUP786453 UEL786449:UEL786453 UOH786449:UOH786453 UYD786449:UYD786453 VHZ786449:VHZ786453 VRV786449:VRV786453 WBR786449:WBR786453 WLN786449:WLN786453 WVJ786449:WVJ786453 B851985:B851989 IX851985:IX851989 ST851985:ST851989 ACP851985:ACP851989 AML851985:AML851989 AWH851985:AWH851989 BGD851985:BGD851989 BPZ851985:BPZ851989 BZV851985:BZV851989 CJR851985:CJR851989 CTN851985:CTN851989 DDJ851985:DDJ851989 DNF851985:DNF851989 DXB851985:DXB851989 EGX851985:EGX851989 EQT851985:EQT851989 FAP851985:FAP851989 FKL851985:FKL851989 FUH851985:FUH851989 GED851985:GED851989 GNZ851985:GNZ851989 GXV851985:GXV851989 HHR851985:HHR851989 HRN851985:HRN851989 IBJ851985:IBJ851989 ILF851985:ILF851989 IVB851985:IVB851989 JEX851985:JEX851989 JOT851985:JOT851989 JYP851985:JYP851989 KIL851985:KIL851989 KSH851985:KSH851989 LCD851985:LCD851989 LLZ851985:LLZ851989 LVV851985:LVV851989 MFR851985:MFR851989 MPN851985:MPN851989 MZJ851985:MZJ851989 NJF851985:NJF851989 NTB851985:NTB851989 OCX851985:OCX851989 OMT851985:OMT851989 OWP851985:OWP851989 PGL851985:PGL851989 PQH851985:PQH851989 QAD851985:QAD851989 QJZ851985:QJZ851989 QTV851985:QTV851989 RDR851985:RDR851989 RNN851985:RNN851989 RXJ851985:RXJ851989 SHF851985:SHF851989 SRB851985:SRB851989 TAX851985:TAX851989 TKT851985:TKT851989 TUP851985:TUP851989 UEL851985:UEL851989 UOH851985:UOH851989 UYD851985:UYD851989 VHZ851985:VHZ851989 VRV851985:VRV851989 WBR851985:WBR851989 WLN851985:WLN851989 WVJ851985:WVJ851989 B917521:B917525 IX917521:IX917525 ST917521:ST917525 ACP917521:ACP917525 AML917521:AML917525 AWH917521:AWH917525 BGD917521:BGD917525 BPZ917521:BPZ917525 BZV917521:BZV917525 CJR917521:CJR917525 CTN917521:CTN917525 DDJ917521:DDJ917525 DNF917521:DNF917525 DXB917521:DXB917525 EGX917521:EGX917525 EQT917521:EQT917525 FAP917521:FAP917525 FKL917521:FKL917525 FUH917521:FUH917525 GED917521:GED917525 GNZ917521:GNZ917525 GXV917521:GXV917525 HHR917521:HHR917525 HRN917521:HRN917525 IBJ917521:IBJ917525 ILF917521:ILF917525 IVB917521:IVB917525 JEX917521:JEX917525 JOT917521:JOT917525 JYP917521:JYP917525 KIL917521:KIL917525 KSH917521:KSH917525 LCD917521:LCD917525 LLZ917521:LLZ917525 LVV917521:LVV917525 MFR917521:MFR917525 MPN917521:MPN917525 MZJ917521:MZJ917525 NJF917521:NJF917525 NTB917521:NTB917525 OCX917521:OCX917525 OMT917521:OMT917525 OWP917521:OWP917525 PGL917521:PGL917525 PQH917521:PQH917525 QAD917521:QAD917525 QJZ917521:QJZ917525 QTV917521:QTV917525 RDR917521:RDR917525 RNN917521:RNN917525 RXJ917521:RXJ917525 SHF917521:SHF917525 SRB917521:SRB917525 TAX917521:TAX917525 TKT917521:TKT917525 TUP917521:TUP917525 UEL917521:UEL917525 UOH917521:UOH917525 UYD917521:UYD917525 VHZ917521:VHZ917525 VRV917521:VRV917525 WBR917521:WBR917525 WLN917521:WLN917525 WVJ917521:WVJ917525 B983057:B983061 IX983057:IX983061 ST983057:ST983061 ACP983057:ACP983061 AML983057:AML983061 AWH983057:AWH983061 BGD983057:BGD983061 BPZ983057:BPZ983061 BZV983057:BZV983061 CJR983057:CJR983061 CTN983057:CTN983061 DDJ983057:DDJ983061 DNF983057:DNF983061 DXB983057:DXB983061 EGX983057:EGX983061 EQT983057:EQT983061 FAP983057:FAP983061 FKL983057:FKL983061 FUH983057:FUH983061 GED983057:GED983061 GNZ983057:GNZ983061 GXV983057:GXV983061 HHR983057:HHR983061 HRN983057:HRN983061 IBJ983057:IBJ983061 ILF983057:ILF983061 IVB983057:IVB983061 JEX983057:JEX983061 JOT983057:JOT983061 JYP983057:JYP983061 KIL983057:KIL983061 KSH983057:KSH983061 LCD983057:LCD983061 LLZ983057:LLZ983061 LVV983057:LVV983061 MFR983057:MFR983061 MPN983057:MPN983061 MZJ983057:MZJ983061 NJF983057:NJF983061 NTB983057:NTB983061 OCX983057:OCX983061 OMT983057:OMT983061 OWP983057:OWP983061 PGL983057:PGL983061 PQH983057:PQH983061 QAD983057:QAD983061 QJZ983057:QJZ983061 QTV983057:QTV983061 RDR983057:RDR983061 RNN983057:RNN983061 RXJ983057:RXJ983061 SHF983057:SHF983061 SRB983057:SRB983061 TAX983057:TAX983061 TKT983057:TKT983061 TUP983057:TUP983061 UEL983057:UEL983061 UOH983057:UOH983061 UYD983057:UYD983061 VHZ983057:VHZ983061 VRV983057:VRV983061 WBR983057:WBR983061 WLN983057:WLN983061 WVJ983057:WVJ983061" xr:uid="{00000000-0002-0000-0000-000003000000}">
      <formula1>$M$16:$M$25</formula1>
    </dataValidation>
    <dataValidation type="list" allowBlank="1" showInputMessage="1" showErrorMessage="1" sqref="C16:C21 IY16:IY21 SU16:SU21 ACQ16:ACQ21 AMM16:AMM21 AWI16:AWI21 BGE16:BGE21 BQA16:BQA21 BZW16:BZW21 CJS16:CJS21 CTO16:CTO21 DDK16:DDK21 DNG16:DNG21 DXC16:DXC21 EGY16:EGY21 EQU16:EQU21 FAQ16:FAQ21 FKM16:FKM21 FUI16:FUI21 GEE16:GEE21 GOA16:GOA21 GXW16:GXW21 HHS16:HHS21 HRO16:HRO21 IBK16:IBK21 ILG16:ILG21 IVC16:IVC21 JEY16:JEY21 JOU16:JOU21 JYQ16:JYQ21 KIM16:KIM21 KSI16:KSI21 LCE16:LCE21 LMA16:LMA21 LVW16:LVW21 MFS16:MFS21 MPO16:MPO21 MZK16:MZK21 NJG16:NJG21 NTC16:NTC21 OCY16:OCY21 OMU16:OMU21 OWQ16:OWQ21 PGM16:PGM21 PQI16:PQI21 QAE16:QAE21 QKA16:QKA21 QTW16:QTW21 RDS16:RDS21 RNO16:RNO21 RXK16:RXK21 SHG16:SHG21 SRC16:SRC21 TAY16:TAY21 TKU16:TKU21 TUQ16:TUQ21 UEM16:UEM21 UOI16:UOI21 UYE16:UYE21 VIA16:VIA21 VRW16:VRW21 WBS16:WBS21 WLO16:WLO21 WVK16:WVK21 C65552:C65557 IY65552:IY65557 SU65552:SU65557 ACQ65552:ACQ65557 AMM65552:AMM65557 AWI65552:AWI65557 BGE65552:BGE65557 BQA65552:BQA65557 BZW65552:BZW65557 CJS65552:CJS65557 CTO65552:CTO65557 DDK65552:DDK65557 DNG65552:DNG65557 DXC65552:DXC65557 EGY65552:EGY65557 EQU65552:EQU65557 FAQ65552:FAQ65557 FKM65552:FKM65557 FUI65552:FUI65557 GEE65552:GEE65557 GOA65552:GOA65557 GXW65552:GXW65557 HHS65552:HHS65557 HRO65552:HRO65557 IBK65552:IBK65557 ILG65552:ILG65557 IVC65552:IVC65557 JEY65552:JEY65557 JOU65552:JOU65557 JYQ65552:JYQ65557 KIM65552:KIM65557 KSI65552:KSI65557 LCE65552:LCE65557 LMA65552:LMA65557 LVW65552:LVW65557 MFS65552:MFS65557 MPO65552:MPO65557 MZK65552:MZK65557 NJG65552:NJG65557 NTC65552:NTC65557 OCY65552:OCY65557 OMU65552:OMU65557 OWQ65552:OWQ65557 PGM65552:PGM65557 PQI65552:PQI65557 QAE65552:QAE65557 QKA65552:QKA65557 QTW65552:QTW65557 RDS65552:RDS65557 RNO65552:RNO65557 RXK65552:RXK65557 SHG65552:SHG65557 SRC65552:SRC65557 TAY65552:TAY65557 TKU65552:TKU65557 TUQ65552:TUQ65557 UEM65552:UEM65557 UOI65552:UOI65557 UYE65552:UYE65557 VIA65552:VIA65557 VRW65552:VRW65557 WBS65552:WBS65557 WLO65552:WLO65557 WVK65552:WVK65557 C131088:C131093 IY131088:IY131093 SU131088:SU131093 ACQ131088:ACQ131093 AMM131088:AMM131093 AWI131088:AWI131093 BGE131088:BGE131093 BQA131088:BQA131093 BZW131088:BZW131093 CJS131088:CJS131093 CTO131088:CTO131093 DDK131088:DDK131093 DNG131088:DNG131093 DXC131088:DXC131093 EGY131088:EGY131093 EQU131088:EQU131093 FAQ131088:FAQ131093 FKM131088:FKM131093 FUI131088:FUI131093 GEE131088:GEE131093 GOA131088:GOA131093 GXW131088:GXW131093 HHS131088:HHS131093 HRO131088:HRO131093 IBK131088:IBK131093 ILG131088:ILG131093 IVC131088:IVC131093 JEY131088:JEY131093 JOU131088:JOU131093 JYQ131088:JYQ131093 KIM131088:KIM131093 KSI131088:KSI131093 LCE131088:LCE131093 LMA131088:LMA131093 LVW131088:LVW131093 MFS131088:MFS131093 MPO131088:MPO131093 MZK131088:MZK131093 NJG131088:NJG131093 NTC131088:NTC131093 OCY131088:OCY131093 OMU131088:OMU131093 OWQ131088:OWQ131093 PGM131088:PGM131093 PQI131088:PQI131093 QAE131088:QAE131093 QKA131088:QKA131093 QTW131088:QTW131093 RDS131088:RDS131093 RNO131088:RNO131093 RXK131088:RXK131093 SHG131088:SHG131093 SRC131088:SRC131093 TAY131088:TAY131093 TKU131088:TKU131093 TUQ131088:TUQ131093 UEM131088:UEM131093 UOI131088:UOI131093 UYE131088:UYE131093 VIA131088:VIA131093 VRW131088:VRW131093 WBS131088:WBS131093 WLO131088:WLO131093 WVK131088:WVK131093 C196624:C196629 IY196624:IY196629 SU196624:SU196629 ACQ196624:ACQ196629 AMM196624:AMM196629 AWI196624:AWI196629 BGE196624:BGE196629 BQA196624:BQA196629 BZW196624:BZW196629 CJS196624:CJS196629 CTO196624:CTO196629 DDK196624:DDK196629 DNG196624:DNG196629 DXC196624:DXC196629 EGY196624:EGY196629 EQU196624:EQU196629 FAQ196624:FAQ196629 FKM196624:FKM196629 FUI196624:FUI196629 GEE196624:GEE196629 GOA196624:GOA196629 GXW196624:GXW196629 HHS196624:HHS196629 HRO196624:HRO196629 IBK196624:IBK196629 ILG196624:ILG196629 IVC196624:IVC196629 JEY196624:JEY196629 JOU196624:JOU196629 JYQ196624:JYQ196629 KIM196624:KIM196629 KSI196624:KSI196629 LCE196624:LCE196629 LMA196624:LMA196629 LVW196624:LVW196629 MFS196624:MFS196629 MPO196624:MPO196629 MZK196624:MZK196629 NJG196624:NJG196629 NTC196624:NTC196629 OCY196624:OCY196629 OMU196624:OMU196629 OWQ196624:OWQ196629 PGM196624:PGM196629 PQI196624:PQI196629 QAE196624:QAE196629 QKA196624:QKA196629 QTW196624:QTW196629 RDS196624:RDS196629 RNO196624:RNO196629 RXK196624:RXK196629 SHG196624:SHG196629 SRC196624:SRC196629 TAY196624:TAY196629 TKU196624:TKU196629 TUQ196624:TUQ196629 UEM196624:UEM196629 UOI196624:UOI196629 UYE196624:UYE196629 VIA196624:VIA196629 VRW196624:VRW196629 WBS196624:WBS196629 WLO196624:WLO196629 WVK196624:WVK196629 C262160:C262165 IY262160:IY262165 SU262160:SU262165 ACQ262160:ACQ262165 AMM262160:AMM262165 AWI262160:AWI262165 BGE262160:BGE262165 BQA262160:BQA262165 BZW262160:BZW262165 CJS262160:CJS262165 CTO262160:CTO262165 DDK262160:DDK262165 DNG262160:DNG262165 DXC262160:DXC262165 EGY262160:EGY262165 EQU262160:EQU262165 FAQ262160:FAQ262165 FKM262160:FKM262165 FUI262160:FUI262165 GEE262160:GEE262165 GOA262160:GOA262165 GXW262160:GXW262165 HHS262160:HHS262165 HRO262160:HRO262165 IBK262160:IBK262165 ILG262160:ILG262165 IVC262160:IVC262165 JEY262160:JEY262165 JOU262160:JOU262165 JYQ262160:JYQ262165 KIM262160:KIM262165 KSI262160:KSI262165 LCE262160:LCE262165 LMA262160:LMA262165 LVW262160:LVW262165 MFS262160:MFS262165 MPO262160:MPO262165 MZK262160:MZK262165 NJG262160:NJG262165 NTC262160:NTC262165 OCY262160:OCY262165 OMU262160:OMU262165 OWQ262160:OWQ262165 PGM262160:PGM262165 PQI262160:PQI262165 QAE262160:QAE262165 QKA262160:QKA262165 QTW262160:QTW262165 RDS262160:RDS262165 RNO262160:RNO262165 RXK262160:RXK262165 SHG262160:SHG262165 SRC262160:SRC262165 TAY262160:TAY262165 TKU262160:TKU262165 TUQ262160:TUQ262165 UEM262160:UEM262165 UOI262160:UOI262165 UYE262160:UYE262165 VIA262160:VIA262165 VRW262160:VRW262165 WBS262160:WBS262165 WLO262160:WLO262165 WVK262160:WVK262165 C327696:C327701 IY327696:IY327701 SU327696:SU327701 ACQ327696:ACQ327701 AMM327696:AMM327701 AWI327696:AWI327701 BGE327696:BGE327701 BQA327696:BQA327701 BZW327696:BZW327701 CJS327696:CJS327701 CTO327696:CTO327701 DDK327696:DDK327701 DNG327696:DNG327701 DXC327696:DXC327701 EGY327696:EGY327701 EQU327696:EQU327701 FAQ327696:FAQ327701 FKM327696:FKM327701 FUI327696:FUI327701 GEE327696:GEE327701 GOA327696:GOA327701 GXW327696:GXW327701 HHS327696:HHS327701 HRO327696:HRO327701 IBK327696:IBK327701 ILG327696:ILG327701 IVC327696:IVC327701 JEY327696:JEY327701 JOU327696:JOU327701 JYQ327696:JYQ327701 KIM327696:KIM327701 KSI327696:KSI327701 LCE327696:LCE327701 LMA327696:LMA327701 LVW327696:LVW327701 MFS327696:MFS327701 MPO327696:MPO327701 MZK327696:MZK327701 NJG327696:NJG327701 NTC327696:NTC327701 OCY327696:OCY327701 OMU327696:OMU327701 OWQ327696:OWQ327701 PGM327696:PGM327701 PQI327696:PQI327701 QAE327696:QAE327701 QKA327696:QKA327701 QTW327696:QTW327701 RDS327696:RDS327701 RNO327696:RNO327701 RXK327696:RXK327701 SHG327696:SHG327701 SRC327696:SRC327701 TAY327696:TAY327701 TKU327696:TKU327701 TUQ327696:TUQ327701 UEM327696:UEM327701 UOI327696:UOI327701 UYE327696:UYE327701 VIA327696:VIA327701 VRW327696:VRW327701 WBS327696:WBS327701 WLO327696:WLO327701 WVK327696:WVK327701 C393232:C393237 IY393232:IY393237 SU393232:SU393237 ACQ393232:ACQ393237 AMM393232:AMM393237 AWI393232:AWI393237 BGE393232:BGE393237 BQA393232:BQA393237 BZW393232:BZW393237 CJS393232:CJS393237 CTO393232:CTO393237 DDK393232:DDK393237 DNG393232:DNG393237 DXC393232:DXC393237 EGY393232:EGY393237 EQU393232:EQU393237 FAQ393232:FAQ393237 FKM393232:FKM393237 FUI393232:FUI393237 GEE393232:GEE393237 GOA393232:GOA393237 GXW393232:GXW393237 HHS393232:HHS393237 HRO393232:HRO393237 IBK393232:IBK393237 ILG393232:ILG393237 IVC393232:IVC393237 JEY393232:JEY393237 JOU393232:JOU393237 JYQ393232:JYQ393237 KIM393232:KIM393237 KSI393232:KSI393237 LCE393232:LCE393237 LMA393232:LMA393237 LVW393232:LVW393237 MFS393232:MFS393237 MPO393232:MPO393237 MZK393232:MZK393237 NJG393232:NJG393237 NTC393232:NTC393237 OCY393232:OCY393237 OMU393232:OMU393237 OWQ393232:OWQ393237 PGM393232:PGM393237 PQI393232:PQI393237 QAE393232:QAE393237 QKA393232:QKA393237 QTW393232:QTW393237 RDS393232:RDS393237 RNO393232:RNO393237 RXK393232:RXK393237 SHG393232:SHG393237 SRC393232:SRC393237 TAY393232:TAY393237 TKU393232:TKU393237 TUQ393232:TUQ393237 UEM393232:UEM393237 UOI393232:UOI393237 UYE393232:UYE393237 VIA393232:VIA393237 VRW393232:VRW393237 WBS393232:WBS393237 WLO393232:WLO393237 WVK393232:WVK393237 C458768:C458773 IY458768:IY458773 SU458768:SU458773 ACQ458768:ACQ458773 AMM458768:AMM458773 AWI458768:AWI458773 BGE458768:BGE458773 BQA458768:BQA458773 BZW458768:BZW458773 CJS458768:CJS458773 CTO458768:CTO458773 DDK458768:DDK458773 DNG458768:DNG458773 DXC458768:DXC458773 EGY458768:EGY458773 EQU458768:EQU458773 FAQ458768:FAQ458773 FKM458768:FKM458773 FUI458768:FUI458773 GEE458768:GEE458773 GOA458768:GOA458773 GXW458768:GXW458773 HHS458768:HHS458773 HRO458768:HRO458773 IBK458768:IBK458773 ILG458768:ILG458773 IVC458768:IVC458773 JEY458768:JEY458773 JOU458768:JOU458773 JYQ458768:JYQ458773 KIM458768:KIM458773 KSI458768:KSI458773 LCE458768:LCE458773 LMA458768:LMA458773 LVW458768:LVW458773 MFS458768:MFS458773 MPO458768:MPO458773 MZK458768:MZK458773 NJG458768:NJG458773 NTC458768:NTC458773 OCY458768:OCY458773 OMU458768:OMU458773 OWQ458768:OWQ458773 PGM458768:PGM458773 PQI458768:PQI458773 QAE458768:QAE458773 QKA458768:QKA458773 QTW458768:QTW458773 RDS458768:RDS458773 RNO458768:RNO458773 RXK458768:RXK458773 SHG458768:SHG458773 SRC458768:SRC458773 TAY458768:TAY458773 TKU458768:TKU458773 TUQ458768:TUQ458773 UEM458768:UEM458773 UOI458768:UOI458773 UYE458768:UYE458773 VIA458768:VIA458773 VRW458768:VRW458773 WBS458768:WBS458773 WLO458768:WLO458773 WVK458768:WVK458773 C524304:C524309 IY524304:IY524309 SU524304:SU524309 ACQ524304:ACQ524309 AMM524304:AMM524309 AWI524304:AWI524309 BGE524304:BGE524309 BQA524304:BQA524309 BZW524304:BZW524309 CJS524304:CJS524309 CTO524304:CTO524309 DDK524304:DDK524309 DNG524304:DNG524309 DXC524304:DXC524309 EGY524304:EGY524309 EQU524304:EQU524309 FAQ524304:FAQ524309 FKM524304:FKM524309 FUI524304:FUI524309 GEE524304:GEE524309 GOA524304:GOA524309 GXW524304:GXW524309 HHS524304:HHS524309 HRO524304:HRO524309 IBK524304:IBK524309 ILG524304:ILG524309 IVC524304:IVC524309 JEY524304:JEY524309 JOU524304:JOU524309 JYQ524304:JYQ524309 KIM524304:KIM524309 KSI524304:KSI524309 LCE524304:LCE524309 LMA524304:LMA524309 LVW524304:LVW524309 MFS524304:MFS524309 MPO524304:MPO524309 MZK524304:MZK524309 NJG524304:NJG524309 NTC524304:NTC524309 OCY524304:OCY524309 OMU524304:OMU524309 OWQ524304:OWQ524309 PGM524304:PGM524309 PQI524304:PQI524309 QAE524304:QAE524309 QKA524304:QKA524309 QTW524304:QTW524309 RDS524304:RDS524309 RNO524304:RNO524309 RXK524304:RXK524309 SHG524304:SHG524309 SRC524304:SRC524309 TAY524304:TAY524309 TKU524304:TKU524309 TUQ524304:TUQ524309 UEM524304:UEM524309 UOI524304:UOI524309 UYE524304:UYE524309 VIA524304:VIA524309 VRW524304:VRW524309 WBS524304:WBS524309 WLO524304:WLO524309 WVK524304:WVK524309 C589840:C589845 IY589840:IY589845 SU589840:SU589845 ACQ589840:ACQ589845 AMM589840:AMM589845 AWI589840:AWI589845 BGE589840:BGE589845 BQA589840:BQA589845 BZW589840:BZW589845 CJS589840:CJS589845 CTO589840:CTO589845 DDK589840:DDK589845 DNG589840:DNG589845 DXC589840:DXC589845 EGY589840:EGY589845 EQU589840:EQU589845 FAQ589840:FAQ589845 FKM589840:FKM589845 FUI589840:FUI589845 GEE589840:GEE589845 GOA589840:GOA589845 GXW589840:GXW589845 HHS589840:HHS589845 HRO589840:HRO589845 IBK589840:IBK589845 ILG589840:ILG589845 IVC589840:IVC589845 JEY589840:JEY589845 JOU589840:JOU589845 JYQ589840:JYQ589845 KIM589840:KIM589845 KSI589840:KSI589845 LCE589840:LCE589845 LMA589840:LMA589845 LVW589840:LVW589845 MFS589840:MFS589845 MPO589840:MPO589845 MZK589840:MZK589845 NJG589840:NJG589845 NTC589840:NTC589845 OCY589840:OCY589845 OMU589840:OMU589845 OWQ589840:OWQ589845 PGM589840:PGM589845 PQI589840:PQI589845 QAE589840:QAE589845 QKA589840:QKA589845 QTW589840:QTW589845 RDS589840:RDS589845 RNO589840:RNO589845 RXK589840:RXK589845 SHG589840:SHG589845 SRC589840:SRC589845 TAY589840:TAY589845 TKU589840:TKU589845 TUQ589840:TUQ589845 UEM589840:UEM589845 UOI589840:UOI589845 UYE589840:UYE589845 VIA589840:VIA589845 VRW589840:VRW589845 WBS589840:WBS589845 WLO589840:WLO589845 WVK589840:WVK589845 C655376:C655381 IY655376:IY655381 SU655376:SU655381 ACQ655376:ACQ655381 AMM655376:AMM655381 AWI655376:AWI655381 BGE655376:BGE655381 BQA655376:BQA655381 BZW655376:BZW655381 CJS655376:CJS655381 CTO655376:CTO655381 DDK655376:DDK655381 DNG655376:DNG655381 DXC655376:DXC655381 EGY655376:EGY655381 EQU655376:EQU655381 FAQ655376:FAQ655381 FKM655376:FKM655381 FUI655376:FUI655381 GEE655376:GEE655381 GOA655376:GOA655381 GXW655376:GXW655381 HHS655376:HHS655381 HRO655376:HRO655381 IBK655376:IBK655381 ILG655376:ILG655381 IVC655376:IVC655381 JEY655376:JEY655381 JOU655376:JOU655381 JYQ655376:JYQ655381 KIM655376:KIM655381 KSI655376:KSI655381 LCE655376:LCE655381 LMA655376:LMA655381 LVW655376:LVW655381 MFS655376:MFS655381 MPO655376:MPO655381 MZK655376:MZK655381 NJG655376:NJG655381 NTC655376:NTC655381 OCY655376:OCY655381 OMU655376:OMU655381 OWQ655376:OWQ655381 PGM655376:PGM655381 PQI655376:PQI655381 QAE655376:QAE655381 QKA655376:QKA655381 QTW655376:QTW655381 RDS655376:RDS655381 RNO655376:RNO655381 RXK655376:RXK655381 SHG655376:SHG655381 SRC655376:SRC655381 TAY655376:TAY655381 TKU655376:TKU655381 TUQ655376:TUQ655381 UEM655376:UEM655381 UOI655376:UOI655381 UYE655376:UYE655381 VIA655376:VIA655381 VRW655376:VRW655381 WBS655376:WBS655381 WLO655376:WLO655381 WVK655376:WVK655381 C720912:C720917 IY720912:IY720917 SU720912:SU720917 ACQ720912:ACQ720917 AMM720912:AMM720917 AWI720912:AWI720917 BGE720912:BGE720917 BQA720912:BQA720917 BZW720912:BZW720917 CJS720912:CJS720917 CTO720912:CTO720917 DDK720912:DDK720917 DNG720912:DNG720917 DXC720912:DXC720917 EGY720912:EGY720917 EQU720912:EQU720917 FAQ720912:FAQ720917 FKM720912:FKM720917 FUI720912:FUI720917 GEE720912:GEE720917 GOA720912:GOA720917 GXW720912:GXW720917 HHS720912:HHS720917 HRO720912:HRO720917 IBK720912:IBK720917 ILG720912:ILG720917 IVC720912:IVC720917 JEY720912:JEY720917 JOU720912:JOU720917 JYQ720912:JYQ720917 KIM720912:KIM720917 KSI720912:KSI720917 LCE720912:LCE720917 LMA720912:LMA720917 LVW720912:LVW720917 MFS720912:MFS720917 MPO720912:MPO720917 MZK720912:MZK720917 NJG720912:NJG720917 NTC720912:NTC720917 OCY720912:OCY720917 OMU720912:OMU720917 OWQ720912:OWQ720917 PGM720912:PGM720917 PQI720912:PQI720917 QAE720912:QAE720917 QKA720912:QKA720917 QTW720912:QTW720917 RDS720912:RDS720917 RNO720912:RNO720917 RXK720912:RXK720917 SHG720912:SHG720917 SRC720912:SRC720917 TAY720912:TAY720917 TKU720912:TKU720917 TUQ720912:TUQ720917 UEM720912:UEM720917 UOI720912:UOI720917 UYE720912:UYE720917 VIA720912:VIA720917 VRW720912:VRW720917 WBS720912:WBS720917 WLO720912:WLO720917 WVK720912:WVK720917 C786448:C786453 IY786448:IY786453 SU786448:SU786453 ACQ786448:ACQ786453 AMM786448:AMM786453 AWI786448:AWI786453 BGE786448:BGE786453 BQA786448:BQA786453 BZW786448:BZW786453 CJS786448:CJS786453 CTO786448:CTO786453 DDK786448:DDK786453 DNG786448:DNG786453 DXC786448:DXC786453 EGY786448:EGY786453 EQU786448:EQU786453 FAQ786448:FAQ786453 FKM786448:FKM786453 FUI786448:FUI786453 GEE786448:GEE786453 GOA786448:GOA786453 GXW786448:GXW786453 HHS786448:HHS786453 HRO786448:HRO786453 IBK786448:IBK786453 ILG786448:ILG786453 IVC786448:IVC786453 JEY786448:JEY786453 JOU786448:JOU786453 JYQ786448:JYQ786453 KIM786448:KIM786453 KSI786448:KSI786453 LCE786448:LCE786453 LMA786448:LMA786453 LVW786448:LVW786453 MFS786448:MFS786453 MPO786448:MPO786453 MZK786448:MZK786453 NJG786448:NJG786453 NTC786448:NTC786453 OCY786448:OCY786453 OMU786448:OMU786453 OWQ786448:OWQ786453 PGM786448:PGM786453 PQI786448:PQI786453 QAE786448:QAE786453 QKA786448:QKA786453 QTW786448:QTW786453 RDS786448:RDS786453 RNO786448:RNO786453 RXK786448:RXK786453 SHG786448:SHG786453 SRC786448:SRC786453 TAY786448:TAY786453 TKU786448:TKU786453 TUQ786448:TUQ786453 UEM786448:UEM786453 UOI786448:UOI786453 UYE786448:UYE786453 VIA786448:VIA786453 VRW786448:VRW786453 WBS786448:WBS786453 WLO786448:WLO786453 WVK786448:WVK786453 C851984:C851989 IY851984:IY851989 SU851984:SU851989 ACQ851984:ACQ851989 AMM851984:AMM851989 AWI851984:AWI851989 BGE851984:BGE851989 BQA851984:BQA851989 BZW851984:BZW851989 CJS851984:CJS851989 CTO851984:CTO851989 DDK851984:DDK851989 DNG851984:DNG851989 DXC851984:DXC851989 EGY851984:EGY851989 EQU851984:EQU851989 FAQ851984:FAQ851989 FKM851984:FKM851989 FUI851984:FUI851989 GEE851984:GEE851989 GOA851984:GOA851989 GXW851984:GXW851989 HHS851984:HHS851989 HRO851984:HRO851989 IBK851984:IBK851989 ILG851984:ILG851989 IVC851984:IVC851989 JEY851984:JEY851989 JOU851984:JOU851989 JYQ851984:JYQ851989 KIM851984:KIM851989 KSI851984:KSI851989 LCE851984:LCE851989 LMA851984:LMA851989 LVW851984:LVW851989 MFS851984:MFS851989 MPO851984:MPO851989 MZK851984:MZK851989 NJG851984:NJG851989 NTC851984:NTC851989 OCY851984:OCY851989 OMU851984:OMU851989 OWQ851984:OWQ851989 PGM851984:PGM851989 PQI851984:PQI851989 QAE851984:QAE851989 QKA851984:QKA851989 QTW851984:QTW851989 RDS851984:RDS851989 RNO851984:RNO851989 RXK851984:RXK851989 SHG851984:SHG851989 SRC851984:SRC851989 TAY851984:TAY851989 TKU851984:TKU851989 TUQ851984:TUQ851989 UEM851984:UEM851989 UOI851984:UOI851989 UYE851984:UYE851989 VIA851984:VIA851989 VRW851984:VRW851989 WBS851984:WBS851989 WLO851984:WLO851989 WVK851984:WVK851989 C917520:C917525 IY917520:IY917525 SU917520:SU917525 ACQ917520:ACQ917525 AMM917520:AMM917525 AWI917520:AWI917525 BGE917520:BGE917525 BQA917520:BQA917525 BZW917520:BZW917525 CJS917520:CJS917525 CTO917520:CTO917525 DDK917520:DDK917525 DNG917520:DNG917525 DXC917520:DXC917525 EGY917520:EGY917525 EQU917520:EQU917525 FAQ917520:FAQ917525 FKM917520:FKM917525 FUI917520:FUI917525 GEE917520:GEE917525 GOA917520:GOA917525 GXW917520:GXW917525 HHS917520:HHS917525 HRO917520:HRO917525 IBK917520:IBK917525 ILG917520:ILG917525 IVC917520:IVC917525 JEY917520:JEY917525 JOU917520:JOU917525 JYQ917520:JYQ917525 KIM917520:KIM917525 KSI917520:KSI917525 LCE917520:LCE917525 LMA917520:LMA917525 LVW917520:LVW917525 MFS917520:MFS917525 MPO917520:MPO917525 MZK917520:MZK917525 NJG917520:NJG917525 NTC917520:NTC917525 OCY917520:OCY917525 OMU917520:OMU917525 OWQ917520:OWQ917525 PGM917520:PGM917525 PQI917520:PQI917525 QAE917520:QAE917525 QKA917520:QKA917525 QTW917520:QTW917525 RDS917520:RDS917525 RNO917520:RNO917525 RXK917520:RXK917525 SHG917520:SHG917525 SRC917520:SRC917525 TAY917520:TAY917525 TKU917520:TKU917525 TUQ917520:TUQ917525 UEM917520:UEM917525 UOI917520:UOI917525 UYE917520:UYE917525 VIA917520:VIA917525 VRW917520:VRW917525 WBS917520:WBS917525 WLO917520:WLO917525 WVK917520:WVK917525 C983056:C983061 IY983056:IY983061 SU983056:SU983061 ACQ983056:ACQ983061 AMM983056:AMM983061 AWI983056:AWI983061 BGE983056:BGE983061 BQA983056:BQA983061 BZW983056:BZW983061 CJS983056:CJS983061 CTO983056:CTO983061 DDK983056:DDK983061 DNG983056:DNG983061 DXC983056:DXC983061 EGY983056:EGY983061 EQU983056:EQU983061 FAQ983056:FAQ983061 FKM983056:FKM983061 FUI983056:FUI983061 GEE983056:GEE983061 GOA983056:GOA983061 GXW983056:GXW983061 HHS983056:HHS983061 HRO983056:HRO983061 IBK983056:IBK983061 ILG983056:ILG983061 IVC983056:IVC983061 JEY983056:JEY983061 JOU983056:JOU983061 JYQ983056:JYQ983061 KIM983056:KIM983061 KSI983056:KSI983061 LCE983056:LCE983061 LMA983056:LMA983061 LVW983056:LVW983061 MFS983056:MFS983061 MPO983056:MPO983061 MZK983056:MZK983061 NJG983056:NJG983061 NTC983056:NTC983061 OCY983056:OCY983061 OMU983056:OMU983061 OWQ983056:OWQ983061 PGM983056:PGM983061 PQI983056:PQI983061 QAE983056:QAE983061 QKA983056:QKA983061 QTW983056:QTW983061 RDS983056:RDS983061 RNO983056:RNO983061 RXK983056:RXK983061 SHG983056:SHG983061 SRC983056:SRC983061 TAY983056:TAY983061 TKU983056:TKU983061 TUQ983056:TUQ983061 UEM983056:UEM983061 UOI983056:UOI983061 UYE983056:UYE983061 VIA983056:VIA983061 VRW983056:VRW983061 WBS983056:WBS983061 WLO983056:WLO983061 WVK983056:WVK983061" xr:uid="{00000000-0002-0000-0000-000004000000}">
      <formula1>_0580</formula1>
    </dataValidation>
    <dataValidation type="list" allowBlank="1" showInputMessage="1" showErrorMessage="1" sqref="C40 IY40 SU40 ACQ40 AMM40 AWI40 BGE40 BQA40 BZW40 CJS40 CTO40 DDK40 DNG40 DXC40 EGY40 EQU40 FAQ40 FKM40 FUI40 GEE40 GOA40 GXW40 HHS40 HRO40 IBK40 ILG40 IVC40 JEY40 JOU40 JYQ40 KIM40 KSI40 LCE40 LMA40 LVW40 MFS40 MPO40 MZK40 NJG40 NTC40 OCY40 OMU40 OWQ40 PGM40 PQI40 QAE40 QKA40 QTW40 RDS40 RNO40 RXK40 SHG40 SRC40 TAY40 TKU40 TUQ40 UEM40 UOI40 UYE40 VIA40 VRW40 WBS40 WLO40 WVK40 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xr:uid="{00000000-0002-0000-0000-000005000000}">
      <formula1>paragraf</formula1>
    </dataValidation>
  </dataValidations>
  <printOptions horizontalCentered="1"/>
  <pageMargins left="0.59055118110236227" right="0.59055118110236227" top="0.67" bottom="0.6692913385826772" header="0" footer="0.39370078740157483"/>
  <pageSetup paperSize="9" scale="71" fitToHeight="2" orientation="portrait" r:id="rId1"/>
  <headerFooter alignWithMargins="0"/>
  <rowBreaks count="1" manualBreakCount="1">
    <brk id="5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64"/>
  <sheetViews>
    <sheetView view="pageBreakPreview" zoomScaleNormal="100" zoomScaleSheetLayoutView="100" workbookViewId="0">
      <selection activeCell="F1" sqref="F1:G1"/>
    </sheetView>
  </sheetViews>
  <sheetFormatPr defaultRowHeight="12.75"/>
  <cols>
    <col min="1" max="1" width="4.5703125" style="196" customWidth="1"/>
    <col min="2" max="2" width="37" style="197" customWidth="1"/>
    <col min="3" max="3" width="13.5703125" style="78" customWidth="1"/>
    <col min="4" max="4" width="13" style="78" customWidth="1"/>
    <col min="5" max="5" width="14" style="78" customWidth="1"/>
    <col min="6" max="6" width="13.7109375" style="78" customWidth="1"/>
    <col min="7" max="7" width="10.7109375" style="78" customWidth="1"/>
    <col min="8" max="256" width="9.140625" style="78"/>
    <col min="257" max="257" width="4.5703125" style="78" customWidth="1"/>
    <col min="258" max="258" width="37" style="78" customWidth="1"/>
    <col min="259" max="259" width="13.5703125" style="78" customWidth="1"/>
    <col min="260" max="260" width="13" style="78" customWidth="1"/>
    <col min="261" max="261" width="14" style="78" customWidth="1"/>
    <col min="262" max="262" width="13.7109375" style="78" customWidth="1"/>
    <col min="263" max="263" width="10.7109375" style="78" customWidth="1"/>
    <col min="264" max="512" width="9.140625" style="78"/>
    <col min="513" max="513" width="4.5703125" style="78" customWidth="1"/>
    <col min="514" max="514" width="37" style="78" customWidth="1"/>
    <col min="515" max="515" width="13.5703125" style="78" customWidth="1"/>
    <col min="516" max="516" width="13" style="78" customWidth="1"/>
    <col min="517" max="517" width="14" style="78" customWidth="1"/>
    <col min="518" max="518" width="13.7109375" style="78" customWidth="1"/>
    <col min="519" max="519" width="10.7109375" style="78" customWidth="1"/>
    <col min="520" max="768" width="9.140625" style="78"/>
    <col min="769" max="769" width="4.5703125" style="78" customWidth="1"/>
    <col min="770" max="770" width="37" style="78" customWidth="1"/>
    <col min="771" max="771" width="13.5703125" style="78" customWidth="1"/>
    <col min="772" max="772" width="13" style="78" customWidth="1"/>
    <col min="773" max="773" width="14" style="78" customWidth="1"/>
    <col min="774" max="774" width="13.7109375" style="78" customWidth="1"/>
    <col min="775" max="775" width="10.7109375" style="78" customWidth="1"/>
    <col min="776" max="1024" width="9.140625" style="78"/>
    <col min="1025" max="1025" width="4.5703125" style="78" customWidth="1"/>
    <col min="1026" max="1026" width="37" style="78" customWidth="1"/>
    <col min="1027" max="1027" width="13.5703125" style="78" customWidth="1"/>
    <col min="1028" max="1028" width="13" style="78" customWidth="1"/>
    <col min="1029" max="1029" width="14" style="78" customWidth="1"/>
    <col min="1030" max="1030" width="13.7109375" style="78" customWidth="1"/>
    <col min="1031" max="1031" width="10.7109375" style="78" customWidth="1"/>
    <col min="1032" max="1280" width="9.140625" style="78"/>
    <col min="1281" max="1281" width="4.5703125" style="78" customWidth="1"/>
    <col min="1282" max="1282" width="37" style="78" customWidth="1"/>
    <col min="1283" max="1283" width="13.5703125" style="78" customWidth="1"/>
    <col min="1284" max="1284" width="13" style="78" customWidth="1"/>
    <col min="1285" max="1285" width="14" style="78" customWidth="1"/>
    <col min="1286" max="1286" width="13.7109375" style="78" customWidth="1"/>
    <col min="1287" max="1287" width="10.7109375" style="78" customWidth="1"/>
    <col min="1288" max="1536" width="9.140625" style="78"/>
    <col min="1537" max="1537" width="4.5703125" style="78" customWidth="1"/>
    <col min="1538" max="1538" width="37" style="78" customWidth="1"/>
    <col min="1539" max="1539" width="13.5703125" style="78" customWidth="1"/>
    <col min="1540" max="1540" width="13" style="78" customWidth="1"/>
    <col min="1541" max="1541" width="14" style="78" customWidth="1"/>
    <col min="1542" max="1542" width="13.7109375" style="78" customWidth="1"/>
    <col min="1543" max="1543" width="10.7109375" style="78" customWidth="1"/>
    <col min="1544" max="1792" width="9.140625" style="78"/>
    <col min="1793" max="1793" width="4.5703125" style="78" customWidth="1"/>
    <col min="1794" max="1794" width="37" style="78" customWidth="1"/>
    <col min="1795" max="1795" width="13.5703125" style="78" customWidth="1"/>
    <col min="1796" max="1796" width="13" style="78" customWidth="1"/>
    <col min="1797" max="1797" width="14" style="78" customWidth="1"/>
    <col min="1798" max="1798" width="13.7109375" style="78" customWidth="1"/>
    <col min="1799" max="1799" width="10.7109375" style="78" customWidth="1"/>
    <col min="1800" max="2048" width="9.140625" style="78"/>
    <col min="2049" max="2049" width="4.5703125" style="78" customWidth="1"/>
    <col min="2050" max="2050" width="37" style="78" customWidth="1"/>
    <col min="2051" max="2051" width="13.5703125" style="78" customWidth="1"/>
    <col min="2052" max="2052" width="13" style="78" customWidth="1"/>
    <col min="2053" max="2053" width="14" style="78" customWidth="1"/>
    <col min="2054" max="2054" width="13.7109375" style="78" customWidth="1"/>
    <col min="2055" max="2055" width="10.7109375" style="78" customWidth="1"/>
    <col min="2056" max="2304" width="9.140625" style="78"/>
    <col min="2305" max="2305" width="4.5703125" style="78" customWidth="1"/>
    <col min="2306" max="2306" width="37" style="78" customWidth="1"/>
    <col min="2307" max="2307" width="13.5703125" style="78" customWidth="1"/>
    <col min="2308" max="2308" width="13" style="78" customWidth="1"/>
    <col min="2309" max="2309" width="14" style="78" customWidth="1"/>
    <col min="2310" max="2310" width="13.7109375" style="78" customWidth="1"/>
    <col min="2311" max="2311" width="10.7109375" style="78" customWidth="1"/>
    <col min="2312" max="2560" width="9.140625" style="78"/>
    <col min="2561" max="2561" width="4.5703125" style="78" customWidth="1"/>
    <col min="2562" max="2562" width="37" style="78" customWidth="1"/>
    <col min="2563" max="2563" width="13.5703125" style="78" customWidth="1"/>
    <col min="2564" max="2564" width="13" style="78" customWidth="1"/>
    <col min="2565" max="2565" width="14" style="78" customWidth="1"/>
    <col min="2566" max="2566" width="13.7109375" style="78" customWidth="1"/>
    <col min="2567" max="2567" width="10.7109375" style="78" customWidth="1"/>
    <col min="2568" max="2816" width="9.140625" style="78"/>
    <col min="2817" max="2817" width="4.5703125" style="78" customWidth="1"/>
    <col min="2818" max="2818" width="37" style="78" customWidth="1"/>
    <col min="2819" max="2819" width="13.5703125" style="78" customWidth="1"/>
    <col min="2820" max="2820" width="13" style="78" customWidth="1"/>
    <col min="2821" max="2821" width="14" style="78" customWidth="1"/>
    <col min="2822" max="2822" width="13.7109375" style="78" customWidth="1"/>
    <col min="2823" max="2823" width="10.7109375" style="78" customWidth="1"/>
    <col min="2824" max="3072" width="9.140625" style="78"/>
    <col min="3073" max="3073" width="4.5703125" style="78" customWidth="1"/>
    <col min="3074" max="3074" width="37" style="78" customWidth="1"/>
    <col min="3075" max="3075" width="13.5703125" style="78" customWidth="1"/>
    <col min="3076" max="3076" width="13" style="78" customWidth="1"/>
    <col min="3077" max="3077" width="14" style="78" customWidth="1"/>
    <col min="3078" max="3078" width="13.7109375" style="78" customWidth="1"/>
    <col min="3079" max="3079" width="10.7109375" style="78" customWidth="1"/>
    <col min="3080" max="3328" width="9.140625" style="78"/>
    <col min="3329" max="3329" width="4.5703125" style="78" customWidth="1"/>
    <col min="3330" max="3330" width="37" style="78" customWidth="1"/>
    <col min="3331" max="3331" width="13.5703125" style="78" customWidth="1"/>
    <col min="3332" max="3332" width="13" style="78" customWidth="1"/>
    <col min="3333" max="3333" width="14" style="78" customWidth="1"/>
    <col min="3334" max="3334" width="13.7109375" style="78" customWidth="1"/>
    <col min="3335" max="3335" width="10.7109375" style="78" customWidth="1"/>
    <col min="3336" max="3584" width="9.140625" style="78"/>
    <col min="3585" max="3585" width="4.5703125" style="78" customWidth="1"/>
    <col min="3586" max="3586" width="37" style="78" customWidth="1"/>
    <col min="3587" max="3587" width="13.5703125" style="78" customWidth="1"/>
    <col min="3588" max="3588" width="13" style="78" customWidth="1"/>
    <col min="3589" max="3589" width="14" style="78" customWidth="1"/>
    <col min="3590" max="3590" width="13.7109375" style="78" customWidth="1"/>
    <col min="3591" max="3591" width="10.7109375" style="78" customWidth="1"/>
    <col min="3592" max="3840" width="9.140625" style="78"/>
    <col min="3841" max="3841" width="4.5703125" style="78" customWidth="1"/>
    <col min="3842" max="3842" width="37" style="78" customWidth="1"/>
    <col min="3843" max="3843" width="13.5703125" style="78" customWidth="1"/>
    <col min="3844" max="3844" width="13" style="78" customWidth="1"/>
    <col min="3845" max="3845" width="14" style="78" customWidth="1"/>
    <col min="3846" max="3846" width="13.7109375" style="78" customWidth="1"/>
    <col min="3847" max="3847" width="10.7109375" style="78" customWidth="1"/>
    <col min="3848" max="4096" width="9.140625" style="78"/>
    <col min="4097" max="4097" width="4.5703125" style="78" customWidth="1"/>
    <col min="4098" max="4098" width="37" style="78" customWidth="1"/>
    <col min="4099" max="4099" width="13.5703125" style="78" customWidth="1"/>
    <col min="4100" max="4100" width="13" style="78" customWidth="1"/>
    <col min="4101" max="4101" width="14" style="78" customWidth="1"/>
    <col min="4102" max="4102" width="13.7109375" style="78" customWidth="1"/>
    <col min="4103" max="4103" width="10.7109375" style="78" customWidth="1"/>
    <col min="4104" max="4352" width="9.140625" style="78"/>
    <col min="4353" max="4353" width="4.5703125" style="78" customWidth="1"/>
    <col min="4354" max="4354" width="37" style="78" customWidth="1"/>
    <col min="4355" max="4355" width="13.5703125" style="78" customWidth="1"/>
    <col min="4356" max="4356" width="13" style="78" customWidth="1"/>
    <col min="4357" max="4357" width="14" style="78" customWidth="1"/>
    <col min="4358" max="4358" width="13.7109375" style="78" customWidth="1"/>
    <col min="4359" max="4359" width="10.7109375" style="78" customWidth="1"/>
    <col min="4360" max="4608" width="9.140625" style="78"/>
    <col min="4609" max="4609" width="4.5703125" style="78" customWidth="1"/>
    <col min="4610" max="4610" width="37" style="78" customWidth="1"/>
    <col min="4611" max="4611" width="13.5703125" style="78" customWidth="1"/>
    <col min="4612" max="4612" width="13" style="78" customWidth="1"/>
    <col min="4613" max="4613" width="14" style="78" customWidth="1"/>
    <col min="4614" max="4614" width="13.7109375" style="78" customWidth="1"/>
    <col min="4615" max="4615" width="10.7109375" style="78" customWidth="1"/>
    <col min="4616" max="4864" width="9.140625" style="78"/>
    <col min="4865" max="4865" width="4.5703125" style="78" customWidth="1"/>
    <col min="4866" max="4866" width="37" style="78" customWidth="1"/>
    <col min="4867" max="4867" width="13.5703125" style="78" customWidth="1"/>
    <col min="4868" max="4868" width="13" style="78" customWidth="1"/>
    <col min="4869" max="4869" width="14" style="78" customWidth="1"/>
    <col min="4870" max="4870" width="13.7109375" style="78" customWidth="1"/>
    <col min="4871" max="4871" width="10.7109375" style="78" customWidth="1"/>
    <col min="4872" max="5120" width="9.140625" style="78"/>
    <col min="5121" max="5121" width="4.5703125" style="78" customWidth="1"/>
    <col min="5122" max="5122" width="37" style="78" customWidth="1"/>
    <col min="5123" max="5123" width="13.5703125" style="78" customWidth="1"/>
    <col min="5124" max="5124" width="13" style="78" customWidth="1"/>
    <col min="5125" max="5125" width="14" style="78" customWidth="1"/>
    <col min="5126" max="5126" width="13.7109375" style="78" customWidth="1"/>
    <col min="5127" max="5127" width="10.7109375" style="78" customWidth="1"/>
    <col min="5128" max="5376" width="9.140625" style="78"/>
    <col min="5377" max="5377" width="4.5703125" style="78" customWidth="1"/>
    <col min="5378" max="5378" width="37" style="78" customWidth="1"/>
    <col min="5379" max="5379" width="13.5703125" style="78" customWidth="1"/>
    <col min="5380" max="5380" width="13" style="78" customWidth="1"/>
    <col min="5381" max="5381" width="14" style="78" customWidth="1"/>
    <col min="5382" max="5382" width="13.7109375" style="78" customWidth="1"/>
    <col min="5383" max="5383" width="10.7109375" style="78" customWidth="1"/>
    <col min="5384" max="5632" width="9.140625" style="78"/>
    <col min="5633" max="5633" width="4.5703125" style="78" customWidth="1"/>
    <col min="5634" max="5634" width="37" style="78" customWidth="1"/>
    <col min="5635" max="5635" width="13.5703125" style="78" customWidth="1"/>
    <col min="5636" max="5636" width="13" style="78" customWidth="1"/>
    <col min="5637" max="5637" width="14" style="78" customWidth="1"/>
    <col min="5638" max="5638" width="13.7109375" style="78" customWidth="1"/>
    <col min="5639" max="5639" width="10.7109375" style="78" customWidth="1"/>
    <col min="5640" max="5888" width="9.140625" style="78"/>
    <col min="5889" max="5889" width="4.5703125" style="78" customWidth="1"/>
    <col min="5890" max="5890" width="37" style="78" customWidth="1"/>
    <col min="5891" max="5891" width="13.5703125" style="78" customWidth="1"/>
    <col min="5892" max="5892" width="13" style="78" customWidth="1"/>
    <col min="5893" max="5893" width="14" style="78" customWidth="1"/>
    <col min="5894" max="5894" width="13.7109375" style="78" customWidth="1"/>
    <col min="5895" max="5895" width="10.7109375" style="78" customWidth="1"/>
    <col min="5896" max="6144" width="9.140625" style="78"/>
    <col min="6145" max="6145" width="4.5703125" style="78" customWidth="1"/>
    <col min="6146" max="6146" width="37" style="78" customWidth="1"/>
    <col min="6147" max="6147" width="13.5703125" style="78" customWidth="1"/>
    <col min="6148" max="6148" width="13" style="78" customWidth="1"/>
    <col min="6149" max="6149" width="14" style="78" customWidth="1"/>
    <col min="6150" max="6150" width="13.7109375" style="78" customWidth="1"/>
    <col min="6151" max="6151" width="10.7109375" style="78" customWidth="1"/>
    <col min="6152" max="6400" width="9.140625" style="78"/>
    <col min="6401" max="6401" width="4.5703125" style="78" customWidth="1"/>
    <col min="6402" max="6402" width="37" style="78" customWidth="1"/>
    <col min="6403" max="6403" width="13.5703125" style="78" customWidth="1"/>
    <col min="6404" max="6404" width="13" style="78" customWidth="1"/>
    <col min="6405" max="6405" width="14" style="78" customWidth="1"/>
    <col min="6406" max="6406" width="13.7109375" style="78" customWidth="1"/>
    <col min="6407" max="6407" width="10.7109375" style="78" customWidth="1"/>
    <col min="6408" max="6656" width="9.140625" style="78"/>
    <col min="6657" max="6657" width="4.5703125" style="78" customWidth="1"/>
    <col min="6658" max="6658" width="37" style="78" customWidth="1"/>
    <col min="6659" max="6659" width="13.5703125" style="78" customWidth="1"/>
    <col min="6660" max="6660" width="13" style="78" customWidth="1"/>
    <col min="6661" max="6661" width="14" style="78" customWidth="1"/>
    <col min="6662" max="6662" width="13.7109375" style="78" customWidth="1"/>
    <col min="6663" max="6663" width="10.7109375" style="78" customWidth="1"/>
    <col min="6664" max="6912" width="9.140625" style="78"/>
    <col min="6913" max="6913" width="4.5703125" style="78" customWidth="1"/>
    <col min="6914" max="6914" width="37" style="78" customWidth="1"/>
    <col min="6915" max="6915" width="13.5703125" style="78" customWidth="1"/>
    <col min="6916" max="6916" width="13" style="78" customWidth="1"/>
    <col min="6917" max="6917" width="14" style="78" customWidth="1"/>
    <col min="6918" max="6918" width="13.7109375" style="78" customWidth="1"/>
    <col min="6919" max="6919" width="10.7109375" style="78" customWidth="1"/>
    <col min="6920" max="7168" width="9.140625" style="78"/>
    <col min="7169" max="7169" width="4.5703125" style="78" customWidth="1"/>
    <col min="7170" max="7170" width="37" style="78" customWidth="1"/>
    <col min="7171" max="7171" width="13.5703125" style="78" customWidth="1"/>
    <col min="7172" max="7172" width="13" style="78" customWidth="1"/>
    <col min="7173" max="7173" width="14" style="78" customWidth="1"/>
    <col min="7174" max="7174" width="13.7109375" style="78" customWidth="1"/>
    <col min="7175" max="7175" width="10.7109375" style="78" customWidth="1"/>
    <col min="7176" max="7424" width="9.140625" style="78"/>
    <col min="7425" max="7425" width="4.5703125" style="78" customWidth="1"/>
    <col min="7426" max="7426" width="37" style="78" customWidth="1"/>
    <col min="7427" max="7427" width="13.5703125" style="78" customWidth="1"/>
    <col min="7428" max="7428" width="13" style="78" customWidth="1"/>
    <col min="7429" max="7429" width="14" style="78" customWidth="1"/>
    <col min="7430" max="7430" width="13.7109375" style="78" customWidth="1"/>
    <col min="7431" max="7431" width="10.7109375" style="78" customWidth="1"/>
    <col min="7432" max="7680" width="9.140625" style="78"/>
    <col min="7681" max="7681" width="4.5703125" style="78" customWidth="1"/>
    <col min="7682" max="7682" width="37" style="78" customWidth="1"/>
    <col min="7683" max="7683" width="13.5703125" style="78" customWidth="1"/>
    <col min="7684" max="7684" width="13" style="78" customWidth="1"/>
    <col min="7685" max="7685" width="14" style="78" customWidth="1"/>
    <col min="7686" max="7686" width="13.7109375" style="78" customWidth="1"/>
    <col min="7687" max="7687" width="10.7109375" style="78" customWidth="1"/>
    <col min="7688" max="7936" width="9.140625" style="78"/>
    <col min="7937" max="7937" width="4.5703125" style="78" customWidth="1"/>
    <col min="7938" max="7938" width="37" style="78" customWidth="1"/>
    <col min="7939" max="7939" width="13.5703125" style="78" customWidth="1"/>
    <col min="7940" max="7940" width="13" style="78" customWidth="1"/>
    <col min="7941" max="7941" width="14" style="78" customWidth="1"/>
    <col min="7942" max="7942" width="13.7109375" style="78" customWidth="1"/>
    <col min="7943" max="7943" width="10.7109375" style="78" customWidth="1"/>
    <col min="7944" max="8192" width="9.140625" style="78"/>
    <col min="8193" max="8193" width="4.5703125" style="78" customWidth="1"/>
    <col min="8194" max="8194" width="37" style="78" customWidth="1"/>
    <col min="8195" max="8195" width="13.5703125" style="78" customWidth="1"/>
    <col min="8196" max="8196" width="13" style="78" customWidth="1"/>
    <col min="8197" max="8197" width="14" style="78" customWidth="1"/>
    <col min="8198" max="8198" width="13.7109375" style="78" customWidth="1"/>
    <col min="8199" max="8199" width="10.7109375" style="78" customWidth="1"/>
    <col min="8200" max="8448" width="9.140625" style="78"/>
    <col min="8449" max="8449" width="4.5703125" style="78" customWidth="1"/>
    <col min="8450" max="8450" width="37" style="78" customWidth="1"/>
    <col min="8451" max="8451" width="13.5703125" style="78" customWidth="1"/>
    <col min="8452" max="8452" width="13" style="78" customWidth="1"/>
    <col min="8453" max="8453" width="14" style="78" customWidth="1"/>
    <col min="8454" max="8454" width="13.7109375" style="78" customWidth="1"/>
    <col min="8455" max="8455" width="10.7109375" style="78" customWidth="1"/>
    <col min="8456" max="8704" width="9.140625" style="78"/>
    <col min="8705" max="8705" width="4.5703125" style="78" customWidth="1"/>
    <col min="8706" max="8706" width="37" style="78" customWidth="1"/>
    <col min="8707" max="8707" width="13.5703125" style="78" customWidth="1"/>
    <col min="8708" max="8708" width="13" style="78" customWidth="1"/>
    <col min="8709" max="8709" width="14" style="78" customWidth="1"/>
    <col min="8710" max="8710" width="13.7109375" style="78" customWidth="1"/>
    <col min="8711" max="8711" width="10.7109375" style="78" customWidth="1"/>
    <col min="8712" max="8960" width="9.140625" style="78"/>
    <col min="8961" max="8961" width="4.5703125" style="78" customWidth="1"/>
    <col min="8962" max="8962" width="37" style="78" customWidth="1"/>
    <col min="8963" max="8963" width="13.5703125" style="78" customWidth="1"/>
    <col min="8964" max="8964" width="13" style="78" customWidth="1"/>
    <col min="8965" max="8965" width="14" style="78" customWidth="1"/>
    <col min="8966" max="8966" width="13.7109375" style="78" customWidth="1"/>
    <col min="8967" max="8967" width="10.7109375" style="78" customWidth="1"/>
    <col min="8968" max="9216" width="9.140625" style="78"/>
    <col min="9217" max="9217" width="4.5703125" style="78" customWidth="1"/>
    <col min="9218" max="9218" width="37" style="78" customWidth="1"/>
    <col min="9219" max="9219" width="13.5703125" style="78" customWidth="1"/>
    <col min="9220" max="9220" width="13" style="78" customWidth="1"/>
    <col min="9221" max="9221" width="14" style="78" customWidth="1"/>
    <col min="9222" max="9222" width="13.7109375" style="78" customWidth="1"/>
    <col min="9223" max="9223" width="10.7109375" style="78" customWidth="1"/>
    <col min="9224" max="9472" width="9.140625" style="78"/>
    <col min="9473" max="9473" width="4.5703125" style="78" customWidth="1"/>
    <col min="9474" max="9474" width="37" style="78" customWidth="1"/>
    <col min="9475" max="9475" width="13.5703125" style="78" customWidth="1"/>
    <col min="9476" max="9476" width="13" style="78" customWidth="1"/>
    <col min="9477" max="9477" width="14" style="78" customWidth="1"/>
    <col min="9478" max="9478" width="13.7109375" style="78" customWidth="1"/>
    <col min="9479" max="9479" width="10.7109375" style="78" customWidth="1"/>
    <col min="9480" max="9728" width="9.140625" style="78"/>
    <col min="9729" max="9729" width="4.5703125" style="78" customWidth="1"/>
    <col min="9730" max="9730" width="37" style="78" customWidth="1"/>
    <col min="9731" max="9731" width="13.5703125" style="78" customWidth="1"/>
    <col min="9732" max="9732" width="13" style="78" customWidth="1"/>
    <col min="9733" max="9733" width="14" style="78" customWidth="1"/>
    <col min="9734" max="9734" width="13.7109375" style="78" customWidth="1"/>
    <col min="9735" max="9735" width="10.7109375" style="78" customWidth="1"/>
    <col min="9736" max="9984" width="9.140625" style="78"/>
    <col min="9985" max="9985" width="4.5703125" style="78" customWidth="1"/>
    <col min="9986" max="9986" width="37" style="78" customWidth="1"/>
    <col min="9987" max="9987" width="13.5703125" style="78" customWidth="1"/>
    <col min="9988" max="9988" width="13" style="78" customWidth="1"/>
    <col min="9989" max="9989" width="14" style="78" customWidth="1"/>
    <col min="9990" max="9990" width="13.7109375" style="78" customWidth="1"/>
    <col min="9991" max="9991" width="10.7109375" style="78" customWidth="1"/>
    <col min="9992" max="10240" width="9.140625" style="78"/>
    <col min="10241" max="10241" width="4.5703125" style="78" customWidth="1"/>
    <col min="10242" max="10242" width="37" style="78" customWidth="1"/>
    <col min="10243" max="10243" width="13.5703125" style="78" customWidth="1"/>
    <col min="10244" max="10244" width="13" style="78" customWidth="1"/>
    <col min="10245" max="10245" width="14" style="78" customWidth="1"/>
    <col min="10246" max="10246" width="13.7109375" style="78" customWidth="1"/>
    <col min="10247" max="10247" width="10.7109375" style="78" customWidth="1"/>
    <col min="10248" max="10496" width="9.140625" style="78"/>
    <col min="10497" max="10497" width="4.5703125" style="78" customWidth="1"/>
    <col min="10498" max="10498" width="37" style="78" customWidth="1"/>
    <col min="10499" max="10499" width="13.5703125" style="78" customWidth="1"/>
    <col min="10500" max="10500" width="13" style="78" customWidth="1"/>
    <col min="10501" max="10501" width="14" style="78" customWidth="1"/>
    <col min="10502" max="10502" width="13.7109375" style="78" customWidth="1"/>
    <col min="10503" max="10503" width="10.7109375" style="78" customWidth="1"/>
    <col min="10504" max="10752" width="9.140625" style="78"/>
    <col min="10753" max="10753" width="4.5703125" style="78" customWidth="1"/>
    <col min="10754" max="10754" width="37" style="78" customWidth="1"/>
    <col min="10755" max="10755" width="13.5703125" style="78" customWidth="1"/>
    <col min="10756" max="10756" width="13" style="78" customWidth="1"/>
    <col min="10757" max="10757" width="14" style="78" customWidth="1"/>
    <col min="10758" max="10758" width="13.7109375" style="78" customWidth="1"/>
    <col min="10759" max="10759" width="10.7109375" style="78" customWidth="1"/>
    <col min="10760" max="11008" width="9.140625" style="78"/>
    <col min="11009" max="11009" width="4.5703125" style="78" customWidth="1"/>
    <col min="11010" max="11010" width="37" style="78" customWidth="1"/>
    <col min="11011" max="11011" width="13.5703125" style="78" customWidth="1"/>
    <col min="11012" max="11012" width="13" style="78" customWidth="1"/>
    <col min="11013" max="11013" width="14" style="78" customWidth="1"/>
    <col min="11014" max="11014" width="13.7109375" style="78" customWidth="1"/>
    <col min="11015" max="11015" width="10.7109375" style="78" customWidth="1"/>
    <col min="11016" max="11264" width="9.140625" style="78"/>
    <col min="11265" max="11265" width="4.5703125" style="78" customWidth="1"/>
    <col min="11266" max="11266" width="37" style="78" customWidth="1"/>
    <col min="11267" max="11267" width="13.5703125" style="78" customWidth="1"/>
    <col min="11268" max="11268" width="13" style="78" customWidth="1"/>
    <col min="11269" max="11269" width="14" style="78" customWidth="1"/>
    <col min="11270" max="11270" width="13.7109375" style="78" customWidth="1"/>
    <col min="11271" max="11271" width="10.7109375" style="78" customWidth="1"/>
    <col min="11272" max="11520" width="9.140625" style="78"/>
    <col min="11521" max="11521" width="4.5703125" style="78" customWidth="1"/>
    <col min="11522" max="11522" width="37" style="78" customWidth="1"/>
    <col min="11523" max="11523" width="13.5703125" style="78" customWidth="1"/>
    <col min="11524" max="11524" width="13" style="78" customWidth="1"/>
    <col min="11525" max="11525" width="14" style="78" customWidth="1"/>
    <col min="11526" max="11526" width="13.7109375" style="78" customWidth="1"/>
    <col min="11527" max="11527" width="10.7109375" style="78" customWidth="1"/>
    <col min="11528" max="11776" width="9.140625" style="78"/>
    <col min="11777" max="11777" width="4.5703125" style="78" customWidth="1"/>
    <col min="11778" max="11778" width="37" style="78" customWidth="1"/>
    <col min="11779" max="11779" width="13.5703125" style="78" customWidth="1"/>
    <col min="11780" max="11780" width="13" style="78" customWidth="1"/>
    <col min="11781" max="11781" width="14" style="78" customWidth="1"/>
    <col min="11782" max="11782" width="13.7109375" style="78" customWidth="1"/>
    <col min="11783" max="11783" width="10.7109375" style="78" customWidth="1"/>
    <col min="11784" max="12032" width="9.140625" style="78"/>
    <col min="12033" max="12033" width="4.5703125" style="78" customWidth="1"/>
    <col min="12034" max="12034" width="37" style="78" customWidth="1"/>
    <col min="12035" max="12035" width="13.5703125" style="78" customWidth="1"/>
    <col min="12036" max="12036" width="13" style="78" customWidth="1"/>
    <col min="12037" max="12037" width="14" style="78" customWidth="1"/>
    <col min="12038" max="12038" width="13.7109375" style="78" customWidth="1"/>
    <col min="12039" max="12039" width="10.7109375" style="78" customWidth="1"/>
    <col min="12040" max="12288" width="9.140625" style="78"/>
    <col min="12289" max="12289" width="4.5703125" style="78" customWidth="1"/>
    <col min="12290" max="12290" width="37" style="78" customWidth="1"/>
    <col min="12291" max="12291" width="13.5703125" style="78" customWidth="1"/>
    <col min="12292" max="12292" width="13" style="78" customWidth="1"/>
    <col min="12293" max="12293" width="14" style="78" customWidth="1"/>
    <col min="12294" max="12294" width="13.7109375" style="78" customWidth="1"/>
    <col min="12295" max="12295" width="10.7109375" style="78" customWidth="1"/>
    <col min="12296" max="12544" width="9.140625" style="78"/>
    <col min="12545" max="12545" width="4.5703125" style="78" customWidth="1"/>
    <col min="12546" max="12546" width="37" style="78" customWidth="1"/>
    <col min="12547" max="12547" width="13.5703125" style="78" customWidth="1"/>
    <col min="12548" max="12548" width="13" style="78" customWidth="1"/>
    <col min="12549" max="12549" width="14" style="78" customWidth="1"/>
    <col min="12550" max="12550" width="13.7109375" style="78" customWidth="1"/>
    <col min="12551" max="12551" width="10.7109375" style="78" customWidth="1"/>
    <col min="12552" max="12800" width="9.140625" style="78"/>
    <col min="12801" max="12801" width="4.5703125" style="78" customWidth="1"/>
    <col min="12802" max="12802" width="37" style="78" customWidth="1"/>
    <col min="12803" max="12803" width="13.5703125" style="78" customWidth="1"/>
    <col min="12804" max="12804" width="13" style="78" customWidth="1"/>
    <col min="12805" max="12805" width="14" style="78" customWidth="1"/>
    <col min="12806" max="12806" width="13.7109375" style="78" customWidth="1"/>
    <col min="12807" max="12807" width="10.7109375" style="78" customWidth="1"/>
    <col min="12808" max="13056" width="9.140625" style="78"/>
    <col min="13057" max="13057" width="4.5703125" style="78" customWidth="1"/>
    <col min="13058" max="13058" width="37" style="78" customWidth="1"/>
    <col min="13059" max="13059" width="13.5703125" style="78" customWidth="1"/>
    <col min="13060" max="13060" width="13" style="78" customWidth="1"/>
    <col min="13061" max="13061" width="14" style="78" customWidth="1"/>
    <col min="13062" max="13062" width="13.7109375" style="78" customWidth="1"/>
    <col min="13063" max="13063" width="10.7109375" style="78" customWidth="1"/>
    <col min="13064" max="13312" width="9.140625" style="78"/>
    <col min="13313" max="13313" width="4.5703125" style="78" customWidth="1"/>
    <col min="13314" max="13314" width="37" style="78" customWidth="1"/>
    <col min="13315" max="13315" width="13.5703125" style="78" customWidth="1"/>
    <col min="13316" max="13316" width="13" style="78" customWidth="1"/>
    <col min="13317" max="13317" width="14" style="78" customWidth="1"/>
    <col min="13318" max="13318" width="13.7109375" style="78" customWidth="1"/>
    <col min="13319" max="13319" width="10.7109375" style="78" customWidth="1"/>
    <col min="13320" max="13568" width="9.140625" style="78"/>
    <col min="13569" max="13569" width="4.5703125" style="78" customWidth="1"/>
    <col min="13570" max="13570" width="37" style="78" customWidth="1"/>
    <col min="13571" max="13571" width="13.5703125" style="78" customWidth="1"/>
    <col min="13572" max="13572" width="13" style="78" customWidth="1"/>
    <col min="13573" max="13573" width="14" style="78" customWidth="1"/>
    <col min="13574" max="13574" width="13.7109375" style="78" customWidth="1"/>
    <col min="13575" max="13575" width="10.7109375" style="78" customWidth="1"/>
    <col min="13576" max="13824" width="9.140625" style="78"/>
    <col min="13825" max="13825" width="4.5703125" style="78" customWidth="1"/>
    <col min="13826" max="13826" width="37" style="78" customWidth="1"/>
    <col min="13827" max="13827" width="13.5703125" style="78" customWidth="1"/>
    <col min="13828" max="13828" width="13" style="78" customWidth="1"/>
    <col min="13829" max="13829" width="14" style="78" customWidth="1"/>
    <col min="13830" max="13830" width="13.7109375" style="78" customWidth="1"/>
    <col min="13831" max="13831" width="10.7109375" style="78" customWidth="1"/>
    <col min="13832" max="14080" width="9.140625" style="78"/>
    <col min="14081" max="14081" width="4.5703125" style="78" customWidth="1"/>
    <col min="14082" max="14082" width="37" style="78" customWidth="1"/>
    <col min="14083" max="14083" width="13.5703125" style="78" customWidth="1"/>
    <col min="14084" max="14084" width="13" style="78" customWidth="1"/>
    <col min="14085" max="14085" width="14" style="78" customWidth="1"/>
    <col min="14086" max="14086" width="13.7109375" style="78" customWidth="1"/>
    <col min="14087" max="14087" width="10.7109375" style="78" customWidth="1"/>
    <col min="14088" max="14336" width="9.140625" style="78"/>
    <col min="14337" max="14337" width="4.5703125" style="78" customWidth="1"/>
    <col min="14338" max="14338" width="37" style="78" customWidth="1"/>
    <col min="14339" max="14339" width="13.5703125" style="78" customWidth="1"/>
    <col min="14340" max="14340" width="13" style="78" customWidth="1"/>
    <col min="14341" max="14341" width="14" style="78" customWidth="1"/>
    <col min="14342" max="14342" width="13.7109375" style="78" customWidth="1"/>
    <col min="14343" max="14343" width="10.7109375" style="78" customWidth="1"/>
    <col min="14344" max="14592" width="9.140625" style="78"/>
    <col min="14593" max="14593" width="4.5703125" style="78" customWidth="1"/>
    <col min="14594" max="14594" width="37" style="78" customWidth="1"/>
    <col min="14595" max="14595" width="13.5703125" style="78" customWidth="1"/>
    <col min="14596" max="14596" width="13" style="78" customWidth="1"/>
    <col min="14597" max="14597" width="14" style="78" customWidth="1"/>
    <col min="14598" max="14598" width="13.7109375" style="78" customWidth="1"/>
    <col min="14599" max="14599" width="10.7109375" style="78" customWidth="1"/>
    <col min="14600" max="14848" width="9.140625" style="78"/>
    <col min="14849" max="14849" width="4.5703125" style="78" customWidth="1"/>
    <col min="14850" max="14850" width="37" style="78" customWidth="1"/>
    <col min="14851" max="14851" width="13.5703125" style="78" customWidth="1"/>
    <col min="14852" max="14852" width="13" style="78" customWidth="1"/>
    <col min="14853" max="14853" width="14" style="78" customWidth="1"/>
    <col min="14854" max="14854" width="13.7109375" style="78" customWidth="1"/>
    <col min="14855" max="14855" width="10.7109375" style="78" customWidth="1"/>
    <col min="14856" max="15104" width="9.140625" style="78"/>
    <col min="15105" max="15105" width="4.5703125" style="78" customWidth="1"/>
    <col min="15106" max="15106" width="37" style="78" customWidth="1"/>
    <col min="15107" max="15107" width="13.5703125" style="78" customWidth="1"/>
    <col min="15108" max="15108" width="13" style="78" customWidth="1"/>
    <col min="15109" max="15109" width="14" style="78" customWidth="1"/>
    <col min="15110" max="15110" width="13.7109375" style="78" customWidth="1"/>
    <col min="15111" max="15111" width="10.7109375" style="78" customWidth="1"/>
    <col min="15112" max="15360" width="9.140625" style="78"/>
    <col min="15361" max="15361" width="4.5703125" style="78" customWidth="1"/>
    <col min="15362" max="15362" width="37" style="78" customWidth="1"/>
    <col min="15363" max="15363" width="13.5703125" style="78" customWidth="1"/>
    <col min="15364" max="15364" width="13" style="78" customWidth="1"/>
    <col min="15365" max="15365" width="14" style="78" customWidth="1"/>
    <col min="15366" max="15366" width="13.7109375" style="78" customWidth="1"/>
    <col min="15367" max="15367" width="10.7109375" style="78" customWidth="1"/>
    <col min="15368" max="15616" width="9.140625" style="78"/>
    <col min="15617" max="15617" width="4.5703125" style="78" customWidth="1"/>
    <col min="15618" max="15618" width="37" style="78" customWidth="1"/>
    <col min="15619" max="15619" width="13.5703125" style="78" customWidth="1"/>
    <col min="15620" max="15620" width="13" style="78" customWidth="1"/>
    <col min="15621" max="15621" width="14" style="78" customWidth="1"/>
    <col min="15622" max="15622" width="13.7109375" style="78" customWidth="1"/>
    <col min="15623" max="15623" width="10.7109375" style="78" customWidth="1"/>
    <col min="15624" max="15872" width="9.140625" style="78"/>
    <col min="15873" max="15873" width="4.5703125" style="78" customWidth="1"/>
    <col min="15874" max="15874" width="37" style="78" customWidth="1"/>
    <col min="15875" max="15875" width="13.5703125" style="78" customWidth="1"/>
    <col min="15876" max="15876" width="13" style="78" customWidth="1"/>
    <col min="15877" max="15877" width="14" style="78" customWidth="1"/>
    <col min="15878" max="15878" width="13.7109375" style="78" customWidth="1"/>
    <col min="15879" max="15879" width="10.7109375" style="78" customWidth="1"/>
    <col min="15880" max="16128" width="9.140625" style="78"/>
    <col min="16129" max="16129" width="4.5703125" style="78" customWidth="1"/>
    <col min="16130" max="16130" width="37" style="78" customWidth="1"/>
    <col min="16131" max="16131" width="13.5703125" style="78" customWidth="1"/>
    <col min="16132" max="16132" width="13" style="78" customWidth="1"/>
    <col min="16133" max="16133" width="14" style="78" customWidth="1"/>
    <col min="16134" max="16134" width="13.7109375" style="78" customWidth="1"/>
    <col min="16135" max="16135" width="10.7109375" style="78" customWidth="1"/>
    <col min="16136" max="16384" width="9.140625" style="78"/>
  </cols>
  <sheetData>
    <row r="1" spans="1:10" ht="21" customHeight="1">
      <c r="F1" s="1095" t="s">
        <v>238</v>
      </c>
      <c r="G1" s="1095"/>
    </row>
    <row r="2" spans="1:10" ht="6.75" customHeight="1"/>
    <row r="3" spans="1:10" s="172" customFormat="1" ht="30.75" customHeight="1">
      <c r="A3" s="1096" t="s">
        <v>239</v>
      </c>
      <c r="B3" s="1097"/>
      <c r="C3" s="1097"/>
      <c r="D3" s="1097"/>
      <c r="E3" s="1097"/>
      <c r="F3" s="1097"/>
      <c r="G3" s="1097"/>
    </row>
    <row r="5" spans="1:10" s="199" customFormat="1">
      <c r="A5" s="1098" t="s">
        <v>240</v>
      </c>
      <c r="B5" s="1099" t="s">
        <v>241</v>
      </c>
      <c r="C5" s="1100" t="s">
        <v>88</v>
      </c>
      <c r="D5" s="1100" t="s">
        <v>89</v>
      </c>
      <c r="E5" s="1100" t="s">
        <v>90</v>
      </c>
      <c r="F5" s="1100" t="s">
        <v>242</v>
      </c>
      <c r="G5" s="1100" t="s">
        <v>243</v>
      </c>
    </row>
    <row r="6" spans="1:10" s="199" customFormat="1">
      <c r="A6" s="1098"/>
      <c r="B6" s="1099"/>
      <c r="C6" s="1100"/>
      <c r="D6" s="1100"/>
      <c r="E6" s="1100"/>
      <c r="F6" s="1100"/>
      <c r="G6" s="1100"/>
    </row>
    <row r="7" spans="1:10" s="199" customFormat="1">
      <c r="A7" s="1098"/>
      <c r="B7" s="1099"/>
      <c r="C7" s="1100"/>
      <c r="D7" s="1100"/>
      <c r="E7" s="1100"/>
      <c r="F7" s="1100"/>
      <c r="G7" s="1100"/>
    </row>
    <row r="8" spans="1:10" s="203" customFormat="1" ht="11.25">
      <c r="A8" s="200">
        <v>1</v>
      </c>
      <c r="B8" s="201">
        <v>2</v>
      </c>
      <c r="C8" s="202">
        <v>3</v>
      </c>
      <c r="D8" s="202">
        <v>4</v>
      </c>
      <c r="E8" s="202">
        <v>5</v>
      </c>
      <c r="F8" s="202">
        <v>6</v>
      </c>
      <c r="G8" s="202">
        <v>7</v>
      </c>
    </row>
    <row r="9" spans="1:10" s="190" customFormat="1" ht="13.5" customHeight="1">
      <c r="A9" s="204" t="s">
        <v>244</v>
      </c>
      <c r="B9" s="205" t="s">
        <v>245</v>
      </c>
      <c r="C9" s="206"/>
      <c r="D9" s="206"/>
      <c r="E9" s="206"/>
      <c r="F9" s="206"/>
      <c r="G9" s="207"/>
      <c r="J9" s="208"/>
    </row>
    <row r="10" spans="1:10" ht="24.75" customHeight="1">
      <c r="A10" s="209" t="s">
        <v>95</v>
      </c>
      <c r="B10" s="210" t="s">
        <v>246</v>
      </c>
      <c r="C10" s="211"/>
      <c r="D10" s="211"/>
      <c r="E10" s="211"/>
      <c r="F10" s="211"/>
      <c r="G10" s="212" t="s">
        <v>208</v>
      </c>
    </row>
    <row r="11" spans="1:10" s="216" customFormat="1" ht="13.5" customHeight="1">
      <c r="A11" s="213" t="s">
        <v>117</v>
      </c>
      <c r="B11" s="197" t="s">
        <v>247</v>
      </c>
      <c r="C11" s="214">
        <f>C12+C17</f>
        <v>0</v>
      </c>
      <c r="D11" s="214">
        <f>D12+D17</f>
        <v>0</v>
      </c>
      <c r="E11" s="214">
        <f>E12+E17</f>
        <v>0</v>
      </c>
      <c r="F11" s="215">
        <f>F12+F17</f>
        <v>0</v>
      </c>
      <c r="G11" s="215" t="e">
        <f>F11/E11*100</f>
        <v>#DIV/0!</v>
      </c>
    </row>
    <row r="12" spans="1:10" s="199" customFormat="1" ht="13.5" customHeight="1">
      <c r="A12" s="217" t="s">
        <v>121</v>
      </c>
      <c r="B12" s="218" t="s">
        <v>248</v>
      </c>
      <c r="C12" s="219">
        <f>C13+C14+C15+C16</f>
        <v>0</v>
      </c>
      <c r="D12" s="219">
        <f>D13+D14+D15+D16</f>
        <v>0</v>
      </c>
      <c r="E12" s="219">
        <f>E13+E14+E15+E16</f>
        <v>0</v>
      </c>
      <c r="F12" s="220">
        <f>F13+F14+F15+F16</f>
        <v>0</v>
      </c>
      <c r="G12" s="215" t="e">
        <f t="shared" ref="G12:G26" si="0">F12/E12*100</f>
        <v>#DIV/0!</v>
      </c>
    </row>
    <row r="13" spans="1:10" ht="13.5" customHeight="1">
      <c r="A13" s="209"/>
      <c r="B13" s="197" t="s">
        <v>249</v>
      </c>
      <c r="C13" s="221"/>
      <c r="D13" s="221"/>
      <c r="E13" s="221"/>
      <c r="F13" s="222">
        <f>'T.1 - zał B'!M22</f>
        <v>0</v>
      </c>
      <c r="G13" s="215" t="e">
        <f t="shared" si="0"/>
        <v>#DIV/0!</v>
      </c>
    </row>
    <row r="14" spans="1:10" ht="13.5" customHeight="1">
      <c r="A14" s="209"/>
      <c r="B14" s="197" t="s">
        <v>250</v>
      </c>
      <c r="C14" s="221"/>
      <c r="D14" s="221"/>
      <c r="E14" s="221"/>
      <c r="F14" s="222">
        <f>'T.1 - zał B'!J45</f>
        <v>0</v>
      </c>
      <c r="G14" s="215" t="e">
        <f t="shared" si="0"/>
        <v>#DIV/0!</v>
      </c>
    </row>
    <row r="15" spans="1:10" ht="13.5" customHeight="1">
      <c r="A15" s="209"/>
      <c r="B15" s="197" t="s">
        <v>251</v>
      </c>
      <c r="C15" s="221"/>
      <c r="D15" s="221"/>
      <c r="E15" s="221"/>
      <c r="F15" s="222">
        <f>'T.1 - zał B'!G45</f>
        <v>0</v>
      </c>
      <c r="G15" s="215" t="e">
        <f t="shared" si="0"/>
        <v>#DIV/0!</v>
      </c>
    </row>
    <row r="16" spans="1:10" ht="13.5" customHeight="1">
      <c r="A16" s="209"/>
      <c r="B16" s="197" t="s">
        <v>252</v>
      </c>
      <c r="C16" s="221"/>
      <c r="D16" s="221"/>
      <c r="E16" s="221"/>
      <c r="F16" s="222">
        <f>'T.1 - zał B'!F45+'T.1 - zał B'!H45+'T.1 - zał B'!I45+'T.1 - zał B'!K45+'T.1 - zał B'!L45</f>
        <v>0</v>
      </c>
      <c r="G16" s="215" t="e">
        <f t="shared" si="0"/>
        <v>#DIV/0!</v>
      </c>
    </row>
    <row r="17" spans="1:7" ht="13.5" customHeight="1">
      <c r="A17" s="209" t="s">
        <v>155</v>
      </c>
      <c r="B17" s="197" t="s">
        <v>253</v>
      </c>
      <c r="C17" s="223">
        <f>C18+C19+C20+C21</f>
        <v>0</v>
      </c>
      <c r="D17" s="223">
        <f>D18+D19+D20+D21</f>
        <v>0</v>
      </c>
      <c r="E17" s="223">
        <f>E18+E19+E20+E21</f>
        <v>0</v>
      </c>
      <c r="F17" s="222">
        <f>F18+F19+F20+F21</f>
        <v>0</v>
      </c>
      <c r="G17" s="215" t="e">
        <f t="shared" si="0"/>
        <v>#DIV/0!</v>
      </c>
    </row>
    <row r="18" spans="1:7" ht="13.5" customHeight="1">
      <c r="A18" s="209"/>
      <c r="B18" s="197" t="s">
        <v>254</v>
      </c>
      <c r="C18" s="221"/>
      <c r="D18" s="221"/>
      <c r="E18" s="221"/>
      <c r="F18" s="222">
        <f>'T.1 - zał B'!N45</f>
        <v>0</v>
      </c>
      <c r="G18" s="215" t="e">
        <f t="shared" si="0"/>
        <v>#DIV/0!</v>
      </c>
    </row>
    <row r="19" spans="1:7" ht="13.5" customHeight="1">
      <c r="A19" s="209"/>
      <c r="B19" s="197" t="s">
        <v>255</v>
      </c>
      <c r="C19" s="221"/>
      <c r="D19" s="221"/>
      <c r="E19" s="221"/>
      <c r="F19" s="222">
        <f>'T.1 - zał B'!O45</f>
        <v>0</v>
      </c>
      <c r="G19" s="215" t="e">
        <f t="shared" si="0"/>
        <v>#DIV/0!</v>
      </c>
    </row>
    <row r="20" spans="1:7" ht="13.5" customHeight="1">
      <c r="A20" s="209"/>
      <c r="B20" s="197" t="s">
        <v>256</v>
      </c>
      <c r="C20" s="221"/>
      <c r="D20" s="221"/>
      <c r="E20" s="221"/>
      <c r="F20" s="221"/>
      <c r="G20" s="215" t="e">
        <f t="shared" si="0"/>
        <v>#DIV/0!</v>
      </c>
    </row>
    <row r="21" spans="1:7" ht="13.5" customHeight="1">
      <c r="A21" s="209"/>
      <c r="B21" s="197" t="s">
        <v>257</v>
      </c>
      <c r="C21" s="221"/>
      <c r="D21" s="221"/>
      <c r="E21" s="221"/>
      <c r="F21" s="222">
        <f>'T.1 - zał B'!P45-'T.1 - zał A'!F20</f>
        <v>0</v>
      </c>
      <c r="G21" s="215" t="e">
        <f t="shared" si="0"/>
        <v>#DIV/0!</v>
      </c>
    </row>
    <row r="22" spans="1:7" ht="13.5" customHeight="1">
      <c r="A22" s="209" t="s">
        <v>206</v>
      </c>
      <c r="B22" s="197" t="s">
        <v>139</v>
      </c>
      <c r="C22" s="221"/>
      <c r="D22" s="221"/>
      <c r="E22" s="221"/>
      <c r="F22" s="222">
        <f>'T.1 - zał B'!F76</f>
        <v>0</v>
      </c>
      <c r="G22" s="215" t="e">
        <f t="shared" si="0"/>
        <v>#DIV/0!</v>
      </c>
    </row>
    <row r="23" spans="1:7" ht="13.5" customHeight="1">
      <c r="A23" s="209" t="s">
        <v>216</v>
      </c>
      <c r="B23" s="197" t="s">
        <v>258</v>
      </c>
      <c r="C23" s="221"/>
      <c r="D23" s="221"/>
      <c r="E23" s="221"/>
      <c r="F23" s="222">
        <f>'T.1 - zał B'!H87+'T.1 - zał B'!H90</f>
        <v>0</v>
      </c>
      <c r="G23" s="215" t="e">
        <f t="shared" si="0"/>
        <v>#DIV/0!</v>
      </c>
    </row>
    <row r="24" spans="1:7" ht="25.5">
      <c r="A24" s="209" t="s">
        <v>7</v>
      </c>
      <c r="B24" s="197" t="s">
        <v>259</v>
      </c>
      <c r="C24" s="221"/>
      <c r="D24" s="221"/>
      <c r="E24" s="221"/>
      <c r="F24" s="222">
        <f>'T.1 - zał B'!J87+'T.1 - zał B'!J90</f>
        <v>0</v>
      </c>
      <c r="G24" s="222" t="e">
        <f t="shared" si="0"/>
        <v>#DIV/0!</v>
      </c>
    </row>
    <row r="25" spans="1:7" ht="25.5">
      <c r="A25" s="209" t="s">
        <v>260</v>
      </c>
      <c r="B25" s="224" t="s">
        <v>261</v>
      </c>
      <c r="C25" s="225"/>
      <c r="D25" s="221"/>
      <c r="E25" s="226"/>
      <c r="F25" s="222">
        <f>'T.1 - zał B'!L87+'T.1 - zał B'!L90</f>
        <v>0</v>
      </c>
      <c r="G25" s="222" t="e">
        <f>F25/E25*100</f>
        <v>#DIV/0!</v>
      </c>
    </row>
    <row r="26" spans="1:7" ht="25.5">
      <c r="A26" s="209" t="s">
        <v>262</v>
      </c>
      <c r="B26" s="227" t="s">
        <v>156</v>
      </c>
      <c r="C26" s="221"/>
      <c r="D26" s="221"/>
      <c r="E26" s="221"/>
      <c r="F26" s="222">
        <f>'T.1 - zał B'!S76</f>
        <v>0</v>
      </c>
      <c r="G26" s="222" t="e">
        <f t="shared" si="0"/>
        <v>#DIV/0!</v>
      </c>
    </row>
    <row r="27" spans="1:7" s="230" customFormat="1" ht="15" customHeight="1">
      <c r="A27" s="198" t="s">
        <v>263</v>
      </c>
      <c r="B27" s="228" t="s">
        <v>264</v>
      </c>
      <c r="C27" s="229"/>
      <c r="D27" s="229"/>
      <c r="E27" s="229"/>
      <c r="F27" s="229"/>
      <c r="G27" s="198" t="s">
        <v>208</v>
      </c>
    </row>
    <row r="28" spans="1:7" s="230" customFormat="1" ht="15" customHeight="1">
      <c r="A28" s="198" t="s">
        <v>265</v>
      </c>
      <c r="B28" s="228" t="s">
        <v>266</v>
      </c>
      <c r="C28" s="229"/>
      <c r="D28" s="229"/>
      <c r="E28" s="229"/>
      <c r="F28" s="229"/>
      <c r="G28" s="198" t="s">
        <v>208</v>
      </c>
    </row>
    <row r="29" spans="1:7" s="172" customFormat="1" ht="13.5" customHeight="1">
      <c r="A29" s="204" t="s">
        <v>267</v>
      </c>
      <c r="B29" s="205" t="s">
        <v>268</v>
      </c>
      <c r="C29" s="231"/>
      <c r="D29" s="231"/>
      <c r="E29" s="231"/>
      <c r="F29" s="231"/>
      <c r="G29" s="232"/>
    </row>
    <row r="30" spans="1:7" ht="13.5" customHeight="1">
      <c r="A30" s="209" t="s">
        <v>95</v>
      </c>
      <c r="B30" s="210" t="s">
        <v>269</v>
      </c>
      <c r="C30" s="233"/>
      <c r="D30" s="234"/>
      <c r="E30" s="235"/>
      <c r="F30" s="233"/>
      <c r="G30" s="236" t="s">
        <v>208</v>
      </c>
    </row>
    <row r="31" spans="1:7" s="199" customFormat="1" ht="13.5" customHeight="1">
      <c r="A31" s="209" t="s">
        <v>99</v>
      </c>
      <c r="B31" s="237" t="s">
        <v>270</v>
      </c>
      <c r="C31" s="238"/>
      <c r="D31" s="239"/>
      <c r="E31" s="240"/>
      <c r="F31" s="238"/>
      <c r="G31" s="241" t="s">
        <v>208</v>
      </c>
    </row>
    <row r="32" spans="1:7" s="199" customFormat="1" ht="13.5" customHeight="1">
      <c r="A32" s="209" t="s">
        <v>102</v>
      </c>
      <c r="B32" s="237" t="s">
        <v>271</v>
      </c>
      <c r="C32" s="238"/>
      <c r="D32" s="239"/>
      <c r="E32" s="240"/>
      <c r="F32" s="238"/>
      <c r="G32" s="241" t="s">
        <v>208</v>
      </c>
    </row>
    <row r="33" spans="1:7" ht="13.5" customHeight="1">
      <c r="A33" s="209" t="s">
        <v>117</v>
      </c>
      <c r="B33" s="197" t="s">
        <v>247</v>
      </c>
      <c r="C33" s="214">
        <f>C34+C42</f>
        <v>0</v>
      </c>
      <c r="D33" s="214">
        <f>D34+D42</f>
        <v>0</v>
      </c>
      <c r="E33" s="214">
        <f>E34+E42</f>
        <v>0</v>
      </c>
      <c r="F33" s="215">
        <f>F34+F42</f>
        <v>0</v>
      </c>
      <c r="G33" s="215" t="e">
        <f>F33/E33*100</f>
        <v>#DIV/0!</v>
      </c>
    </row>
    <row r="34" spans="1:7" ht="13.5" customHeight="1">
      <c r="A34" s="209" t="s">
        <v>121</v>
      </c>
      <c r="B34" s="218" t="s">
        <v>248</v>
      </c>
      <c r="C34" s="220">
        <f>C35+C37+C41+C36+C38+C39+C40</f>
        <v>0</v>
      </c>
      <c r="D34" s="220">
        <f>D35+D37+D41+D36+D38+D39+D40</f>
        <v>0</v>
      </c>
      <c r="E34" s="220">
        <f>E35+E37+E41+E36+E38+E39+E40</f>
        <v>0</v>
      </c>
      <c r="F34" s="220">
        <f>F35+F37+F41+F36+F38+F39+F40</f>
        <v>0</v>
      </c>
      <c r="G34" s="215" t="e">
        <f t="shared" ref="G34:G50" si="1">F34/E34*100</f>
        <v>#DIV/0!</v>
      </c>
    </row>
    <row r="35" spans="1:7" ht="13.5" customHeight="1">
      <c r="A35" s="209"/>
      <c r="B35" s="197" t="s">
        <v>249</v>
      </c>
      <c r="C35" s="221"/>
      <c r="D35" s="221"/>
      <c r="E35" s="221"/>
      <c r="F35" s="222">
        <f>'T.1 - zał B'!F69</f>
        <v>0</v>
      </c>
      <c r="G35" s="215" t="e">
        <f t="shared" si="1"/>
        <v>#DIV/0!</v>
      </c>
    </row>
    <row r="36" spans="1:7" ht="13.5" customHeight="1">
      <c r="A36" s="209"/>
      <c r="B36" s="197" t="s">
        <v>272</v>
      </c>
      <c r="C36" s="221"/>
      <c r="D36" s="221"/>
      <c r="E36" s="221"/>
      <c r="F36" s="222">
        <f>'T.1 - zał B'!G69</f>
        <v>0</v>
      </c>
      <c r="G36" s="215" t="e">
        <f>F36/E36*100</f>
        <v>#DIV/0!</v>
      </c>
    </row>
    <row r="37" spans="1:7" ht="13.5" customHeight="1">
      <c r="A37" s="209"/>
      <c r="B37" s="197" t="s">
        <v>250</v>
      </c>
      <c r="C37" s="221"/>
      <c r="D37" s="221"/>
      <c r="E37" s="221"/>
      <c r="F37" s="222">
        <f>'T.1 - zał B'!H69</f>
        <v>0</v>
      </c>
      <c r="G37" s="215" t="e">
        <f t="shared" si="1"/>
        <v>#DIV/0!</v>
      </c>
    </row>
    <row r="38" spans="1:7" ht="13.5" customHeight="1">
      <c r="A38" s="209"/>
      <c r="B38" s="197" t="s">
        <v>273</v>
      </c>
      <c r="C38" s="221"/>
      <c r="D38" s="221"/>
      <c r="E38" s="221"/>
      <c r="F38" s="222">
        <f>'T.1 - zał B'!I69</f>
        <v>0</v>
      </c>
      <c r="G38" s="215" t="e">
        <f t="shared" si="1"/>
        <v>#DIV/0!</v>
      </c>
    </row>
    <row r="39" spans="1:7" ht="13.5" customHeight="1">
      <c r="A39" s="209"/>
      <c r="B39" s="197" t="s">
        <v>274</v>
      </c>
      <c r="C39" s="221"/>
      <c r="D39" s="221"/>
      <c r="E39" s="221"/>
      <c r="F39" s="222">
        <f>'T.1 - zał B'!J69</f>
        <v>0</v>
      </c>
      <c r="G39" s="215" t="e">
        <f t="shared" si="1"/>
        <v>#DIV/0!</v>
      </c>
    </row>
    <row r="40" spans="1:7" ht="13.5" customHeight="1">
      <c r="A40" s="209"/>
      <c r="B40" s="197" t="s">
        <v>275</v>
      </c>
      <c r="C40" s="221"/>
      <c r="D40" s="221"/>
      <c r="E40" s="221"/>
      <c r="F40" s="222">
        <f>'T.1 - zał B'!K69</f>
        <v>0</v>
      </c>
      <c r="G40" s="215" t="e">
        <f t="shared" si="1"/>
        <v>#DIV/0!</v>
      </c>
    </row>
    <row r="41" spans="1:7" ht="13.5" customHeight="1">
      <c r="A41" s="209"/>
      <c r="B41" s="197" t="s">
        <v>276</v>
      </c>
      <c r="C41" s="221"/>
      <c r="D41" s="221"/>
      <c r="E41" s="221"/>
      <c r="F41" s="222">
        <f>'T.1 - zał B'!L69</f>
        <v>0</v>
      </c>
      <c r="G41" s="215" t="e">
        <f t="shared" si="1"/>
        <v>#DIV/0!</v>
      </c>
    </row>
    <row r="42" spans="1:7" ht="13.5" customHeight="1">
      <c r="A42" s="209" t="s">
        <v>155</v>
      </c>
      <c r="B42" s="197" t="s">
        <v>253</v>
      </c>
      <c r="C42" s="242">
        <f>C43+C44+C45</f>
        <v>0</v>
      </c>
      <c r="D42" s="242">
        <f>D43+D44+D45</f>
        <v>0</v>
      </c>
      <c r="E42" s="242">
        <f>E43+E44+E45</f>
        <v>0</v>
      </c>
      <c r="F42" s="222">
        <f>F43+F44+F45</f>
        <v>0</v>
      </c>
      <c r="G42" s="215" t="e">
        <f t="shared" si="1"/>
        <v>#DIV/0!</v>
      </c>
    </row>
    <row r="43" spans="1:7" ht="13.5" customHeight="1">
      <c r="A43" s="209"/>
      <c r="B43" s="197" t="s">
        <v>254</v>
      </c>
      <c r="C43" s="221"/>
      <c r="D43" s="221"/>
      <c r="E43" s="221"/>
      <c r="F43" s="222">
        <f>'T.1 - zał B'!N69</f>
        <v>0</v>
      </c>
      <c r="G43" s="215" t="e">
        <f t="shared" si="1"/>
        <v>#DIV/0!</v>
      </c>
    </row>
    <row r="44" spans="1:7" ht="13.5" customHeight="1">
      <c r="A44" s="209"/>
      <c r="B44" s="197" t="s">
        <v>255</v>
      </c>
      <c r="C44" s="221"/>
      <c r="D44" s="221"/>
      <c r="E44" s="221"/>
      <c r="F44" s="222">
        <f>'T.1 - zał B'!O69</f>
        <v>0</v>
      </c>
      <c r="G44" s="215" t="e">
        <f t="shared" si="1"/>
        <v>#DIV/0!</v>
      </c>
    </row>
    <row r="45" spans="1:7" ht="13.5" customHeight="1">
      <c r="A45" s="209"/>
      <c r="B45" s="197" t="s">
        <v>257</v>
      </c>
      <c r="C45" s="221"/>
      <c r="D45" s="221"/>
      <c r="E45" s="221"/>
      <c r="F45" s="222">
        <f>'T.1 - zał B'!P69</f>
        <v>0</v>
      </c>
      <c r="G45" s="215" t="e">
        <f t="shared" si="1"/>
        <v>#DIV/0!</v>
      </c>
    </row>
    <row r="46" spans="1:7" ht="13.5" customHeight="1">
      <c r="A46" s="209" t="s">
        <v>206</v>
      </c>
      <c r="B46" s="197" t="s">
        <v>139</v>
      </c>
      <c r="C46" s="221"/>
      <c r="D46" s="221"/>
      <c r="E46" s="221"/>
      <c r="F46" s="222">
        <f>'T.1 - zał B'!F77</f>
        <v>0</v>
      </c>
      <c r="G46" s="215" t="e">
        <f t="shared" si="1"/>
        <v>#DIV/0!</v>
      </c>
    </row>
    <row r="47" spans="1:7" ht="13.5" customHeight="1">
      <c r="A47" s="209" t="s">
        <v>216</v>
      </c>
      <c r="B47" s="197" t="s">
        <v>258</v>
      </c>
      <c r="C47" s="221"/>
      <c r="D47" s="221"/>
      <c r="E47" s="221"/>
      <c r="F47" s="222">
        <f>'T.1 - zał B'!H88+'T.1 - zał B'!H91</f>
        <v>0</v>
      </c>
      <c r="G47" s="215" t="e">
        <f t="shared" si="1"/>
        <v>#DIV/0!</v>
      </c>
    </row>
    <row r="48" spans="1:7" ht="27" customHeight="1">
      <c r="A48" s="209" t="s">
        <v>7</v>
      </c>
      <c r="B48" s="197" t="s">
        <v>259</v>
      </c>
      <c r="C48" s="221"/>
      <c r="D48" s="221"/>
      <c r="E48" s="221"/>
      <c r="F48" s="222">
        <f>'T.1 - zał B'!J88+'T.1 - zał B'!J91</f>
        <v>0</v>
      </c>
      <c r="G48" s="243" t="e">
        <f t="shared" si="1"/>
        <v>#DIV/0!</v>
      </c>
    </row>
    <row r="49" spans="1:8" ht="25.5">
      <c r="A49" s="209" t="s">
        <v>260</v>
      </c>
      <c r="B49" s="224" t="s">
        <v>261</v>
      </c>
      <c r="C49" s="225"/>
      <c r="D49" s="221"/>
      <c r="E49" s="226"/>
      <c r="F49" s="222">
        <f>'T.1 - zał B'!L88+'T.1 - zał B'!L91</f>
        <v>0</v>
      </c>
      <c r="G49" s="222" t="e">
        <f>F49/E49*100</f>
        <v>#DIV/0!</v>
      </c>
    </row>
    <row r="50" spans="1:8" ht="26.25" customHeight="1">
      <c r="A50" s="244" t="s">
        <v>262</v>
      </c>
      <c r="B50" s="245" t="s">
        <v>156</v>
      </c>
      <c r="C50" s="246"/>
      <c r="D50" s="246"/>
      <c r="E50" s="246"/>
      <c r="F50" s="247">
        <f>'T.1 - zał B'!S77</f>
        <v>0</v>
      </c>
      <c r="G50" s="247" t="e">
        <f t="shared" si="1"/>
        <v>#DIV/0!</v>
      </c>
    </row>
    <row r="51" spans="1:8" ht="9" customHeight="1">
      <c r="C51" s="248"/>
      <c r="D51" s="248"/>
      <c r="E51" s="248"/>
      <c r="F51" s="248"/>
      <c r="G51" s="249"/>
    </row>
    <row r="52" spans="1:8" ht="15.75" customHeight="1">
      <c r="A52" s="250"/>
      <c r="B52" s="1101" t="s">
        <v>277</v>
      </c>
      <c r="C52" s="1101"/>
      <c r="D52" s="1101"/>
      <c r="E52" s="1101"/>
      <c r="F52" s="1101"/>
      <c r="G52" s="1101"/>
    </row>
    <row r="53" spans="1:8" ht="18.75" customHeight="1">
      <c r="A53" s="251" t="s">
        <v>278</v>
      </c>
      <c r="B53" s="252"/>
      <c r="C53" s="177"/>
      <c r="D53" s="177"/>
      <c r="E53" s="177"/>
      <c r="F53" s="177"/>
      <c r="G53" s="177"/>
      <c r="H53" s="193"/>
    </row>
    <row r="54" spans="1:8">
      <c r="A54" s="253"/>
      <c r="B54" s="254"/>
      <c r="C54" s="169"/>
      <c r="D54" s="169"/>
      <c r="E54" s="169"/>
      <c r="F54" s="169"/>
      <c r="G54" s="169"/>
    </row>
    <row r="55" spans="1:8">
      <c r="A55" s="253"/>
      <c r="B55" s="255"/>
      <c r="C55" s="169"/>
      <c r="D55" s="169"/>
      <c r="E55" s="256"/>
      <c r="F55" s="256"/>
      <c r="G55" s="169"/>
    </row>
    <row r="56" spans="1:8" s="194" customFormat="1" ht="22.5" customHeight="1">
      <c r="A56" s="253"/>
      <c r="B56" s="1102" t="s">
        <v>228</v>
      </c>
      <c r="C56" s="1102"/>
      <c r="D56" s="256"/>
      <c r="E56" s="1103" t="s">
        <v>229</v>
      </c>
      <c r="F56" s="1103"/>
      <c r="G56" s="1103"/>
    </row>
    <row r="57" spans="1:8" s="194" customFormat="1">
      <c r="A57" s="253"/>
      <c r="B57" s="1102" t="s">
        <v>279</v>
      </c>
      <c r="C57" s="1102"/>
      <c r="D57" s="256"/>
      <c r="E57" s="1104" t="s">
        <v>280</v>
      </c>
      <c r="F57" s="1104"/>
      <c r="G57" s="1104"/>
    </row>
    <row r="58" spans="1:8" s="194" customFormat="1">
      <c r="A58" s="253"/>
      <c r="B58" s="1093" t="s">
        <v>232</v>
      </c>
      <c r="C58" s="1093"/>
      <c r="D58" s="256"/>
      <c r="E58" s="1094" t="s">
        <v>232</v>
      </c>
      <c r="F58" s="1094"/>
      <c r="G58" s="1094"/>
    </row>
    <row r="59" spans="1:8" s="192" customFormat="1" ht="19.5" customHeight="1">
      <c r="A59" s="257"/>
      <c r="B59" s="257" t="s">
        <v>233</v>
      </c>
      <c r="C59" s="257"/>
      <c r="D59" s="257"/>
      <c r="E59" s="257"/>
      <c r="F59" s="257"/>
      <c r="G59" s="257"/>
    </row>
    <row r="60" spans="1:8" s="192" customFormat="1" ht="12" customHeight="1">
      <c r="A60" s="258"/>
      <c r="B60" s="258"/>
      <c r="C60" s="258"/>
      <c r="D60" s="258"/>
      <c r="E60" s="258"/>
      <c r="F60" s="258"/>
      <c r="G60" s="258"/>
    </row>
    <row r="61" spans="1:8" s="260" customFormat="1" ht="18.75" customHeight="1">
      <c r="A61" s="259"/>
      <c r="B61" s="1104" t="s">
        <v>281</v>
      </c>
      <c r="C61" s="1104"/>
      <c r="D61" s="256"/>
      <c r="E61" s="1104" t="s">
        <v>235</v>
      </c>
      <c r="F61" s="1104"/>
      <c r="G61" s="1104"/>
      <c r="H61" s="194"/>
    </row>
    <row r="62" spans="1:8" s="194" customFormat="1" ht="20.25" customHeight="1">
      <c r="A62" s="256"/>
      <c r="B62" s="1104" t="s">
        <v>282</v>
      </c>
      <c r="C62" s="1104"/>
      <c r="D62" s="256"/>
      <c r="E62" s="1104" t="s">
        <v>283</v>
      </c>
      <c r="F62" s="1104"/>
      <c r="G62" s="1104"/>
    </row>
    <row r="63" spans="1:8" s="194" customFormat="1">
      <c r="A63" s="253"/>
      <c r="B63" s="1102" t="s">
        <v>232</v>
      </c>
      <c r="C63" s="1102"/>
      <c r="D63" s="256"/>
      <c r="E63" s="1104" t="s">
        <v>232</v>
      </c>
      <c r="F63" s="1104"/>
      <c r="G63" s="1104"/>
    </row>
    <row r="64" spans="1:8" s="194" customFormat="1">
      <c r="A64" s="196"/>
      <c r="B64" s="261"/>
    </row>
  </sheetData>
  <sheetProtection selectLockedCells="1"/>
  <mergeCells count="22">
    <mergeCell ref="B61:C61"/>
    <mergeCell ref="E61:G61"/>
    <mergeCell ref="B62:C62"/>
    <mergeCell ref="E62:G62"/>
    <mergeCell ref="B63:C63"/>
    <mergeCell ref="E63:G63"/>
    <mergeCell ref="B58:C58"/>
    <mergeCell ref="E58:G58"/>
    <mergeCell ref="F1:G1"/>
    <mergeCell ref="A3:G3"/>
    <mergeCell ref="A5:A7"/>
    <mergeCell ref="B5:B7"/>
    <mergeCell ref="C5:C7"/>
    <mergeCell ref="D5:D7"/>
    <mergeCell ref="E5:E7"/>
    <mergeCell ref="F5:F7"/>
    <mergeCell ref="G5:G7"/>
    <mergeCell ref="B52:G52"/>
    <mergeCell ref="B56:C56"/>
    <mergeCell ref="E56:G56"/>
    <mergeCell ref="B57:C57"/>
    <mergeCell ref="E57:G57"/>
  </mergeCells>
  <printOptions horizontalCentered="1"/>
  <pageMargins left="0.59055118110236227" right="0.59055118110236227" top="0.59055118110236227" bottom="0.59055118110236227" header="0.51181102362204722" footer="0.51181102362204722"/>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W99"/>
  <sheetViews>
    <sheetView view="pageBreakPreview" topLeftCell="A67" zoomScaleNormal="100" zoomScaleSheetLayoutView="100" workbookViewId="0">
      <selection activeCell="S78" sqref="S78"/>
    </sheetView>
  </sheetViews>
  <sheetFormatPr defaultRowHeight="12.75"/>
  <cols>
    <col min="1" max="1" width="5" style="262" customWidth="1"/>
    <col min="2" max="2" width="19" style="262" customWidth="1"/>
    <col min="3" max="4" width="9.28515625" style="262" customWidth="1"/>
    <col min="5" max="16" width="12" style="262" customWidth="1"/>
    <col min="17" max="20" width="13.5703125" style="262" customWidth="1"/>
    <col min="21" max="21" width="15.28515625" style="262" customWidth="1"/>
    <col min="22" max="22" width="13.5703125" style="262" hidden="1" customWidth="1"/>
    <col min="23" max="23" width="13.5703125" style="262" customWidth="1"/>
    <col min="24" max="256" width="9.140625" style="262"/>
    <col min="257" max="257" width="5" style="262" customWidth="1"/>
    <col min="258" max="258" width="19" style="262" customWidth="1"/>
    <col min="259" max="260" width="9.28515625" style="262" customWidth="1"/>
    <col min="261" max="272" width="12" style="262" customWidth="1"/>
    <col min="273" max="276" width="13.5703125" style="262" customWidth="1"/>
    <col min="277" max="277" width="17" style="262" customWidth="1"/>
    <col min="278" max="278" width="0" style="262" hidden="1" customWidth="1"/>
    <col min="279" max="279" width="13.5703125" style="262" customWidth="1"/>
    <col min="280" max="512" width="9.140625" style="262"/>
    <col min="513" max="513" width="5" style="262" customWidth="1"/>
    <col min="514" max="514" width="19" style="262" customWidth="1"/>
    <col min="515" max="516" width="9.28515625" style="262" customWidth="1"/>
    <col min="517" max="528" width="12" style="262" customWidth="1"/>
    <col min="529" max="532" width="13.5703125" style="262" customWidth="1"/>
    <col min="533" max="533" width="17" style="262" customWidth="1"/>
    <col min="534" max="534" width="0" style="262" hidden="1" customWidth="1"/>
    <col min="535" max="535" width="13.5703125" style="262" customWidth="1"/>
    <col min="536" max="768" width="9.140625" style="262"/>
    <col min="769" max="769" width="5" style="262" customWidth="1"/>
    <col min="770" max="770" width="19" style="262" customWidth="1"/>
    <col min="771" max="772" width="9.28515625" style="262" customWidth="1"/>
    <col min="773" max="784" width="12" style="262" customWidth="1"/>
    <col min="785" max="788" width="13.5703125" style="262" customWidth="1"/>
    <col min="789" max="789" width="17" style="262" customWidth="1"/>
    <col min="790" max="790" width="0" style="262" hidden="1" customWidth="1"/>
    <col min="791" max="791" width="13.5703125" style="262" customWidth="1"/>
    <col min="792" max="1024" width="9.140625" style="262"/>
    <col min="1025" max="1025" width="5" style="262" customWidth="1"/>
    <col min="1026" max="1026" width="19" style="262" customWidth="1"/>
    <col min="1027" max="1028" width="9.28515625" style="262" customWidth="1"/>
    <col min="1029" max="1040" width="12" style="262" customWidth="1"/>
    <col min="1041" max="1044" width="13.5703125" style="262" customWidth="1"/>
    <col min="1045" max="1045" width="17" style="262" customWidth="1"/>
    <col min="1046" max="1046" width="0" style="262" hidden="1" customWidth="1"/>
    <col min="1047" max="1047" width="13.5703125" style="262" customWidth="1"/>
    <col min="1048" max="1280" width="9.140625" style="262"/>
    <col min="1281" max="1281" width="5" style="262" customWidth="1"/>
    <col min="1282" max="1282" width="19" style="262" customWidth="1"/>
    <col min="1283" max="1284" width="9.28515625" style="262" customWidth="1"/>
    <col min="1285" max="1296" width="12" style="262" customWidth="1"/>
    <col min="1297" max="1300" width="13.5703125" style="262" customWidth="1"/>
    <col min="1301" max="1301" width="17" style="262" customWidth="1"/>
    <col min="1302" max="1302" width="0" style="262" hidden="1" customWidth="1"/>
    <col min="1303" max="1303" width="13.5703125" style="262" customWidth="1"/>
    <col min="1304" max="1536" width="9.140625" style="262"/>
    <col min="1537" max="1537" width="5" style="262" customWidth="1"/>
    <col min="1538" max="1538" width="19" style="262" customWidth="1"/>
    <col min="1539" max="1540" width="9.28515625" style="262" customWidth="1"/>
    <col min="1541" max="1552" width="12" style="262" customWidth="1"/>
    <col min="1553" max="1556" width="13.5703125" style="262" customWidth="1"/>
    <col min="1557" max="1557" width="17" style="262" customWidth="1"/>
    <col min="1558" max="1558" width="0" style="262" hidden="1" customWidth="1"/>
    <col min="1559" max="1559" width="13.5703125" style="262" customWidth="1"/>
    <col min="1560" max="1792" width="9.140625" style="262"/>
    <col min="1793" max="1793" width="5" style="262" customWidth="1"/>
    <col min="1794" max="1794" width="19" style="262" customWidth="1"/>
    <col min="1795" max="1796" width="9.28515625" style="262" customWidth="1"/>
    <col min="1797" max="1808" width="12" style="262" customWidth="1"/>
    <col min="1809" max="1812" width="13.5703125" style="262" customWidth="1"/>
    <col min="1813" max="1813" width="17" style="262" customWidth="1"/>
    <col min="1814" max="1814" width="0" style="262" hidden="1" customWidth="1"/>
    <col min="1815" max="1815" width="13.5703125" style="262" customWidth="1"/>
    <col min="1816" max="2048" width="9.140625" style="262"/>
    <col min="2049" max="2049" width="5" style="262" customWidth="1"/>
    <col min="2050" max="2050" width="19" style="262" customWidth="1"/>
    <col min="2051" max="2052" width="9.28515625" style="262" customWidth="1"/>
    <col min="2053" max="2064" width="12" style="262" customWidth="1"/>
    <col min="2065" max="2068" width="13.5703125" style="262" customWidth="1"/>
    <col min="2069" max="2069" width="17" style="262" customWidth="1"/>
    <col min="2070" max="2070" width="0" style="262" hidden="1" customWidth="1"/>
    <col min="2071" max="2071" width="13.5703125" style="262" customWidth="1"/>
    <col min="2072" max="2304" width="9.140625" style="262"/>
    <col min="2305" max="2305" width="5" style="262" customWidth="1"/>
    <col min="2306" max="2306" width="19" style="262" customWidth="1"/>
    <col min="2307" max="2308" width="9.28515625" style="262" customWidth="1"/>
    <col min="2309" max="2320" width="12" style="262" customWidth="1"/>
    <col min="2321" max="2324" width="13.5703125" style="262" customWidth="1"/>
    <col min="2325" max="2325" width="17" style="262" customWidth="1"/>
    <col min="2326" max="2326" width="0" style="262" hidden="1" customWidth="1"/>
    <col min="2327" max="2327" width="13.5703125" style="262" customWidth="1"/>
    <col min="2328" max="2560" width="9.140625" style="262"/>
    <col min="2561" max="2561" width="5" style="262" customWidth="1"/>
    <col min="2562" max="2562" width="19" style="262" customWidth="1"/>
    <col min="2563" max="2564" width="9.28515625" style="262" customWidth="1"/>
    <col min="2565" max="2576" width="12" style="262" customWidth="1"/>
    <col min="2577" max="2580" width="13.5703125" style="262" customWidth="1"/>
    <col min="2581" max="2581" width="17" style="262" customWidth="1"/>
    <col min="2582" max="2582" width="0" style="262" hidden="1" customWidth="1"/>
    <col min="2583" max="2583" width="13.5703125" style="262" customWidth="1"/>
    <col min="2584" max="2816" width="9.140625" style="262"/>
    <col min="2817" max="2817" width="5" style="262" customWidth="1"/>
    <col min="2818" max="2818" width="19" style="262" customWidth="1"/>
    <col min="2819" max="2820" width="9.28515625" style="262" customWidth="1"/>
    <col min="2821" max="2832" width="12" style="262" customWidth="1"/>
    <col min="2833" max="2836" width="13.5703125" style="262" customWidth="1"/>
    <col min="2837" max="2837" width="17" style="262" customWidth="1"/>
    <col min="2838" max="2838" width="0" style="262" hidden="1" customWidth="1"/>
    <col min="2839" max="2839" width="13.5703125" style="262" customWidth="1"/>
    <col min="2840" max="3072" width="9.140625" style="262"/>
    <col min="3073" max="3073" width="5" style="262" customWidth="1"/>
    <col min="3074" max="3074" width="19" style="262" customWidth="1"/>
    <col min="3075" max="3076" width="9.28515625" style="262" customWidth="1"/>
    <col min="3077" max="3088" width="12" style="262" customWidth="1"/>
    <col min="3089" max="3092" width="13.5703125" style="262" customWidth="1"/>
    <col min="3093" max="3093" width="17" style="262" customWidth="1"/>
    <col min="3094" max="3094" width="0" style="262" hidden="1" customWidth="1"/>
    <col min="3095" max="3095" width="13.5703125" style="262" customWidth="1"/>
    <col min="3096" max="3328" width="9.140625" style="262"/>
    <col min="3329" max="3329" width="5" style="262" customWidth="1"/>
    <col min="3330" max="3330" width="19" style="262" customWidth="1"/>
    <col min="3331" max="3332" width="9.28515625" style="262" customWidth="1"/>
    <col min="3333" max="3344" width="12" style="262" customWidth="1"/>
    <col min="3345" max="3348" width="13.5703125" style="262" customWidth="1"/>
    <col min="3349" max="3349" width="17" style="262" customWidth="1"/>
    <col min="3350" max="3350" width="0" style="262" hidden="1" customWidth="1"/>
    <col min="3351" max="3351" width="13.5703125" style="262" customWidth="1"/>
    <col min="3352" max="3584" width="9.140625" style="262"/>
    <col min="3585" max="3585" width="5" style="262" customWidth="1"/>
    <col min="3586" max="3586" width="19" style="262" customWidth="1"/>
    <col min="3587" max="3588" width="9.28515625" style="262" customWidth="1"/>
    <col min="3589" max="3600" width="12" style="262" customWidth="1"/>
    <col min="3601" max="3604" width="13.5703125" style="262" customWidth="1"/>
    <col min="3605" max="3605" width="17" style="262" customWidth="1"/>
    <col min="3606" max="3606" width="0" style="262" hidden="1" customWidth="1"/>
    <col min="3607" max="3607" width="13.5703125" style="262" customWidth="1"/>
    <col min="3608" max="3840" width="9.140625" style="262"/>
    <col min="3841" max="3841" width="5" style="262" customWidth="1"/>
    <col min="3842" max="3842" width="19" style="262" customWidth="1"/>
    <col min="3843" max="3844" width="9.28515625" style="262" customWidth="1"/>
    <col min="3845" max="3856" width="12" style="262" customWidth="1"/>
    <col min="3857" max="3860" width="13.5703125" style="262" customWidth="1"/>
    <col min="3861" max="3861" width="17" style="262" customWidth="1"/>
    <col min="3862" max="3862" width="0" style="262" hidden="1" customWidth="1"/>
    <col min="3863" max="3863" width="13.5703125" style="262" customWidth="1"/>
    <col min="3864" max="4096" width="9.140625" style="262"/>
    <col min="4097" max="4097" width="5" style="262" customWidth="1"/>
    <col min="4098" max="4098" width="19" style="262" customWidth="1"/>
    <col min="4099" max="4100" width="9.28515625" style="262" customWidth="1"/>
    <col min="4101" max="4112" width="12" style="262" customWidth="1"/>
    <col min="4113" max="4116" width="13.5703125" style="262" customWidth="1"/>
    <col min="4117" max="4117" width="17" style="262" customWidth="1"/>
    <col min="4118" max="4118" width="0" style="262" hidden="1" customWidth="1"/>
    <col min="4119" max="4119" width="13.5703125" style="262" customWidth="1"/>
    <col min="4120" max="4352" width="9.140625" style="262"/>
    <col min="4353" max="4353" width="5" style="262" customWidth="1"/>
    <col min="4354" max="4354" width="19" style="262" customWidth="1"/>
    <col min="4355" max="4356" width="9.28515625" style="262" customWidth="1"/>
    <col min="4357" max="4368" width="12" style="262" customWidth="1"/>
    <col min="4369" max="4372" width="13.5703125" style="262" customWidth="1"/>
    <col min="4373" max="4373" width="17" style="262" customWidth="1"/>
    <col min="4374" max="4374" width="0" style="262" hidden="1" customWidth="1"/>
    <col min="4375" max="4375" width="13.5703125" style="262" customWidth="1"/>
    <col min="4376" max="4608" width="9.140625" style="262"/>
    <col min="4609" max="4609" width="5" style="262" customWidth="1"/>
    <col min="4610" max="4610" width="19" style="262" customWidth="1"/>
    <col min="4611" max="4612" width="9.28515625" style="262" customWidth="1"/>
    <col min="4613" max="4624" width="12" style="262" customWidth="1"/>
    <col min="4625" max="4628" width="13.5703125" style="262" customWidth="1"/>
    <col min="4629" max="4629" width="17" style="262" customWidth="1"/>
    <col min="4630" max="4630" width="0" style="262" hidden="1" customWidth="1"/>
    <col min="4631" max="4631" width="13.5703125" style="262" customWidth="1"/>
    <col min="4632" max="4864" width="9.140625" style="262"/>
    <col min="4865" max="4865" width="5" style="262" customWidth="1"/>
    <col min="4866" max="4866" width="19" style="262" customWidth="1"/>
    <col min="4867" max="4868" width="9.28515625" style="262" customWidth="1"/>
    <col min="4869" max="4880" width="12" style="262" customWidth="1"/>
    <col min="4881" max="4884" width="13.5703125" style="262" customWidth="1"/>
    <col min="4885" max="4885" width="17" style="262" customWidth="1"/>
    <col min="4886" max="4886" width="0" style="262" hidden="1" customWidth="1"/>
    <col min="4887" max="4887" width="13.5703125" style="262" customWidth="1"/>
    <col min="4888" max="5120" width="9.140625" style="262"/>
    <col min="5121" max="5121" width="5" style="262" customWidth="1"/>
    <col min="5122" max="5122" width="19" style="262" customWidth="1"/>
    <col min="5123" max="5124" width="9.28515625" style="262" customWidth="1"/>
    <col min="5125" max="5136" width="12" style="262" customWidth="1"/>
    <col min="5137" max="5140" width="13.5703125" style="262" customWidth="1"/>
    <col min="5141" max="5141" width="17" style="262" customWidth="1"/>
    <col min="5142" max="5142" width="0" style="262" hidden="1" customWidth="1"/>
    <col min="5143" max="5143" width="13.5703125" style="262" customWidth="1"/>
    <col min="5144" max="5376" width="9.140625" style="262"/>
    <col min="5377" max="5377" width="5" style="262" customWidth="1"/>
    <col min="5378" max="5378" width="19" style="262" customWidth="1"/>
    <col min="5379" max="5380" width="9.28515625" style="262" customWidth="1"/>
    <col min="5381" max="5392" width="12" style="262" customWidth="1"/>
    <col min="5393" max="5396" width="13.5703125" style="262" customWidth="1"/>
    <col min="5397" max="5397" width="17" style="262" customWidth="1"/>
    <col min="5398" max="5398" width="0" style="262" hidden="1" customWidth="1"/>
    <col min="5399" max="5399" width="13.5703125" style="262" customWidth="1"/>
    <col min="5400" max="5632" width="9.140625" style="262"/>
    <col min="5633" max="5633" width="5" style="262" customWidth="1"/>
    <col min="5634" max="5634" width="19" style="262" customWidth="1"/>
    <col min="5635" max="5636" width="9.28515625" style="262" customWidth="1"/>
    <col min="5637" max="5648" width="12" style="262" customWidth="1"/>
    <col min="5649" max="5652" width="13.5703125" style="262" customWidth="1"/>
    <col min="5653" max="5653" width="17" style="262" customWidth="1"/>
    <col min="5654" max="5654" width="0" style="262" hidden="1" customWidth="1"/>
    <col min="5655" max="5655" width="13.5703125" style="262" customWidth="1"/>
    <col min="5656" max="5888" width="9.140625" style="262"/>
    <col min="5889" max="5889" width="5" style="262" customWidth="1"/>
    <col min="5890" max="5890" width="19" style="262" customWidth="1"/>
    <col min="5891" max="5892" width="9.28515625" style="262" customWidth="1"/>
    <col min="5893" max="5904" width="12" style="262" customWidth="1"/>
    <col min="5905" max="5908" width="13.5703125" style="262" customWidth="1"/>
    <col min="5909" max="5909" width="17" style="262" customWidth="1"/>
    <col min="5910" max="5910" width="0" style="262" hidden="1" customWidth="1"/>
    <col min="5911" max="5911" width="13.5703125" style="262" customWidth="1"/>
    <col min="5912" max="6144" width="9.140625" style="262"/>
    <col min="6145" max="6145" width="5" style="262" customWidth="1"/>
    <col min="6146" max="6146" width="19" style="262" customWidth="1"/>
    <col min="6147" max="6148" width="9.28515625" style="262" customWidth="1"/>
    <col min="6149" max="6160" width="12" style="262" customWidth="1"/>
    <col min="6161" max="6164" width="13.5703125" style="262" customWidth="1"/>
    <col min="6165" max="6165" width="17" style="262" customWidth="1"/>
    <col min="6166" max="6166" width="0" style="262" hidden="1" customWidth="1"/>
    <col min="6167" max="6167" width="13.5703125" style="262" customWidth="1"/>
    <col min="6168" max="6400" width="9.140625" style="262"/>
    <col min="6401" max="6401" width="5" style="262" customWidth="1"/>
    <col min="6402" max="6402" width="19" style="262" customWidth="1"/>
    <col min="6403" max="6404" width="9.28515625" style="262" customWidth="1"/>
    <col min="6405" max="6416" width="12" style="262" customWidth="1"/>
    <col min="6417" max="6420" width="13.5703125" style="262" customWidth="1"/>
    <col min="6421" max="6421" width="17" style="262" customWidth="1"/>
    <col min="6422" max="6422" width="0" style="262" hidden="1" customWidth="1"/>
    <col min="6423" max="6423" width="13.5703125" style="262" customWidth="1"/>
    <col min="6424" max="6656" width="9.140625" style="262"/>
    <col min="6657" max="6657" width="5" style="262" customWidth="1"/>
    <col min="6658" max="6658" width="19" style="262" customWidth="1"/>
    <col min="6659" max="6660" width="9.28515625" style="262" customWidth="1"/>
    <col min="6661" max="6672" width="12" style="262" customWidth="1"/>
    <col min="6673" max="6676" width="13.5703125" style="262" customWidth="1"/>
    <col min="6677" max="6677" width="17" style="262" customWidth="1"/>
    <col min="6678" max="6678" width="0" style="262" hidden="1" customWidth="1"/>
    <col min="6679" max="6679" width="13.5703125" style="262" customWidth="1"/>
    <col min="6680" max="6912" width="9.140625" style="262"/>
    <col min="6913" max="6913" width="5" style="262" customWidth="1"/>
    <col min="6914" max="6914" width="19" style="262" customWidth="1"/>
    <col min="6915" max="6916" width="9.28515625" style="262" customWidth="1"/>
    <col min="6917" max="6928" width="12" style="262" customWidth="1"/>
    <col min="6929" max="6932" width="13.5703125" style="262" customWidth="1"/>
    <col min="6933" max="6933" width="17" style="262" customWidth="1"/>
    <col min="6934" max="6934" width="0" style="262" hidden="1" customWidth="1"/>
    <col min="6935" max="6935" width="13.5703125" style="262" customWidth="1"/>
    <col min="6936" max="7168" width="9.140625" style="262"/>
    <col min="7169" max="7169" width="5" style="262" customWidth="1"/>
    <col min="7170" max="7170" width="19" style="262" customWidth="1"/>
    <col min="7171" max="7172" width="9.28515625" style="262" customWidth="1"/>
    <col min="7173" max="7184" width="12" style="262" customWidth="1"/>
    <col min="7185" max="7188" width="13.5703125" style="262" customWidth="1"/>
    <col min="7189" max="7189" width="17" style="262" customWidth="1"/>
    <col min="7190" max="7190" width="0" style="262" hidden="1" customWidth="1"/>
    <col min="7191" max="7191" width="13.5703125" style="262" customWidth="1"/>
    <col min="7192" max="7424" width="9.140625" style="262"/>
    <col min="7425" max="7425" width="5" style="262" customWidth="1"/>
    <col min="7426" max="7426" width="19" style="262" customWidth="1"/>
    <col min="7427" max="7428" width="9.28515625" style="262" customWidth="1"/>
    <col min="7429" max="7440" width="12" style="262" customWidth="1"/>
    <col min="7441" max="7444" width="13.5703125" style="262" customWidth="1"/>
    <col min="7445" max="7445" width="17" style="262" customWidth="1"/>
    <col min="7446" max="7446" width="0" style="262" hidden="1" customWidth="1"/>
    <col min="7447" max="7447" width="13.5703125" style="262" customWidth="1"/>
    <col min="7448" max="7680" width="9.140625" style="262"/>
    <col min="7681" max="7681" width="5" style="262" customWidth="1"/>
    <col min="7682" max="7682" width="19" style="262" customWidth="1"/>
    <col min="7683" max="7684" width="9.28515625" style="262" customWidth="1"/>
    <col min="7685" max="7696" width="12" style="262" customWidth="1"/>
    <col min="7697" max="7700" width="13.5703125" style="262" customWidth="1"/>
    <col min="7701" max="7701" width="17" style="262" customWidth="1"/>
    <col min="7702" max="7702" width="0" style="262" hidden="1" customWidth="1"/>
    <col min="7703" max="7703" width="13.5703125" style="262" customWidth="1"/>
    <col min="7704" max="7936" width="9.140625" style="262"/>
    <col min="7937" max="7937" width="5" style="262" customWidth="1"/>
    <col min="7938" max="7938" width="19" style="262" customWidth="1"/>
    <col min="7939" max="7940" width="9.28515625" style="262" customWidth="1"/>
    <col min="7941" max="7952" width="12" style="262" customWidth="1"/>
    <col min="7953" max="7956" width="13.5703125" style="262" customWidth="1"/>
    <col min="7957" max="7957" width="17" style="262" customWidth="1"/>
    <col min="7958" max="7958" width="0" style="262" hidden="1" customWidth="1"/>
    <col min="7959" max="7959" width="13.5703125" style="262" customWidth="1"/>
    <col min="7960" max="8192" width="9.140625" style="262"/>
    <col min="8193" max="8193" width="5" style="262" customWidth="1"/>
    <col min="8194" max="8194" width="19" style="262" customWidth="1"/>
    <col min="8195" max="8196" width="9.28515625" style="262" customWidth="1"/>
    <col min="8197" max="8208" width="12" style="262" customWidth="1"/>
    <col min="8209" max="8212" width="13.5703125" style="262" customWidth="1"/>
    <col min="8213" max="8213" width="17" style="262" customWidth="1"/>
    <col min="8214" max="8214" width="0" style="262" hidden="1" customWidth="1"/>
    <col min="8215" max="8215" width="13.5703125" style="262" customWidth="1"/>
    <col min="8216" max="8448" width="9.140625" style="262"/>
    <col min="8449" max="8449" width="5" style="262" customWidth="1"/>
    <col min="8450" max="8450" width="19" style="262" customWidth="1"/>
    <col min="8451" max="8452" width="9.28515625" style="262" customWidth="1"/>
    <col min="8453" max="8464" width="12" style="262" customWidth="1"/>
    <col min="8465" max="8468" width="13.5703125" style="262" customWidth="1"/>
    <col min="8469" max="8469" width="17" style="262" customWidth="1"/>
    <col min="8470" max="8470" width="0" style="262" hidden="1" customWidth="1"/>
    <col min="8471" max="8471" width="13.5703125" style="262" customWidth="1"/>
    <col min="8472" max="8704" width="9.140625" style="262"/>
    <col min="8705" max="8705" width="5" style="262" customWidth="1"/>
    <col min="8706" max="8706" width="19" style="262" customWidth="1"/>
    <col min="8707" max="8708" width="9.28515625" style="262" customWidth="1"/>
    <col min="8709" max="8720" width="12" style="262" customWidth="1"/>
    <col min="8721" max="8724" width="13.5703125" style="262" customWidth="1"/>
    <col min="8725" max="8725" width="17" style="262" customWidth="1"/>
    <col min="8726" max="8726" width="0" style="262" hidden="1" customWidth="1"/>
    <col min="8727" max="8727" width="13.5703125" style="262" customWidth="1"/>
    <col min="8728" max="8960" width="9.140625" style="262"/>
    <col min="8961" max="8961" width="5" style="262" customWidth="1"/>
    <col min="8962" max="8962" width="19" style="262" customWidth="1"/>
    <col min="8963" max="8964" width="9.28515625" style="262" customWidth="1"/>
    <col min="8965" max="8976" width="12" style="262" customWidth="1"/>
    <col min="8977" max="8980" width="13.5703125" style="262" customWidth="1"/>
    <col min="8981" max="8981" width="17" style="262" customWidth="1"/>
    <col min="8982" max="8982" width="0" style="262" hidden="1" customWidth="1"/>
    <col min="8983" max="8983" width="13.5703125" style="262" customWidth="1"/>
    <col min="8984" max="9216" width="9.140625" style="262"/>
    <col min="9217" max="9217" width="5" style="262" customWidth="1"/>
    <col min="9218" max="9218" width="19" style="262" customWidth="1"/>
    <col min="9219" max="9220" width="9.28515625" style="262" customWidth="1"/>
    <col min="9221" max="9232" width="12" style="262" customWidth="1"/>
    <col min="9233" max="9236" width="13.5703125" style="262" customWidth="1"/>
    <col min="9237" max="9237" width="17" style="262" customWidth="1"/>
    <col min="9238" max="9238" width="0" style="262" hidden="1" customWidth="1"/>
    <col min="9239" max="9239" width="13.5703125" style="262" customWidth="1"/>
    <col min="9240" max="9472" width="9.140625" style="262"/>
    <col min="9473" max="9473" width="5" style="262" customWidth="1"/>
    <col min="9474" max="9474" width="19" style="262" customWidth="1"/>
    <col min="9475" max="9476" width="9.28515625" style="262" customWidth="1"/>
    <col min="9477" max="9488" width="12" style="262" customWidth="1"/>
    <col min="9489" max="9492" width="13.5703125" style="262" customWidth="1"/>
    <col min="9493" max="9493" width="17" style="262" customWidth="1"/>
    <col min="9494" max="9494" width="0" style="262" hidden="1" customWidth="1"/>
    <col min="9495" max="9495" width="13.5703125" style="262" customWidth="1"/>
    <col min="9496" max="9728" width="9.140625" style="262"/>
    <col min="9729" max="9729" width="5" style="262" customWidth="1"/>
    <col min="9730" max="9730" width="19" style="262" customWidth="1"/>
    <col min="9731" max="9732" width="9.28515625" style="262" customWidth="1"/>
    <col min="9733" max="9744" width="12" style="262" customWidth="1"/>
    <col min="9745" max="9748" width="13.5703125" style="262" customWidth="1"/>
    <col min="9749" max="9749" width="17" style="262" customWidth="1"/>
    <col min="9750" max="9750" width="0" style="262" hidden="1" customWidth="1"/>
    <col min="9751" max="9751" width="13.5703125" style="262" customWidth="1"/>
    <col min="9752" max="9984" width="9.140625" style="262"/>
    <col min="9985" max="9985" width="5" style="262" customWidth="1"/>
    <col min="9986" max="9986" width="19" style="262" customWidth="1"/>
    <col min="9987" max="9988" width="9.28515625" style="262" customWidth="1"/>
    <col min="9989" max="10000" width="12" style="262" customWidth="1"/>
    <col min="10001" max="10004" width="13.5703125" style="262" customWidth="1"/>
    <col min="10005" max="10005" width="17" style="262" customWidth="1"/>
    <col min="10006" max="10006" width="0" style="262" hidden="1" customWidth="1"/>
    <col min="10007" max="10007" width="13.5703125" style="262" customWidth="1"/>
    <col min="10008" max="10240" width="9.140625" style="262"/>
    <col min="10241" max="10241" width="5" style="262" customWidth="1"/>
    <col min="10242" max="10242" width="19" style="262" customWidth="1"/>
    <col min="10243" max="10244" width="9.28515625" style="262" customWidth="1"/>
    <col min="10245" max="10256" width="12" style="262" customWidth="1"/>
    <col min="10257" max="10260" width="13.5703125" style="262" customWidth="1"/>
    <col min="10261" max="10261" width="17" style="262" customWidth="1"/>
    <col min="10262" max="10262" width="0" style="262" hidden="1" customWidth="1"/>
    <col min="10263" max="10263" width="13.5703125" style="262" customWidth="1"/>
    <col min="10264" max="10496" width="9.140625" style="262"/>
    <col min="10497" max="10497" width="5" style="262" customWidth="1"/>
    <col min="10498" max="10498" width="19" style="262" customWidth="1"/>
    <col min="10499" max="10500" width="9.28515625" style="262" customWidth="1"/>
    <col min="10501" max="10512" width="12" style="262" customWidth="1"/>
    <col min="10513" max="10516" width="13.5703125" style="262" customWidth="1"/>
    <col min="10517" max="10517" width="17" style="262" customWidth="1"/>
    <col min="10518" max="10518" width="0" style="262" hidden="1" customWidth="1"/>
    <col min="10519" max="10519" width="13.5703125" style="262" customWidth="1"/>
    <col min="10520" max="10752" width="9.140625" style="262"/>
    <col min="10753" max="10753" width="5" style="262" customWidth="1"/>
    <col min="10754" max="10754" width="19" style="262" customWidth="1"/>
    <col min="10755" max="10756" width="9.28515625" style="262" customWidth="1"/>
    <col min="10757" max="10768" width="12" style="262" customWidth="1"/>
    <col min="10769" max="10772" width="13.5703125" style="262" customWidth="1"/>
    <col min="10773" max="10773" width="17" style="262" customWidth="1"/>
    <col min="10774" max="10774" width="0" style="262" hidden="1" customWidth="1"/>
    <col min="10775" max="10775" width="13.5703125" style="262" customWidth="1"/>
    <col min="10776" max="11008" width="9.140625" style="262"/>
    <col min="11009" max="11009" width="5" style="262" customWidth="1"/>
    <col min="11010" max="11010" width="19" style="262" customWidth="1"/>
    <col min="11011" max="11012" width="9.28515625" style="262" customWidth="1"/>
    <col min="11013" max="11024" width="12" style="262" customWidth="1"/>
    <col min="11025" max="11028" width="13.5703125" style="262" customWidth="1"/>
    <col min="11029" max="11029" width="17" style="262" customWidth="1"/>
    <col min="11030" max="11030" width="0" style="262" hidden="1" customWidth="1"/>
    <col min="11031" max="11031" width="13.5703125" style="262" customWidth="1"/>
    <col min="11032" max="11264" width="9.140625" style="262"/>
    <col min="11265" max="11265" width="5" style="262" customWidth="1"/>
    <col min="11266" max="11266" width="19" style="262" customWidth="1"/>
    <col min="11267" max="11268" width="9.28515625" style="262" customWidth="1"/>
    <col min="11269" max="11280" width="12" style="262" customWidth="1"/>
    <col min="11281" max="11284" width="13.5703125" style="262" customWidth="1"/>
    <col min="11285" max="11285" width="17" style="262" customWidth="1"/>
    <col min="11286" max="11286" width="0" style="262" hidden="1" customWidth="1"/>
    <col min="11287" max="11287" width="13.5703125" style="262" customWidth="1"/>
    <col min="11288" max="11520" width="9.140625" style="262"/>
    <col min="11521" max="11521" width="5" style="262" customWidth="1"/>
    <col min="11522" max="11522" width="19" style="262" customWidth="1"/>
    <col min="11523" max="11524" width="9.28515625" style="262" customWidth="1"/>
    <col min="11525" max="11536" width="12" style="262" customWidth="1"/>
    <col min="11537" max="11540" width="13.5703125" style="262" customWidth="1"/>
    <col min="11541" max="11541" width="17" style="262" customWidth="1"/>
    <col min="11542" max="11542" width="0" style="262" hidden="1" customWidth="1"/>
    <col min="11543" max="11543" width="13.5703125" style="262" customWidth="1"/>
    <col min="11544" max="11776" width="9.140625" style="262"/>
    <col min="11777" max="11777" width="5" style="262" customWidth="1"/>
    <col min="11778" max="11778" width="19" style="262" customWidth="1"/>
    <col min="11779" max="11780" width="9.28515625" style="262" customWidth="1"/>
    <col min="11781" max="11792" width="12" style="262" customWidth="1"/>
    <col min="11793" max="11796" width="13.5703125" style="262" customWidth="1"/>
    <col min="11797" max="11797" width="17" style="262" customWidth="1"/>
    <col min="11798" max="11798" width="0" style="262" hidden="1" customWidth="1"/>
    <col min="11799" max="11799" width="13.5703125" style="262" customWidth="1"/>
    <col min="11800" max="12032" width="9.140625" style="262"/>
    <col min="12033" max="12033" width="5" style="262" customWidth="1"/>
    <col min="12034" max="12034" width="19" style="262" customWidth="1"/>
    <col min="12035" max="12036" width="9.28515625" style="262" customWidth="1"/>
    <col min="12037" max="12048" width="12" style="262" customWidth="1"/>
    <col min="12049" max="12052" width="13.5703125" style="262" customWidth="1"/>
    <col min="12053" max="12053" width="17" style="262" customWidth="1"/>
    <col min="12054" max="12054" width="0" style="262" hidden="1" customWidth="1"/>
    <col min="12055" max="12055" width="13.5703125" style="262" customWidth="1"/>
    <col min="12056" max="12288" width="9.140625" style="262"/>
    <col min="12289" max="12289" width="5" style="262" customWidth="1"/>
    <col min="12290" max="12290" width="19" style="262" customWidth="1"/>
    <col min="12291" max="12292" width="9.28515625" style="262" customWidth="1"/>
    <col min="12293" max="12304" width="12" style="262" customWidth="1"/>
    <col min="12305" max="12308" width="13.5703125" style="262" customWidth="1"/>
    <col min="12309" max="12309" width="17" style="262" customWidth="1"/>
    <col min="12310" max="12310" width="0" style="262" hidden="1" customWidth="1"/>
    <col min="12311" max="12311" width="13.5703125" style="262" customWidth="1"/>
    <col min="12312" max="12544" width="9.140625" style="262"/>
    <col min="12545" max="12545" width="5" style="262" customWidth="1"/>
    <col min="12546" max="12546" width="19" style="262" customWidth="1"/>
    <col min="12547" max="12548" width="9.28515625" style="262" customWidth="1"/>
    <col min="12549" max="12560" width="12" style="262" customWidth="1"/>
    <col min="12561" max="12564" width="13.5703125" style="262" customWidth="1"/>
    <col min="12565" max="12565" width="17" style="262" customWidth="1"/>
    <col min="12566" max="12566" width="0" style="262" hidden="1" customWidth="1"/>
    <col min="12567" max="12567" width="13.5703125" style="262" customWidth="1"/>
    <col min="12568" max="12800" width="9.140625" style="262"/>
    <col min="12801" max="12801" width="5" style="262" customWidth="1"/>
    <col min="12802" max="12802" width="19" style="262" customWidth="1"/>
    <col min="12803" max="12804" width="9.28515625" style="262" customWidth="1"/>
    <col min="12805" max="12816" width="12" style="262" customWidth="1"/>
    <col min="12817" max="12820" width="13.5703125" style="262" customWidth="1"/>
    <col min="12821" max="12821" width="17" style="262" customWidth="1"/>
    <col min="12822" max="12822" width="0" style="262" hidden="1" customWidth="1"/>
    <col min="12823" max="12823" width="13.5703125" style="262" customWidth="1"/>
    <col min="12824" max="13056" width="9.140625" style="262"/>
    <col min="13057" max="13057" width="5" style="262" customWidth="1"/>
    <col min="13058" max="13058" width="19" style="262" customWidth="1"/>
    <col min="13059" max="13060" width="9.28515625" style="262" customWidth="1"/>
    <col min="13061" max="13072" width="12" style="262" customWidth="1"/>
    <col min="13073" max="13076" width="13.5703125" style="262" customWidth="1"/>
    <col min="13077" max="13077" width="17" style="262" customWidth="1"/>
    <col min="13078" max="13078" width="0" style="262" hidden="1" customWidth="1"/>
    <col min="13079" max="13079" width="13.5703125" style="262" customWidth="1"/>
    <col min="13080" max="13312" width="9.140625" style="262"/>
    <col min="13313" max="13313" width="5" style="262" customWidth="1"/>
    <col min="13314" max="13314" width="19" style="262" customWidth="1"/>
    <col min="13315" max="13316" width="9.28515625" style="262" customWidth="1"/>
    <col min="13317" max="13328" width="12" style="262" customWidth="1"/>
    <col min="13329" max="13332" width="13.5703125" style="262" customWidth="1"/>
    <col min="13333" max="13333" width="17" style="262" customWidth="1"/>
    <col min="13334" max="13334" width="0" style="262" hidden="1" customWidth="1"/>
    <col min="13335" max="13335" width="13.5703125" style="262" customWidth="1"/>
    <col min="13336" max="13568" width="9.140625" style="262"/>
    <col min="13569" max="13569" width="5" style="262" customWidth="1"/>
    <col min="13570" max="13570" width="19" style="262" customWidth="1"/>
    <col min="13571" max="13572" width="9.28515625" style="262" customWidth="1"/>
    <col min="13573" max="13584" width="12" style="262" customWidth="1"/>
    <col min="13585" max="13588" width="13.5703125" style="262" customWidth="1"/>
    <col min="13589" max="13589" width="17" style="262" customWidth="1"/>
    <col min="13590" max="13590" width="0" style="262" hidden="1" customWidth="1"/>
    <col min="13591" max="13591" width="13.5703125" style="262" customWidth="1"/>
    <col min="13592" max="13824" width="9.140625" style="262"/>
    <col min="13825" max="13825" width="5" style="262" customWidth="1"/>
    <col min="13826" max="13826" width="19" style="262" customWidth="1"/>
    <col min="13827" max="13828" width="9.28515625" style="262" customWidth="1"/>
    <col min="13829" max="13840" width="12" style="262" customWidth="1"/>
    <col min="13841" max="13844" width="13.5703125" style="262" customWidth="1"/>
    <col min="13845" max="13845" width="17" style="262" customWidth="1"/>
    <col min="13846" max="13846" width="0" style="262" hidden="1" customWidth="1"/>
    <col min="13847" max="13847" width="13.5703125" style="262" customWidth="1"/>
    <col min="13848" max="14080" width="9.140625" style="262"/>
    <col min="14081" max="14081" width="5" style="262" customWidth="1"/>
    <col min="14082" max="14082" width="19" style="262" customWidth="1"/>
    <col min="14083" max="14084" width="9.28515625" style="262" customWidth="1"/>
    <col min="14085" max="14096" width="12" style="262" customWidth="1"/>
    <col min="14097" max="14100" width="13.5703125" style="262" customWidth="1"/>
    <col min="14101" max="14101" width="17" style="262" customWidth="1"/>
    <col min="14102" max="14102" width="0" style="262" hidden="1" customWidth="1"/>
    <col min="14103" max="14103" width="13.5703125" style="262" customWidth="1"/>
    <col min="14104" max="14336" width="9.140625" style="262"/>
    <col min="14337" max="14337" width="5" style="262" customWidth="1"/>
    <col min="14338" max="14338" width="19" style="262" customWidth="1"/>
    <col min="14339" max="14340" width="9.28515625" style="262" customWidth="1"/>
    <col min="14341" max="14352" width="12" style="262" customWidth="1"/>
    <col min="14353" max="14356" width="13.5703125" style="262" customWidth="1"/>
    <col min="14357" max="14357" width="17" style="262" customWidth="1"/>
    <col min="14358" max="14358" width="0" style="262" hidden="1" customWidth="1"/>
    <col min="14359" max="14359" width="13.5703125" style="262" customWidth="1"/>
    <col min="14360" max="14592" width="9.140625" style="262"/>
    <col min="14593" max="14593" width="5" style="262" customWidth="1"/>
    <col min="14594" max="14594" width="19" style="262" customWidth="1"/>
    <col min="14595" max="14596" width="9.28515625" style="262" customWidth="1"/>
    <col min="14597" max="14608" width="12" style="262" customWidth="1"/>
    <col min="14609" max="14612" width="13.5703125" style="262" customWidth="1"/>
    <col min="14613" max="14613" width="17" style="262" customWidth="1"/>
    <col min="14614" max="14614" width="0" style="262" hidden="1" customWidth="1"/>
    <col min="14615" max="14615" width="13.5703125" style="262" customWidth="1"/>
    <col min="14616" max="14848" width="9.140625" style="262"/>
    <col min="14849" max="14849" width="5" style="262" customWidth="1"/>
    <col min="14850" max="14850" width="19" style="262" customWidth="1"/>
    <col min="14851" max="14852" width="9.28515625" style="262" customWidth="1"/>
    <col min="14853" max="14864" width="12" style="262" customWidth="1"/>
    <col min="14865" max="14868" width="13.5703125" style="262" customWidth="1"/>
    <col min="14869" max="14869" width="17" style="262" customWidth="1"/>
    <col min="14870" max="14870" width="0" style="262" hidden="1" customWidth="1"/>
    <col min="14871" max="14871" width="13.5703125" style="262" customWidth="1"/>
    <col min="14872" max="15104" width="9.140625" style="262"/>
    <col min="15105" max="15105" width="5" style="262" customWidth="1"/>
    <col min="15106" max="15106" width="19" style="262" customWidth="1"/>
    <col min="15107" max="15108" width="9.28515625" style="262" customWidth="1"/>
    <col min="15109" max="15120" width="12" style="262" customWidth="1"/>
    <col min="15121" max="15124" width="13.5703125" style="262" customWidth="1"/>
    <col min="15125" max="15125" width="17" style="262" customWidth="1"/>
    <col min="15126" max="15126" width="0" style="262" hidden="1" customWidth="1"/>
    <col min="15127" max="15127" width="13.5703125" style="262" customWidth="1"/>
    <col min="15128" max="15360" width="9.140625" style="262"/>
    <col min="15361" max="15361" width="5" style="262" customWidth="1"/>
    <col min="15362" max="15362" width="19" style="262" customWidth="1"/>
    <col min="15363" max="15364" width="9.28515625" style="262" customWidth="1"/>
    <col min="15365" max="15376" width="12" style="262" customWidth="1"/>
    <col min="15377" max="15380" width="13.5703125" style="262" customWidth="1"/>
    <col min="15381" max="15381" width="17" style="262" customWidth="1"/>
    <col min="15382" max="15382" width="0" style="262" hidden="1" customWidth="1"/>
    <col min="15383" max="15383" width="13.5703125" style="262" customWidth="1"/>
    <col min="15384" max="15616" width="9.140625" style="262"/>
    <col min="15617" max="15617" width="5" style="262" customWidth="1"/>
    <col min="15618" max="15618" width="19" style="262" customWidth="1"/>
    <col min="15619" max="15620" width="9.28515625" style="262" customWidth="1"/>
    <col min="15621" max="15632" width="12" style="262" customWidth="1"/>
    <col min="15633" max="15636" width="13.5703125" style="262" customWidth="1"/>
    <col min="15637" max="15637" width="17" style="262" customWidth="1"/>
    <col min="15638" max="15638" width="0" style="262" hidden="1" customWidth="1"/>
    <col min="15639" max="15639" width="13.5703125" style="262" customWidth="1"/>
    <col min="15640" max="15872" width="9.140625" style="262"/>
    <col min="15873" max="15873" width="5" style="262" customWidth="1"/>
    <col min="15874" max="15874" width="19" style="262" customWidth="1"/>
    <col min="15875" max="15876" width="9.28515625" style="262" customWidth="1"/>
    <col min="15877" max="15888" width="12" style="262" customWidth="1"/>
    <col min="15889" max="15892" width="13.5703125" style="262" customWidth="1"/>
    <col min="15893" max="15893" width="17" style="262" customWidth="1"/>
    <col min="15894" max="15894" width="0" style="262" hidden="1" customWidth="1"/>
    <col min="15895" max="15895" width="13.5703125" style="262" customWidth="1"/>
    <col min="15896" max="16128" width="9.140625" style="262"/>
    <col min="16129" max="16129" width="5" style="262" customWidth="1"/>
    <col min="16130" max="16130" width="19" style="262" customWidth="1"/>
    <col min="16131" max="16132" width="9.28515625" style="262" customWidth="1"/>
    <col min="16133" max="16144" width="12" style="262" customWidth="1"/>
    <col min="16145" max="16148" width="13.5703125" style="262" customWidth="1"/>
    <col min="16149" max="16149" width="17" style="262" customWidth="1"/>
    <col min="16150" max="16150" width="0" style="262" hidden="1" customWidth="1"/>
    <col min="16151" max="16151" width="13.5703125" style="262" customWidth="1"/>
    <col min="16152" max="16384" width="9.140625" style="262"/>
  </cols>
  <sheetData>
    <row r="1" spans="1:21" ht="14.25" customHeight="1">
      <c r="S1" s="1105" t="s">
        <v>284</v>
      </c>
      <c r="T1" s="1105"/>
      <c r="U1" s="1105"/>
    </row>
    <row r="2" spans="1:21" ht="18" customHeight="1">
      <c r="A2" s="1106" t="s">
        <v>285</v>
      </c>
      <c r="B2" s="1106"/>
      <c r="C2" s="1106"/>
      <c r="D2" s="1106"/>
      <c r="E2" s="1106"/>
      <c r="F2" s="1106"/>
      <c r="G2" s="1106"/>
      <c r="H2" s="1106"/>
      <c r="I2" s="1106"/>
      <c r="J2" s="1106"/>
      <c r="K2" s="1106"/>
      <c r="L2" s="1106"/>
      <c r="M2" s="1106"/>
      <c r="N2" s="1106"/>
      <c r="O2" s="1106"/>
      <c r="P2" s="1106"/>
      <c r="Q2" s="1106"/>
      <c r="R2" s="1106"/>
      <c r="S2" s="1106"/>
      <c r="T2" s="1106"/>
      <c r="U2" s="1106"/>
    </row>
    <row r="3" spans="1:21" s="263" customFormat="1" ht="24" customHeight="1">
      <c r="B3" s="264" t="s">
        <v>286</v>
      </c>
      <c r="C3" s="265"/>
      <c r="D3" s="265"/>
      <c r="E3" s="265"/>
      <c r="F3" s="265"/>
      <c r="G3" s="265"/>
      <c r="H3" s="265"/>
      <c r="I3" s="265"/>
    </row>
    <row r="4" spans="1:21" s="269" customFormat="1" ht="17.25">
      <c r="A4" s="266" t="s">
        <v>244</v>
      </c>
      <c r="B4" s="267" t="s">
        <v>287</v>
      </c>
      <c r="C4" s="267"/>
      <c r="D4" s="267"/>
      <c r="E4" s="267"/>
      <c r="F4" s="267"/>
      <c r="G4" s="267"/>
      <c r="H4" s="267"/>
      <c r="I4" s="267"/>
      <c r="J4" s="267"/>
      <c r="K4" s="267"/>
      <c r="L4" s="267"/>
      <c r="M4" s="268"/>
      <c r="N4" s="268"/>
      <c r="O4" s="268"/>
      <c r="P4" s="268"/>
      <c r="Q4" s="268"/>
      <c r="R4" s="268"/>
      <c r="S4" s="268"/>
      <c r="T4" s="268"/>
    </row>
    <row r="5" spans="1:21" ht="18" customHeight="1"/>
    <row r="6" spans="1:21" s="274" customFormat="1" ht="15" customHeight="1">
      <c r="A6" s="1107" t="s">
        <v>288</v>
      </c>
      <c r="B6" s="1107" t="s">
        <v>86</v>
      </c>
      <c r="C6" s="1110" t="s">
        <v>289</v>
      </c>
      <c r="D6" s="270" t="s">
        <v>290</v>
      </c>
      <c r="E6" s="271"/>
      <c r="F6" s="271"/>
      <c r="G6" s="271"/>
      <c r="H6" s="271"/>
      <c r="I6" s="271"/>
      <c r="J6" s="271"/>
      <c r="K6" s="271"/>
      <c r="L6" s="271"/>
      <c r="M6" s="1110" t="s">
        <v>291</v>
      </c>
      <c r="N6" s="1113" t="s">
        <v>290</v>
      </c>
      <c r="O6" s="1114"/>
      <c r="P6" s="1115"/>
      <c r="Q6" s="272"/>
      <c r="R6" s="273"/>
      <c r="S6" s="273"/>
      <c r="T6" s="273"/>
    </row>
    <row r="7" spans="1:21" s="275" customFormat="1" ht="13.5" customHeight="1">
      <c r="A7" s="1108"/>
      <c r="B7" s="1108"/>
      <c r="C7" s="1111"/>
      <c r="D7" s="1110" t="s">
        <v>292</v>
      </c>
      <c r="E7" s="1116" t="s">
        <v>293</v>
      </c>
      <c r="F7" s="1116"/>
      <c r="G7" s="1110" t="s">
        <v>294</v>
      </c>
      <c r="H7" s="1116" t="s">
        <v>293</v>
      </c>
      <c r="I7" s="1116"/>
      <c r="J7" s="1110" t="s">
        <v>295</v>
      </c>
      <c r="K7" s="1116" t="s">
        <v>293</v>
      </c>
      <c r="L7" s="1116"/>
      <c r="M7" s="1111"/>
      <c r="N7" s="1110" t="s">
        <v>292</v>
      </c>
      <c r="O7" s="1123" t="s">
        <v>294</v>
      </c>
      <c r="P7" s="1123" t="s">
        <v>295</v>
      </c>
      <c r="Q7" s="1117"/>
      <c r="R7" s="1118"/>
      <c r="S7" s="1118"/>
      <c r="T7" s="1118"/>
    </row>
    <row r="8" spans="1:21" s="275" customFormat="1" ht="144" customHeight="1">
      <c r="A8" s="1109"/>
      <c r="B8" s="1109"/>
      <c r="C8" s="1112"/>
      <c r="D8" s="1112"/>
      <c r="E8" s="276" t="s">
        <v>296</v>
      </c>
      <c r="F8" s="277" t="s">
        <v>297</v>
      </c>
      <c r="G8" s="1112"/>
      <c r="H8" s="276" t="s">
        <v>296</v>
      </c>
      <c r="I8" s="277" t="s">
        <v>297</v>
      </c>
      <c r="J8" s="1112"/>
      <c r="K8" s="276" t="s">
        <v>296</v>
      </c>
      <c r="L8" s="277" t="s">
        <v>297</v>
      </c>
      <c r="M8" s="1112"/>
      <c r="N8" s="1112"/>
      <c r="O8" s="1123"/>
      <c r="P8" s="1123"/>
      <c r="Q8" s="1117"/>
      <c r="R8" s="1118"/>
      <c r="S8" s="1118"/>
      <c r="T8" s="1118"/>
    </row>
    <row r="9" spans="1:21" s="281" customFormat="1" ht="15" customHeight="1">
      <c r="A9" s="278" t="s">
        <v>95</v>
      </c>
      <c r="B9" s="279" t="s">
        <v>117</v>
      </c>
      <c r="C9" s="279" t="s">
        <v>206</v>
      </c>
      <c r="D9" s="279" t="s">
        <v>216</v>
      </c>
      <c r="E9" s="279" t="s">
        <v>7</v>
      </c>
      <c r="F9" s="279" t="s">
        <v>260</v>
      </c>
      <c r="G9" s="279" t="s">
        <v>262</v>
      </c>
      <c r="H9" s="279" t="s">
        <v>298</v>
      </c>
      <c r="I9" s="279" t="s">
        <v>299</v>
      </c>
      <c r="J9" s="279" t="s">
        <v>300</v>
      </c>
      <c r="K9" s="279" t="s">
        <v>301</v>
      </c>
      <c r="L9" s="279" t="s">
        <v>302</v>
      </c>
      <c r="M9" s="279" t="s">
        <v>303</v>
      </c>
      <c r="N9" s="279" t="s">
        <v>304</v>
      </c>
      <c r="O9" s="279" t="s">
        <v>305</v>
      </c>
      <c r="P9" s="279" t="s">
        <v>306</v>
      </c>
      <c r="Q9" s="280"/>
    </row>
    <row r="10" spans="1:21" s="275" customFormat="1" ht="18.95" customHeight="1">
      <c r="A10" s="282" t="s">
        <v>95</v>
      </c>
      <c r="B10" s="283" t="s">
        <v>307</v>
      </c>
      <c r="C10" s="284">
        <f t="shared" ref="C10:C20" si="0">D10+G10+J10</f>
        <v>0</v>
      </c>
      <c r="D10" s="285">
        <f>E10+F10</f>
        <v>0</v>
      </c>
      <c r="E10" s="286"/>
      <c r="F10" s="286"/>
      <c r="G10" s="285">
        <f>H10+I10</f>
        <v>0</v>
      </c>
      <c r="H10" s="286"/>
      <c r="I10" s="286"/>
      <c r="J10" s="285">
        <f>K10+L10</f>
        <v>0</v>
      </c>
      <c r="K10" s="286"/>
      <c r="L10" s="286"/>
      <c r="M10" s="287">
        <f>SUM(N10:P10)</f>
        <v>0</v>
      </c>
      <c r="N10" s="288">
        <f t="shared" ref="N10:N21" si="1">E10*$N$24+F10*$N$25</f>
        <v>0</v>
      </c>
      <c r="O10" s="288">
        <f t="shared" ref="O10:O21" si="2">H10*$O$24+I10*$O$25</f>
        <v>0</v>
      </c>
      <c r="P10" s="287">
        <f>K10*$P$24+L10*$P$25</f>
        <v>0</v>
      </c>
      <c r="Q10" s="289"/>
      <c r="R10" s="290"/>
      <c r="S10" s="290"/>
      <c r="T10" s="290"/>
    </row>
    <row r="11" spans="1:21" s="292" customFormat="1" ht="18.95" customHeight="1">
      <c r="A11" s="282" t="s">
        <v>117</v>
      </c>
      <c r="B11" s="291" t="s">
        <v>308</v>
      </c>
      <c r="C11" s="284">
        <f t="shared" si="0"/>
        <v>0</v>
      </c>
      <c r="D11" s="285">
        <f t="shared" ref="D11:D21" si="3">E11+F11</f>
        <v>0</v>
      </c>
      <c r="E11" s="286"/>
      <c r="F11" s="286"/>
      <c r="G11" s="285">
        <f t="shared" ref="G11:G21" si="4">H11+I11</f>
        <v>0</v>
      </c>
      <c r="H11" s="286"/>
      <c r="I11" s="286"/>
      <c r="J11" s="285">
        <f t="shared" ref="J11:J21" si="5">K11+L11</f>
        <v>0</v>
      </c>
      <c r="K11" s="286"/>
      <c r="L11" s="286"/>
      <c r="M11" s="287">
        <f t="shared" ref="M11:M20" si="6">SUM(N11:P11)</f>
        <v>0</v>
      </c>
      <c r="N11" s="288">
        <f t="shared" si="1"/>
        <v>0</v>
      </c>
      <c r="O11" s="288">
        <f t="shared" si="2"/>
        <v>0</v>
      </c>
      <c r="P11" s="287">
        <f t="shared" ref="P11:P21" si="7">K11*$P$24+L11*$P$25</f>
        <v>0</v>
      </c>
      <c r="Q11" s="289"/>
      <c r="R11" s="290"/>
      <c r="S11" s="290"/>
      <c r="T11" s="290"/>
    </row>
    <row r="12" spans="1:21" s="292" customFormat="1" ht="18.95" customHeight="1">
      <c r="A12" s="282" t="s">
        <v>206</v>
      </c>
      <c r="B12" s="291" t="s">
        <v>309</v>
      </c>
      <c r="C12" s="284">
        <f t="shared" si="0"/>
        <v>0</v>
      </c>
      <c r="D12" s="285">
        <f t="shared" si="3"/>
        <v>0</v>
      </c>
      <c r="E12" s="286"/>
      <c r="F12" s="286"/>
      <c r="G12" s="285">
        <f t="shared" si="4"/>
        <v>0</v>
      </c>
      <c r="H12" s="286"/>
      <c r="I12" s="286"/>
      <c r="J12" s="285">
        <f t="shared" si="5"/>
        <v>0</v>
      </c>
      <c r="K12" s="286"/>
      <c r="L12" s="286"/>
      <c r="M12" s="287">
        <f t="shared" si="6"/>
        <v>0</v>
      </c>
      <c r="N12" s="288">
        <f t="shared" si="1"/>
        <v>0</v>
      </c>
      <c r="O12" s="288">
        <f t="shared" si="2"/>
        <v>0</v>
      </c>
      <c r="P12" s="287">
        <f t="shared" si="7"/>
        <v>0</v>
      </c>
      <c r="Q12" s="289"/>
      <c r="R12" s="290"/>
      <c r="S12" s="290"/>
      <c r="T12" s="290"/>
    </row>
    <row r="13" spans="1:21" s="292" customFormat="1" ht="18.95" customHeight="1">
      <c r="A13" s="282" t="s">
        <v>216</v>
      </c>
      <c r="B13" s="291" t="s">
        <v>310</v>
      </c>
      <c r="C13" s="284">
        <f t="shared" si="0"/>
        <v>0</v>
      </c>
      <c r="D13" s="285">
        <f t="shared" si="3"/>
        <v>0</v>
      </c>
      <c r="E13" s="286"/>
      <c r="F13" s="286"/>
      <c r="G13" s="285">
        <f t="shared" si="4"/>
        <v>0</v>
      </c>
      <c r="H13" s="286"/>
      <c r="I13" s="286"/>
      <c r="J13" s="285">
        <f t="shared" si="5"/>
        <v>0</v>
      </c>
      <c r="K13" s="286"/>
      <c r="L13" s="286"/>
      <c r="M13" s="287">
        <f t="shared" si="6"/>
        <v>0</v>
      </c>
      <c r="N13" s="288">
        <f t="shared" si="1"/>
        <v>0</v>
      </c>
      <c r="O13" s="288">
        <f t="shared" si="2"/>
        <v>0</v>
      </c>
      <c r="P13" s="287">
        <f t="shared" si="7"/>
        <v>0</v>
      </c>
      <c r="Q13" s="289"/>
      <c r="R13" s="290"/>
      <c r="S13" s="290"/>
      <c r="T13" s="290"/>
    </row>
    <row r="14" spans="1:21" s="292" customFormat="1" ht="18.95" customHeight="1">
      <c r="A14" s="282" t="s">
        <v>7</v>
      </c>
      <c r="B14" s="291" t="s">
        <v>311</v>
      </c>
      <c r="C14" s="284">
        <f t="shared" si="0"/>
        <v>0</v>
      </c>
      <c r="D14" s="285">
        <f t="shared" si="3"/>
        <v>0</v>
      </c>
      <c r="E14" s="286"/>
      <c r="F14" s="286"/>
      <c r="G14" s="285">
        <f t="shared" si="4"/>
        <v>0</v>
      </c>
      <c r="H14" s="286"/>
      <c r="I14" s="286"/>
      <c r="J14" s="285">
        <f t="shared" si="5"/>
        <v>0</v>
      </c>
      <c r="K14" s="286"/>
      <c r="L14" s="286"/>
      <c r="M14" s="287">
        <f t="shared" si="6"/>
        <v>0</v>
      </c>
      <c r="N14" s="288">
        <f t="shared" si="1"/>
        <v>0</v>
      </c>
      <c r="O14" s="288">
        <f t="shared" si="2"/>
        <v>0</v>
      </c>
      <c r="P14" s="287">
        <f t="shared" si="7"/>
        <v>0</v>
      </c>
      <c r="Q14" s="289"/>
      <c r="R14" s="290"/>
      <c r="S14" s="290"/>
      <c r="T14" s="290"/>
    </row>
    <row r="15" spans="1:21" s="292" customFormat="1" ht="18.95" customHeight="1">
      <c r="A15" s="282" t="s">
        <v>260</v>
      </c>
      <c r="B15" s="291" t="s">
        <v>312</v>
      </c>
      <c r="C15" s="284">
        <f t="shared" si="0"/>
        <v>0</v>
      </c>
      <c r="D15" s="285">
        <f t="shared" si="3"/>
        <v>0</v>
      </c>
      <c r="E15" s="286"/>
      <c r="F15" s="286"/>
      <c r="G15" s="285">
        <f t="shared" si="4"/>
        <v>0</v>
      </c>
      <c r="H15" s="286"/>
      <c r="I15" s="286"/>
      <c r="J15" s="285">
        <f t="shared" si="5"/>
        <v>0</v>
      </c>
      <c r="K15" s="286"/>
      <c r="L15" s="286"/>
      <c r="M15" s="287">
        <f t="shared" si="6"/>
        <v>0</v>
      </c>
      <c r="N15" s="288">
        <f t="shared" si="1"/>
        <v>0</v>
      </c>
      <c r="O15" s="288">
        <f t="shared" si="2"/>
        <v>0</v>
      </c>
      <c r="P15" s="287">
        <f t="shared" si="7"/>
        <v>0</v>
      </c>
      <c r="Q15" s="289"/>
      <c r="R15" s="290"/>
      <c r="S15" s="290"/>
      <c r="T15" s="290"/>
    </row>
    <row r="16" spans="1:21" s="293" customFormat="1" ht="18.95" customHeight="1">
      <c r="A16" s="282" t="s">
        <v>262</v>
      </c>
      <c r="B16" s="291" t="s">
        <v>313</v>
      </c>
      <c r="C16" s="284">
        <f t="shared" si="0"/>
        <v>0</v>
      </c>
      <c r="D16" s="285">
        <f t="shared" si="3"/>
        <v>0</v>
      </c>
      <c r="E16" s="286"/>
      <c r="F16" s="286"/>
      <c r="G16" s="285">
        <f t="shared" si="4"/>
        <v>0</v>
      </c>
      <c r="H16" s="286"/>
      <c r="I16" s="286"/>
      <c r="J16" s="285">
        <f t="shared" si="5"/>
        <v>0</v>
      </c>
      <c r="K16" s="286"/>
      <c r="L16" s="286"/>
      <c r="M16" s="287">
        <f t="shared" si="6"/>
        <v>0</v>
      </c>
      <c r="N16" s="288">
        <f t="shared" si="1"/>
        <v>0</v>
      </c>
      <c r="O16" s="288">
        <f t="shared" si="2"/>
        <v>0</v>
      </c>
      <c r="P16" s="287">
        <f t="shared" si="7"/>
        <v>0</v>
      </c>
      <c r="Q16" s="289"/>
      <c r="R16" s="290"/>
      <c r="S16" s="290"/>
      <c r="T16" s="290"/>
    </row>
    <row r="17" spans="1:20" s="293" customFormat="1" ht="18.95" customHeight="1">
      <c r="A17" s="282" t="s">
        <v>298</v>
      </c>
      <c r="B17" s="291" t="s">
        <v>314</v>
      </c>
      <c r="C17" s="284">
        <f t="shared" si="0"/>
        <v>0</v>
      </c>
      <c r="D17" s="285">
        <f t="shared" si="3"/>
        <v>0</v>
      </c>
      <c r="E17" s="286"/>
      <c r="F17" s="286"/>
      <c r="G17" s="285">
        <f t="shared" si="4"/>
        <v>0</v>
      </c>
      <c r="H17" s="286"/>
      <c r="I17" s="286"/>
      <c r="J17" s="285">
        <f t="shared" si="5"/>
        <v>0</v>
      </c>
      <c r="K17" s="286"/>
      <c r="L17" s="286"/>
      <c r="M17" s="287">
        <f t="shared" si="6"/>
        <v>0</v>
      </c>
      <c r="N17" s="288">
        <f t="shared" si="1"/>
        <v>0</v>
      </c>
      <c r="O17" s="288">
        <f t="shared" si="2"/>
        <v>0</v>
      </c>
      <c r="P17" s="287">
        <f t="shared" si="7"/>
        <v>0</v>
      </c>
      <c r="Q17" s="289"/>
      <c r="R17" s="290"/>
      <c r="S17" s="290"/>
      <c r="T17" s="290"/>
    </row>
    <row r="18" spans="1:20" s="293" customFormat="1" ht="18.95" customHeight="1">
      <c r="A18" s="282" t="s">
        <v>299</v>
      </c>
      <c r="B18" s="291" t="s">
        <v>315</v>
      </c>
      <c r="C18" s="284">
        <f t="shared" si="0"/>
        <v>0</v>
      </c>
      <c r="D18" s="285">
        <f t="shared" si="3"/>
        <v>0</v>
      </c>
      <c r="E18" s="286"/>
      <c r="F18" s="286"/>
      <c r="G18" s="285">
        <f t="shared" si="4"/>
        <v>0</v>
      </c>
      <c r="H18" s="286"/>
      <c r="I18" s="286"/>
      <c r="J18" s="285">
        <f t="shared" si="5"/>
        <v>0</v>
      </c>
      <c r="K18" s="286"/>
      <c r="L18" s="286"/>
      <c r="M18" s="287">
        <f t="shared" si="6"/>
        <v>0</v>
      </c>
      <c r="N18" s="288">
        <f t="shared" si="1"/>
        <v>0</v>
      </c>
      <c r="O18" s="288">
        <f t="shared" si="2"/>
        <v>0</v>
      </c>
      <c r="P18" s="287">
        <f t="shared" si="7"/>
        <v>0</v>
      </c>
      <c r="Q18" s="289"/>
      <c r="R18" s="290"/>
      <c r="S18" s="290"/>
      <c r="T18" s="290"/>
    </row>
    <row r="19" spans="1:20" s="293" customFormat="1" ht="18.95" customHeight="1">
      <c r="A19" s="282" t="s">
        <v>300</v>
      </c>
      <c r="B19" s="291" t="s">
        <v>316</v>
      </c>
      <c r="C19" s="284">
        <f t="shared" si="0"/>
        <v>0</v>
      </c>
      <c r="D19" s="285">
        <f t="shared" si="3"/>
        <v>0</v>
      </c>
      <c r="E19" s="286"/>
      <c r="F19" s="286"/>
      <c r="G19" s="285">
        <f t="shared" si="4"/>
        <v>0</v>
      </c>
      <c r="H19" s="286"/>
      <c r="I19" s="286"/>
      <c r="J19" s="285">
        <f t="shared" si="5"/>
        <v>0</v>
      </c>
      <c r="K19" s="286"/>
      <c r="L19" s="286"/>
      <c r="M19" s="287">
        <f t="shared" si="6"/>
        <v>0</v>
      </c>
      <c r="N19" s="288">
        <f t="shared" si="1"/>
        <v>0</v>
      </c>
      <c r="O19" s="288">
        <f t="shared" si="2"/>
        <v>0</v>
      </c>
      <c r="P19" s="287">
        <f t="shared" si="7"/>
        <v>0</v>
      </c>
      <c r="Q19" s="289"/>
      <c r="R19" s="290"/>
      <c r="S19" s="290"/>
      <c r="T19" s="290"/>
    </row>
    <row r="20" spans="1:20" s="293" customFormat="1" ht="18.95" customHeight="1">
      <c r="A20" s="282" t="s">
        <v>301</v>
      </c>
      <c r="B20" s="291" t="s">
        <v>317</v>
      </c>
      <c r="C20" s="284">
        <f t="shared" si="0"/>
        <v>0</v>
      </c>
      <c r="D20" s="285">
        <f t="shared" si="3"/>
        <v>0</v>
      </c>
      <c r="E20" s="286"/>
      <c r="F20" s="286"/>
      <c r="G20" s="285">
        <f t="shared" si="4"/>
        <v>0</v>
      </c>
      <c r="H20" s="286"/>
      <c r="I20" s="286"/>
      <c r="J20" s="285">
        <f t="shared" si="5"/>
        <v>0</v>
      </c>
      <c r="K20" s="286"/>
      <c r="L20" s="286"/>
      <c r="M20" s="287">
        <f t="shared" si="6"/>
        <v>0</v>
      </c>
      <c r="N20" s="288">
        <f t="shared" si="1"/>
        <v>0</v>
      </c>
      <c r="O20" s="288">
        <f t="shared" si="2"/>
        <v>0</v>
      </c>
      <c r="P20" s="287">
        <f t="shared" si="7"/>
        <v>0</v>
      </c>
      <c r="Q20" s="289"/>
      <c r="R20" s="290"/>
      <c r="S20" s="290"/>
      <c r="T20" s="290"/>
    </row>
    <row r="21" spans="1:20" s="292" customFormat="1" ht="18.95" customHeight="1">
      <c r="A21" s="282" t="s">
        <v>302</v>
      </c>
      <c r="B21" s="291" t="s">
        <v>318</v>
      </c>
      <c r="C21" s="284">
        <f>D21+G21+J21</f>
        <v>0</v>
      </c>
      <c r="D21" s="285">
        <f t="shared" si="3"/>
        <v>0</v>
      </c>
      <c r="E21" s="286"/>
      <c r="F21" s="286"/>
      <c r="G21" s="285">
        <f t="shared" si="4"/>
        <v>0</v>
      </c>
      <c r="H21" s="286"/>
      <c r="I21" s="286"/>
      <c r="J21" s="285">
        <f t="shared" si="5"/>
        <v>0</v>
      </c>
      <c r="K21" s="286"/>
      <c r="L21" s="286"/>
      <c r="M21" s="287">
        <f>SUM(N21:P21)</f>
        <v>0</v>
      </c>
      <c r="N21" s="288">
        <f t="shared" si="1"/>
        <v>0</v>
      </c>
      <c r="O21" s="288">
        <f t="shared" si="2"/>
        <v>0</v>
      </c>
      <c r="P21" s="287">
        <f t="shared" si="7"/>
        <v>0</v>
      </c>
      <c r="Q21" s="289"/>
      <c r="R21" s="290"/>
      <c r="S21" s="290"/>
      <c r="T21" s="290"/>
    </row>
    <row r="22" spans="1:20" s="302" customFormat="1" ht="18.95" customHeight="1">
      <c r="A22" s="294"/>
      <c r="B22" s="295" t="s">
        <v>319</v>
      </c>
      <c r="C22" s="296">
        <f>SUM(C10:C21)/12</f>
        <v>0</v>
      </c>
      <c r="D22" s="296">
        <f>SUM(D10:D21)/12</f>
        <v>0</v>
      </c>
      <c r="E22" s="297" t="s">
        <v>208</v>
      </c>
      <c r="F22" s="297" t="s">
        <v>208</v>
      </c>
      <c r="G22" s="296">
        <f>SUM(G10:G21)/12</f>
        <v>0</v>
      </c>
      <c r="H22" s="297" t="s">
        <v>208</v>
      </c>
      <c r="I22" s="297" t="s">
        <v>208</v>
      </c>
      <c r="J22" s="296">
        <f>SUM(J10:J21)/12</f>
        <v>0</v>
      </c>
      <c r="K22" s="297" t="s">
        <v>208</v>
      </c>
      <c r="L22" s="297" t="s">
        <v>208</v>
      </c>
      <c r="M22" s="298">
        <f>M21+M20+M19+M18+M17+M16+M15+M14+M13+M12+M11+M10</f>
        <v>0</v>
      </c>
      <c r="N22" s="299">
        <f>SUM(N10:N21)</f>
        <v>0</v>
      </c>
      <c r="O22" s="299">
        <f>SUM(O10:O21)</f>
        <v>0</v>
      </c>
      <c r="P22" s="298">
        <f>P21+P20+P19+P18+P17+P16+P15+P14+P13+P12+P11+P10</f>
        <v>0</v>
      </c>
      <c r="Q22" s="300"/>
      <c r="R22" s="301"/>
      <c r="S22" s="301"/>
      <c r="T22" s="301"/>
    </row>
    <row r="23" spans="1:20">
      <c r="C23" s="303" t="s">
        <v>320</v>
      </c>
      <c r="D23" s="304"/>
      <c r="E23" s="304"/>
      <c r="F23" s="304"/>
      <c r="G23" s="304"/>
      <c r="H23" s="304"/>
      <c r="I23" s="304"/>
      <c r="J23" s="304"/>
      <c r="K23" s="304"/>
      <c r="L23" s="304"/>
      <c r="M23" s="305">
        <f>SUM(N22:P22)</f>
        <v>0</v>
      </c>
      <c r="N23" s="304"/>
      <c r="O23" s="304"/>
      <c r="P23" s="305">
        <f>SUM(Q22:T22)</f>
        <v>0</v>
      </c>
    </row>
    <row r="24" spans="1:20" hidden="1">
      <c r="C24" s="303"/>
      <c r="D24" s="304"/>
      <c r="E24" s="304"/>
      <c r="F24" s="304"/>
      <c r="G24" s="304"/>
      <c r="H24" s="304"/>
      <c r="I24" s="304"/>
      <c r="J24" s="304"/>
      <c r="K24" s="304"/>
      <c r="L24" s="304"/>
      <c r="M24" s="304"/>
      <c r="N24" s="262">
        <v>5153</v>
      </c>
      <c r="O24" s="262">
        <v>5310</v>
      </c>
      <c r="P24" s="262">
        <v>6211</v>
      </c>
    </row>
    <row r="25" spans="1:20" hidden="1">
      <c r="C25" s="303"/>
      <c r="D25" s="304"/>
      <c r="E25" s="304"/>
      <c r="F25" s="304"/>
      <c r="G25" s="304"/>
      <c r="H25" s="304"/>
      <c r="I25" s="304"/>
      <c r="J25" s="304"/>
      <c r="K25" s="304"/>
      <c r="L25" s="304"/>
      <c r="M25" s="304"/>
      <c r="N25" s="262">
        <v>5027</v>
      </c>
      <c r="O25" s="262">
        <v>5156</v>
      </c>
      <c r="P25" s="262">
        <v>5405</v>
      </c>
    </row>
    <row r="26" spans="1:20" hidden="1">
      <c r="C26" s="303"/>
      <c r="D26" s="304"/>
      <c r="E26" s="304"/>
      <c r="F26" s="304"/>
      <c r="G26" s="304"/>
      <c r="H26" s="304"/>
      <c r="I26" s="304"/>
      <c r="J26" s="304"/>
      <c r="K26" s="304"/>
      <c r="L26" s="304"/>
      <c r="M26" s="304"/>
      <c r="N26" s="304"/>
      <c r="O26" s="304"/>
    </row>
    <row r="27" spans="1:20" hidden="1">
      <c r="C27" s="303"/>
      <c r="D27" s="304"/>
      <c r="E27" s="304"/>
      <c r="F27" s="304"/>
      <c r="G27" s="304"/>
      <c r="H27" s="304"/>
      <c r="I27" s="304"/>
      <c r="J27" s="304"/>
      <c r="K27" s="304"/>
      <c r="L27" s="304"/>
      <c r="M27" s="304"/>
      <c r="N27" s="304"/>
      <c r="O27" s="304"/>
    </row>
    <row r="28" spans="1:20" ht="12.75" customHeight="1">
      <c r="C28" s="303"/>
      <c r="D28" s="304"/>
      <c r="E28" s="304"/>
      <c r="F28" s="304"/>
      <c r="G28" s="304"/>
      <c r="H28" s="304"/>
      <c r="I28" s="304"/>
      <c r="J28" s="304"/>
      <c r="K28" s="304"/>
      <c r="L28" s="304"/>
      <c r="M28" s="304"/>
      <c r="N28" s="304"/>
      <c r="O28" s="304"/>
    </row>
    <row r="29" spans="1:20" s="274" customFormat="1" ht="15" customHeight="1">
      <c r="A29" s="1107" t="s">
        <v>288</v>
      </c>
      <c r="B29" s="1107" t="s">
        <v>86</v>
      </c>
      <c r="C29" s="1119" t="s">
        <v>321</v>
      </c>
      <c r="D29" s="1119"/>
      <c r="E29" s="270" t="s">
        <v>290</v>
      </c>
      <c r="F29" s="271"/>
      <c r="G29" s="271"/>
      <c r="H29" s="271"/>
      <c r="I29" s="271"/>
      <c r="J29" s="271"/>
      <c r="K29" s="271"/>
      <c r="L29" s="271"/>
      <c r="M29" s="1120" t="s">
        <v>322</v>
      </c>
      <c r="N29" s="270" t="s">
        <v>290</v>
      </c>
      <c r="O29" s="271"/>
      <c r="P29" s="306"/>
      <c r="Q29" s="1120" t="s">
        <v>323</v>
      </c>
    </row>
    <row r="30" spans="1:20" s="274" customFormat="1" ht="15" customHeight="1">
      <c r="A30" s="1108"/>
      <c r="B30" s="1108"/>
      <c r="C30" s="1119"/>
      <c r="D30" s="1119"/>
      <c r="E30" s="1123" t="s">
        <v>291</v>
      </c>
      <c r="F30" s="1110" t="s">
        <v>324</v>
      </c>
      <c r="G30" s="1110" t="s">
        <v>325</v>
      </c>
      <c r="H30" s="1110" t="s">
        <v>326</v>
      </c>
      <c r="I30" s="1110" t="s">
        <v>327</v>
      </c>
      <c r="J30" s="1110" t="s">
        <v>328</v>
      </c>
      <c r="K30" s="1110" t="s">
        <v>329</v>
      </c>
      <c r="L30" s="1123" t="s">
        <v>330</v>
      </c>
      <c r="M30" s="1121"/>
      <c r="N30" s="1110" t="s">
        <v>331</v>
      </c>
      <c r="O30" s="1110" t="s">
        <v>332</v>
      </c>
      <c r="P30" s="1110" t="s">
        <v>333</v>
      </c>
      <c r="Q30" s="1121"/>
    </row>
    <row r="31" spans="1:20" s="275" customFormat="1" ht="77.25" customHeight="1">
      <c r="A31" s="1109"/>
      <c r="B31" s="1109"/>
      <c r="C31" s="1119"/>
      <c r="D31" s="1119"/>
      <c r="E31" s="1123"/>
      <c r="F31" s="1112"/>
      <c r="G31" s="1112"/>
      <c r="H31" s="1112"/>
      <c r="I31" s="1112"/>
      <c r="J31" s="1112"/>
      <c r="K31" s="1112"/>
      <c r="L31" s="1123"/>
      <c r="M31" s="1122"/>
      <c r="N31" s="1112"/>
      <c r="O31" s="1112"/>
      <c r="P31" s="1112"/>
      <c r="Q31" s="1122"/>
    </row>
    <row r="32" spans="1:20" s="281" customFormat="1" ht="15" customHeight="1">
      <c r="A32" s="279" t="s">
        <v>95</v>
      </c>
      <c r="B32" s="279" t="s">
        <v>117</v>
      </c>
      <c r="C32" s="1124" t="s">
        <v>206</v>
      </c>
      <c r="D32" s="1124"/>
      <c r="E32" s="279" t="s">
        <v>216</v>
      </c>
      <c r="F32" s="279" t="s">
        <v>7</v>
      </c>
      <c r="G32" s="279" t="s">
        <v>260</v>
      </c>
      <c r="H32" s="279" t="s">
        <v>262</v>
      </c>
      <c r="I32" s="279" t="s">
        <v>298</v>
      </c>
      <c r="J32" s="279" t="s">
        <v>299</v>
      </c>
      <c r="K32" s="279" t="s">
        <v>300</v>
      </c>
      <c r="L32" s="279" t="s">
        <v>301</v>
      </c>
      <c r="M32" s="279" t="s">
        <v>302</v>
      </c>
      <c r="N32" s="279" t="s">
        <v>303</v>
      </c>
      <c r="O32" s="279" t="s">
        <v>304</v>
      </c>
      <c r="P32" s="279" t="s">
        <v>305</v>
      </c>
      <c r="Q32" s="279" t="s">
        <v>306</v>
      </c>
    </row>
    <row r="33" spans="1:22" s="275" customFormat="1" ht="18.95" customHeight="1">
      <c r="A33" s="282" t="s">
        <v>95</v>
      </c>
      <c r="B33" s="283" t="s">
        <v>307</v>
      </c>
      <c r="C33" s="1125">
        <f>E33+F33+G33+I33+K33+L33+J33+H33</f>
        <v>0</v>
      </c>
      <c r="D33" s="1126"/>
      <c r="E33" s="309">
        <f>M10</f>
        <v>0</v>
      </c>
      <c r="F33" s="310"/>
      <c r="G33" s="310"/>
      <c r="H33" s="311"/>
      <c r="I33" s="312"/>
      <c r="J33" s="313"/>
      <c r="K33" s="314"/>
      <c r="L33" s="314"/>
      <c r="M33" s="287">
        <f>N33+O33+P33</f>
        <v>0</v>
      </c>
      <c r="N33" s="314"/>
      <c r="O33" s="314"/>
      <c r="P33" s="314"/>
      <c r="Q33" s="287">
        <f t="shared" ref="Q33:Q44" si="8">M33+C33</f>
        <v>0</v>
      </c>
    </row>
    <row r="34" spans="1:22" s="292" customFormat="1" ht="18.95" customHeight="1">
      <c r="A34" s="282" t="s">
        <v>117</v>
      </c>
      <c r="B34" s="291" t="s">
        <v>308</v>
      </c>
      <c r="C34" s="1125">
        <f t="shared" ref="C34:C44" si="9">E34+F34+G34+I34+K34+L34+J34+H34</f>
        <v>0</v>
      </c>
      <c r="D34" s="1126"/>
      <c r="E34" s="309">
        <f t="shared" ref="E34:E44" si="10">M11</f>
        <v>0</v>
      </c>
      <c r="F34" s="310"/>
      <c r="G34" s="310"/>
      <c r="H34" s="311"/>
      <c r="I34" s="312"/>
      <c r="J34" s="313"/>
      <c r="K34" s="314"/>
      <c r="L34" s="314"/>
      <c r="M34" s="287">
        <f t="shared" ref="M34:M43" si="11">N34+O34+P34</f>
        <v>0</v>
      </c>
      <c r="N34" s="314"/>
      <c r="O34" s="314"/>
      <c r="P34" s="314"/>
      <c r="Q34" s="287">
        <f t="shared" si="8"/>
        <v>0</v>
      </c>
    </row>
    <row r="35" spans="1:22" s="292" customFormat="1" ht="18.95" customHeight="1">
      <c r="A35" s="282" t="s">
        <v>206</v>
      </c>
      <c r="B35" s="291" t="s">
        <v>309</v>
      </c>
      <c r="C35" s="1125">
        <f t="shared" si="9"/>
        <v>0</v>
      </c>
      <c r="D35" s="1126"/>
      <c r="E35" s="309">
        <f t="shared" si="10"/>
        <v>0</v>
      </c>
      <c r="F35" s="310"/>
      <c r="G35" s="310"/>
      <c r="H35" s="311"/>
      <c r="I35" s="312"/>
      <c r="J35" s="313"/>
      <c r="K35" s="314"/>
      <c r="L35" s="314"/>
      <c r="M35" s="287">
        <f t="shared" si="11"/>
        <v>0</v>
      </c>
      <c r="N35" s="314"/>
      <c r="O35" s="314"/>
      <c r="P35" s="314"/>
      <c r="Q35" s="287">
        <f t="shared" si="8"/>
        <v>0</v>
      </c>
    </row>
    <row r="36" spans="1:22" s="292" customFormat="1" ht="18.95" customHeight="1">
      <c r="A36" s="282" t="s">
        <v>216</v>
      </c>
      <c r="B36" s="291" t="s">
        <v>310</v>
      </c>
      <c r="C36" s="1125">
        <f t="shared" si="9"/>
        <v>0</v>
      </c>
      <c r="D36" s="1126"/>
      <c r="E36" s="309">
        <f t="shared" si="10"/>
        <v>0</v>
      </c>
      <c r="F36" s="310"/>
      <c r="G36" s="310"/>
      <c r="H36" s="311"/>
      <c r="I36" s="312"/>
      <c r="J36" s="313"/>
      <c r="K36" s="314"/>
      <c r="L36" s="314"/>
      <c r="M36" s="287">
        <f t="shared" si="11"/>
        <v>0</v>
      </c>
      <c r="N36" s="314"/>
      <c r="O36" s="314"/>
      <c r="P36" s="314"/>
      <c r="Q36" s="287">
        <f t="shared" si="8"/>
        <v>0</v>
      </c>
    </row>
    <row r="37" spans="1:22" s="292" customFormat="1" ht="18.95" customHeight="1">
      <c r="A37" s="282" t="s">
        <v>7</v>
      </c>
      <c r="B37" s="291" t="s">
        <v>311</v>
      </c>
      <c r="C37" s="1125">
        <f t="shared" si="9"/>
        <v>0</v>
      </c>
      <c r="D37" s="1126"/>
      <c r="E37" s="309">
        <f t="shared" si="10"/>
        <v>0</v>
      </c>
      <c r="F37" s="310"/>
      <c r="G37" s="310"/>
      <c r="H37" s="311"/>
      <c r="I37" s="312"/>
      <c r="J37" s="313"/>
      <c r="K37" s="314"/>
      <c r="L37" s="314"/>
      <c r="M37" s="287">
        <f>N37+O37+P37</f>
        <v>0</v>
      </c>
      <c r="N37" s="314"/>
      <c r="O37" s="314"/>
      <c r="P37" s="314"/>
      <c r="Q37" s="287">
        <f t="shared" si="8"/>
        <v>0</v>
      </c>
    </row>
    <row r="38" spans="1:22" s="292" customFormat="1" ht="18.95" customHeight="1">
      <c r="A38" s="282" t="s">
        <v>260</v>
      </c>
      <c r="B38" s="291" t="s">
        <v>312</v>
      </c>
      <c r="C38" s="1125">
        <f t="shared" si="9"/>
        <v>0</v>
      </c>
      <c r="D38" s="1126"/>
      <c r="E38" s="309">
        <f t="shared" si="10"/>
        <v>0</v>
      </c>
      <c r="F38" s="310"/>
      <c r="G38" s="310"/>
      <c r="H38" s="311"/>
      <c r="I38" s="312"/>
      <c r="J38" s="313"/>
      <c r="K38" s="314"/>
      <c r="L38" s="314"/>
      <c r="M38" s="287">
        <f t="shared" si="11"/>
        <v>0</v>
      </c>
      <c r="N38" s="314"/>
      <c r="O38" s="314"/>
      <c r="P38" s="314"/>
      <c r="Q38" s="287">
        <f t="shared" si="8"/>
        <v>0</v>
      </c>
    </row>
    <row r="39" spans="1:22" s="293" customFormat="1" ht="18.95" customHeight="1">
      <c r="A39" s="282" t="s">
        <v>262</v>
      </c>
      <c r="B39" s="291" t="s">
        <v>313</v>
      </c>
      <c r="C39" s="1125">
        <f t="shared" si="9"/>
        <v>0</v>
      </c>
      <c r="D39" s="1126"/>
      <c r="E39" s="309">
        <f t="shared" si="10"/>
        <v>0</v>
      </c>
      <c r="F39" s="310"/>
      <c r="G39" s="310"/>
      <c r="H39" s="311"/>
      <c r="I39" s="312"/>
      <c r="J39" s="313"/>
      <c r="K39" s="314"/>
      <c r="L39" s="314"/>
      <c r="M39" s="287">
        <f t="shared" si="11"/>
        <v>0</v>
      </c>
      <c r="N39" s="314"/>
      <c r="O39" s="314"/>
      <c r="P39" s="314"/>
      <c r="Q39" s="287">
        <f t="shared" si="8"/>
        <v>0</v>
      </c>
    </row>
    <row r="40" spans="1:22" s="293" customFormat="1" ht="18.95" customHeight="1">
      <c r="A40" s="282" t="s">
        <v>298</v>
      </c>
      <c r="B40" s="291" t="s">
        <v>314</v>
      </c>
      <c r="C40" s="1125">
        <f t="shared" si="9"/>
        <v>0</v>
      </c>
      <c r="D40" s="1126"/>
      <c r="E40" s="309">
        <f t="shared" si="10"/>
        <v>0</v>
      </c>
      <c r="F40" s="310"/>
      <c r="G40" s="310"/>
      <c r="H40" s="311"/>
      <c r="I40" s="312"/>
      <c r="J40" s="313"/>
      <c r="K40" s="314"/>
      <c r="L40" s="314"/>
      <c r="M40" s="287">
        <f t="shared" si="11"/>
        <v>0</v>
      </c>
      <c r="N40" s="314"/>
      <c r="O40" s="314"/>
      <c r="P40" s="314"/>
      <c r="Q40" s="287">
        <f t="shared" si="8"/>
        <v>0</v>
      </c>
    </row>
    <row r="41" spans="1:22" s="293" customFormat="1" ht="18.95" customHeight="1">
      <c r="A41" s="282" t="s">
        <v>299</v>
      </c>
      <c r="B41" s="291" t="s">
        <v>315</v>
      </c>
      <c r="C41" s="1125">
        <f t="shared" si="9"/>
        <v>0</v>
      </c>
      <c r="D41" s="1126"/>
      <c r="E41" s="309">
        <f t="shared" si="10"/>
        <v>0</v>
      </c>
      <c r="F41" s="310"/>
      <c r="G41" s="310"/>
      <c r="H41" s="311"/>
      <c r="I41" s="312"/>
      <c r="J41" s="313"/>
      <c r="K41" s="314"/>
      <c r="L41" s="314"/>
      <c r="M41" s="287">
        <f t="shared" si="11"/>
        <v>0</v>
      </c>
      <c r="N41" s="314"/>
      <c r="O41" s="314"/>
      <c r="P41" s="314"/>
      <c r="Q41" s="287">
        <f t="shared" si="8"/>
        <v>0</v>
      </c>
    </row>
    <row r="42" spans="1:22" s="293" customFormat="1" ht="18.95" customHeight="1">
      <c r="A42" s="282" t="s">
        <v>300</v>
      </c>
      <c r="B42" s="291" t="s">
        <v>316</v>
      </c>
      <c r="C42" s="1125">
        <f t="shared" si="9"/>
        <v>0</v>
      </c>
      <c r="D42" s="1126"/>
      <c r="E42" s="309">
        <f t="shared" si="10"/>
        <v>0</v>
      </c>
      <c r="F42" s="310"/>
      <c r="G42" s="310"/>
      <c r="H42" s="311"/>
      <c r="I42" s="312"/>
      <c r="J42" s="313">
        <f>(E45+F45+G45+K45+I45+L45+H45)*0.008</f>
        <v>0</v>
      </c>
      <c r="K42" s="314"/>
      <c r="L42" s="314"/>
      <c r="M42" s="287">
        <f t="shared" si="11"/>
        <v>0</v>
      </c>
      <c r="N42" s="314"/>
      <c r="O42" s="314"/>
      <c r="P42" s="314"/>
      <c r="Q42" s="287">
        <f t="shared" si="8"/>
        <v>0</v>
      </c>
    </row>
    <row r="43" spans="1:22" s="293" customFormat="1" ht="18.95" customHeight="1">
      <c r="A43" s="282" t="s">
        <v>301</v>
      </c>
      <c r="B43" s="291" t="s">
        <v>317</v>
      </c>
      <c r="C43" s="1125">
        <f t="shared" si="9"/>
        <v>0</v>
      </c>
      <c r="D43" s="1126"/>
      <c r="E43" s="309">
        <f t="shared" si="10"/>
        <v>0</v>
      </c>
      <c r="F43" s="310"/>
      <c r="G43" s="310"/>
      <c r="H43" s="311"/>
      <c r="I43" s="312"/>
      <c r="J43" s="313"/>
      <c r="K43" s="314"/>
      <c r="L43" s="314"/>
      <c r="M43" s="287">
        <f t="shared" si="11"/>
        <v>0</v>
      </c>
      <c r="N43" s="314"/>
      <c r="O43" s="314"/>
      <c r="P43" s="314"/>
      <c r="Q43" s="287">
        <f t="shared" si="8"/>
        <v>0</v>
      </c>
    </row>
    <row r="44" spans="1:22" s="292" customFormat="1" ht="18.95" customHeight="1">
      <c r="A44" s="282" t="s">
        <v>302</v>
      </c>
      <c r="B44" s="291" t="s">
        <v>318</v>
      </c>
      <c r="C44" s="1125">
        <f t="shared" si="9"/>
        <v>0</v>
      </c>
      <c r="D44" s="1126"/>
      <c r="E44" s="309">
        <f t="shared" si="10"/>
        <v>0</v>
      </c>
      <c r="F44" s="310"/>
      <c r="G44" s="310"/>
      <c r="H44" s="311"/>
      <c r="I44" s="312"/>
      <c r="J44" s="315"/>
      <c r="K44" s="314"/>
      <c r="L44" s="314"/>
      <c r="M44" s="287">
        <f>N44+O44+P44</f>
        <v>0</v>
      </c>
      <c r="N44" s="314"/>
      <c r="O44" s="314"/>
      <c r="P44" s="314"/>
      <c r="Q44" s="287">
        <f t="shared" si="8"/>
        <v>0</v>
      </c>
    </row>
    <row r="45" spans="1:22" s="302" customFormat="1" ht="18.95" customHeight="1">
      <c r="A45" s="316"/>
      <c r="B45" s="317" t="s">
        <v>319</v>
      </c>
      <c r="C45" s="1125">
        <f>C44+C43+C42+C41+C40+C39+C38+C37+C36+C35+C34+C33</f>
        <v>0</v>
      </c>
      <c r="D45" s="1126"/>
      <c r="E45" s="318">
        <f t="shared" ref="E45:L45" si="12">SUM(E33:E44)</f>
        <v>0</v>
      </c>
      <c r="F45" s="298">
        <f t="shared" si="12"/>
        <v>0</v>
      </c>
      <c r="G45" s="318">
        <f t="shared" si="12"/>
        <v>0</v>
      </c>
      <c r="H45" s="318">
        <f t="shared" si="12"/>
        <v>0</v>
      </c>
      <c r="I45" s="318">
        <f t="shared" si="12"/>
        <v>0</v>
      </c>
      <c r="J45" s="319">
        <f t="shared" si="12"/>
        <v>0</v>
      </c>
      <c r="K45" s="308">
        <f t="shared" si="12"/>
        <v>0</v>
      </c>
      <c r="L45" s="308">
        <f t="shared" si="12"/>
        <v>0</v>
      </c>
      <c r="M45" s="319">
        <f>M44+M43+M42+M41+M40+M39+M38+M37+M36+M35+M34+M33</f>
        <v>0</v>
      </c>
      <c r="N45" s="319">
        <f>N44+N43+N42+N41+N40+N39+N38+N37+N36+N35+N34+N33</f>
        <v>0</v>
      </c>
      <c r="O45" s="319">
        <f>O44+O43+O42+O41+O40+O39+O38+O37+O36+O35+O34+O33</f>
        <v>0</v>
      </c>
      <c r="P45" s="319">
        <f>P44+P43+P42+P41+P40+P39+P38+P37+P36+P35+P34+P33</f>
        <v>0</v>
      </c>
      <c r="Q45" s="319">
        <f>Q44+Q43+Q42+Q41+Q40+Q39+Q38+Q37+Q36+Q35+Q34+Q33</f>
        <v>0</v>
      </c>
    </row>
    <row r="46" spans="1:22">
      <c r="C46" s="1127">
        <f>SUM(E45:L45)</f>
        <v>0</v>
      </c>
      <c r="D46" s="1128"/>
      <c r="E46" s="304" t="b">
        <f>E45=M22</f>
        <v>1</v>
      </c>
      <c r="F46" s="304"/>
      <c r="G46" s="304"/>
      <c r="H46" s="304"/>
      <c r="I46" s="304"/>
      <c r="J46" s="304"/>
      <c r="K46" s="304"/>
      <c r="L46" s="304"/>
      <c r="M46" s="304"/>
      <c r="N46" s="304"/>
      <c r="O46" s="304"/>
      <c r="P46" s="304"/>
      <c r="Q46" s="305">
        <f>SUM(N45:P45)</f>
        <v>0</v>
      </c>
      <c r="V46" s="305">
        <f>M45+C45</f>
        <v>0</v>
      </c>
    </row>
    <row r="47" spans="1:22" s="292" customFormat="1" ht="29.25" customHeight="1">
      <c r="A47" s="320" t="s">
        <v>334</v>
      </c>
      <c r="B47" s="1129" t="s">
        <v>335</v>
      </c>
      <c r="C47" s="1129"/>
      <c r="D47" s="1129"/>
      <c r="E47" s="1129"/>
      <c r="F47" s="1129"/>
      <c r="G47" s="1129"/>
      <c r="H47" s="1129"/>
      <c r="I47" s="1129"/>
      <c r="J47" s="1129"/>
      <c r="K47" s="1129"/>
      <c r="L47" s="1129"/>
      <c r="M47" s="1129"/>
      <c r="N47" s="1129"/>
      <c r="O47" s="1129"/>
      <c r="P47" s="1129"/>
      <c r="Q47" s="1129"/>
      <c r="R47" s="1129"/>
      <c r="S47" s="1129"/>
      <c r="T47" s="1129"/>
      <c r="U47" s="1129"/>
    </row>
    <row r="48" spans="1:22" s="292" customFormat="1" ht="24" customHeight="1">
      <c r="A48" s="321" t="s">
        <v>336</v>
      </c>
      <c r="B48" s="322" t="s">
        <v>337</v>
      </c>
      <c r="D48" s="323"/>
      <c r="E48" s="323"/>
      <c r="F48" s="323"/>
      <c r="G48" s="323"/>
      <c r="H48" s="323"/>
      <c r="I48" s="323"/>
      <c r="J48" s="323"/>
      <c r="K48" s="323"/>
      <c r="L48" s="323"/>
      <c r="M48" s="323"/>
      <c r="N48" s="323"/>
      <c r="O48" s="323"/>
    </row>
    <row r="49" spans="1:17" s="327" customFormat="1" ht="24" customHeight="1">
      <c r="A49" s="324" t="s">
        <v>338</v>
      </c>
      <c r="B49" s="322" t="s">
        <v>339</v>
      </c>
      <c r="C49" s="325"/>
      <c r="D49" s="326"/>
      <c r="E49" s="326"/>
      <c r="F49" s="326"/>
      <c r="G49" s="326"/>
      <c r="H49" s="326"/>
      <c r="I49" s="326"/>
      <c r="J49" s="326"/>
      <c r="K49" s="326"/>
      <c r="L49" s="326"/>
      <c r="M49" s="326"/>
      <c r="N49" s="326"/>
      <c r="O49" s="326"/>
    </row>
    <row r="50" spans="1:17" ht="12" customHeight="1">
      <c r="A50" s="328"/>
      <c r="B50" s="329"/>
      <c r="C50" s="303"/>
      <c r="D50" s="304"/>
      <c r="E50" s="304"/>
      <c r="F50" s="304"/>
      <c r="G50" s="304"/>
      <c r="H50" s="304"/>
      <c r="I50" s="304"/>
      <c r="J50" s="304"/>
      <c r="K50" s="304"/>
      <c r="L50" s="304"/>
      <c r="M50" s="304"/>
      <c r="N50" s="304"/>
      <c r="O50" s="304"/>
    </row>
    <row r="51" spans="1:17" s="268" customFormat="1" ht="24" customHeight="1">
      <c r="A51" s="266" t="s">
        <v>263</v>
      </c>
      <c r="B51" s="267" t="s">
        <v>340</v>
      </c>
      <c r="C51" s="267"/>
      <c r="D51" s="267"/>
      <c r="E51" s="267"/>
      <c r="F51" s="267"/>
      <c r="G51" s="267"/>
      <c r="H51" s="267"/>
      <c r="I51" s="267"/>
      <c r="J51" s="267"/>
      <c r="K51" s="267"/>
      <c r="L51" s="267"/>
      <c r="M51" s="267"/>
    </row>
    <row r="52" spans="1:17" ht="6.75" customHeight="1"/>
    <row r="53" spans="1:17" s="274" customFormat="1" ht="16.5" customHeight="1">
      <c r="A53" s="1107" t="s">
        <v>288</v>
      </c>
      <c r="B53" s="1107" t="s">
        <v>86</v>
      </c>
      <c r="C53" s="1110" t="s">
        <v>289</v>
      </c>
      <c r="D53" s="1130" t="s">
        <v>321</v>
      </c>
      <c r="E53" s="1131"/>
      <c r="F53" s="330" t="s">
        <v>290</v>
      </c>
      <c r="G53" s="271"/>
      <c r="H53" s="271"/>
      <c r="I53" s="271"/>
      <c r="J53" s="271"/>
      <c r="K53" s="271"/>
      <c r="L53" s="271"/>
      <c r="M53" s="1120" t="s">
        <v>322</v>
      </c>
      <c r="N53" s="330" t="s">
        <v>290</v>
      </c>
      <c r="O53" s="271"/>
      <c r="P53" s="306"/>
      <c r="Q53" s="1120" t="s">
        <v>341</v>
      </c>
    </row>
    <row r="54" spans="1:17" s="274" customFormat="1" ht="15" customHeight="1">
      <c r="A54" s="1108"/>
      <c r="B54" s="1108"/>
      <c r="C54" s="1111"/>
      <c r="D54" s="1132"/>
      <c r="E54" s="1133"/>
      <c r="F54" s="1110" t="s">
        <v>291</v>
      </c>
      <c r="G54" s="1136" t="s">
        <v>324</v>
      </c>
      <c r="H54" s="1110" t="s">
        <v>342</v>
      </c>
      <c r="I54" s="1136" t="s">
        <v>343</v>
      </c>
      <c r="J54" s="1110" t="s">
        <v>344</v>
      </c>
      <c r="K54" s="1136" t="s">
        <v>345</v>
      </c>
      <c r="L54" s="1110" t="s">
        <v>346</v>
      </c>
      <c r="M54" s="1121"/>
      <c r="N54" s="1110" t="s">
        <v>331</v>
      </c>
      <c r="O54" s="1110" t="s">
        <v>347</v>
      </c>
      <c r="P54" s="1110" t="s">
        <v>348</v>
      </c>
      <c r="Q54" s="1121"/>
    </row>
    <row r="55" spans="1:17" s="275" customFormat="1" ht="63.75" customHeight="1">
      <c r="A55" s="1109"/>
      <c r="B55" s="1109"/>
      <c r="C55" s="1112"/>
      <c r="D55" s="1134"/>
      <c r="E55" s="1135"/>
      <c r="F55" s="1112"/>
      <c r="G55" s="1137"/>
      <c r="H55" s="1112"/>
      <c r="I55" s="1137"/>
      <c r="J55" s="1112"/>
      <c r="K55" s="1137"/>
      <c r="L55" s="1112"/>
      <c r="M55" s="1122"/>
      <c r="N55" s="1112"/>
      <c r="O55" s="1112"/>
      <c r="P55" s="1112"/>
      <c r="Q55" s="1122"/>
    </row>
    <row r="56" spans="1:17" s="281" customFormat="1" ht="13.5" customHeight="1">
      <c r="A56" s="278" t="s">
        <v>95</v>
      </c>
      <c r="B56" s="278" t="s">
        <v>117</v>
      </c>
      <c r="C56" s="278" t="s">
        <v>206</v>
      </c>
      <c r="D56" s="1138" t="s">
        <v>216</v>
      </c>
      <c r="E56" s="1139"/>
      <c r="F56" s="331" t="s">
        <v>7</v>
      </c>
      <c r="G56" s="331" t="s">
        <v>260</v>
      </c>
      <c r="H56" s="331" t="s">
        <v>262</v>
      </c>
      <c r="I56" s="331" t="s">
        <v>298</v>
      </c>
      <c r="J56" s="331" t="s">
        <v>299</v>
      </c>
      <c r="K56" s="331" t="s">
        <v>300</v>
      </c>
      <c r="L56" s="331" t="s">
        <v>301</v>
      </c>
      <c r="M56" s="279" t="s">
        <v>302</v>
      </c>
      <c r="N56" s="279" t="s">
        <v>303</v>
      </c>
      <c r="O56" s="331" t="s">
        <v>304</v>
      </c>
      <c r="P56" s="331" t="s">
        <v>305</v>
      </c>
      <c r="Q56" s="279" t="s">
        <v>306</v>
      </c>
    </row>
    <row r="57" spans="1:17" s="327" customFormat="1" ht="18.75" customHeight="1">
      <c r="A57" s="282" t="s">
        <v>95</v>
      </c>
      <c r="B57" s="332" t="s">
        <v>307</v>
      </c>
      <c r="C57" s="333"/>
      <c r="D57" s="1140">
        <f t="shared" ref="D57:D68" si="13">SUM(F57:L57)</f>
        <v>0</v>
      </c>
      <c r="E57" s="1141"/>
      <c r="F57" s="334"/>
      <c r="G57" s="335"/>
      <c r="H57" s="335"/>
      <c r="I57" s="334"/>
      <c r="J57" s="335"/>
      <c r="K57" s="335"/>
      <c r="L57" s="334"/>
      <c r="M57" s="319">
        <f>N57+O57+P57</f>
        <v>0</v>
      </c>
      <c r="N57" s="334"/>
      <c r="O57" s="334"/>
      <c r="P57" s="334"/>
      <c r="Q57" s="319">
        <f t="shared" ref="Q57:Q68" si="14">D57+M57</f>
        <v>0</v>
      </c>
    </row>
    <row r="58" spans="1:17" s="327" customFormat="1" ht="18.75" customHeight="1">
      <c r="A58" s="282" t="s">
        <v>117</v>
      </c>
      <c r="B58" s="332" t="s">
        <v>308</v>
      </c>
      <c r="C58" s="333"/>
      <c r="D58" s="1140">
        <f t="shared" si="13"/>
        <v>0</v>
      </c>
      <c r="E58" s="1141"/>
      <c r="F58" s="334"/>
      <c r="G58" s="335"/>
      <c r="H58" s="335"/>
      <c r="I58" s="334"/>
      <c r="J58" s="335"/>
      <c r="K58" s="335"/>
      <c r="L58" s="334"/>
      <c r="M58" s="319">
        <f t="shared" ref="M58:M68" si="15">N58+O58+P58</f>
        <v>0</v>
      </c>
      <c r="N58" s="334"/>
      <c r="O58" s="334"/>
      <c r="P58" s="334"/>
      <c r="Q58" s="319">
        <f t="shared" si="14"/>
        <v>0</v>
      </c>
    </row>
    <row r="59" spans="1:17" s="327" customFormat="1" ht="18.75" customHeight="1">
      <c r="A59" s="282" t="s">
        <v>206</v>
      </c>
      <c r="B59" s="332" t="s">
        <v>309</v>
      </c>
      <c r="C59" s="333"/>
      <c r="D59" s="1140">
        <f t="shared" si="13"/>
        <v>0</v>
      </c>
      <c r="E59" s="1141"/>
      <c r="F59" s="334"/>
      <c r="G59" s="335"/>
      <c r="H59" s="335"/>
      <c r="I59" s="334"/>
      <c r="J59" s="335"/>
      <c r="K59" s="335"/>
      <c r="L59" s="334"/>
      <c r="M59" s="319">
        <f t="shared" si="15"/>
        <v>0</v>
      </c>
      <c r="N59" s="334"/>
      <c r="O59" s="334"/>
      <c r="P59" s="334"/>
      <c r="Q59" s="319">
        <f t="shared" si="14"/>
        <v>0</v>
      </c>
    </row>
    <row r="60" spans="1:17" s="327" customFormat="1" ht="18.75" customHeight="1">
      <c r="A60" s="282" t="s">
        <v>216</v>
      </c>
      <c r="B60" s="332" t="s">
        <v>310</v>
      </c>
      <c r="C60" s="333"/>
      <c r="D60" s="1140">
        <f t="shared" si="13"/>
        <v>0</v>
      </c>
      <c r="E60" s="1141"/>
      <c r="F60" s="334"/>
      <c r="G60" s="335"/>
      <c r="H60" s="335"/>
      <c r="I60" s="334"/>
      <c r="J60" s="335"/>
      <c r="K60" s="335"/>
      <c r="L60" s="334"/>
      <c r="M60" s="319">
        <f t="shared" si="15"/>
        <v>0</v>
      </c>
      <c r="N60" s="334"/>
      <c r="O60" s="334"/>
      <c r="P60" s="334"/>
      <c r="Q60" s="319">
        <f t="shared" si="14"/>
        <v>0</v>
      </c>
    </row>
    <row r="61" spans="1:17" s="327" customFormat="1" ht="18.75" customHeight="1">
      <c r="A61" s="282" t="s">
        <v>7</v>
      </c>
      <c r="B61" s="332" t="s">
        <v>311</v>
      </c>
      <c r="C61" s="333"/>
      <c r="D61" s="1140">
        <f t="shared" si="13"/>
        <v>0</v>
      </c>
      <c r="E61" s="1141"/>
      <c r="F61" s="334"/>
      <c r="G61" s="335"/>
      <c r="H61" s="335"/>
      <c r="I61" s="334"/>
      <c r="J61" s="335"/>
      <c r="K61" s="335"/>
      <c r="L61" s="334"/>
      <c r="M61" s="319">
        <f t="shared" si="15"/>
        <v>0</v>
      </c>
      <c r="N61" s="334"/>
      <c r="O61" s="334"/>
      <c r="P61" s="334"/>
      <c r="Q61" s="319">
        <f t="shared" si="14"/>
        <v>0</v>
      </c>
    </row>
    <row r="62" spans="1:17" s="327" customFormat="1" ht="18.75" customHeight="1">
      <c r="A62" s="282" t="s">
        <v>260</v>
      </c>
      <c r="B62" s="332" t="s">
        <v>312</v>
      </c>
      <c r="C62" s="333"/>
      <c r="D62" s="1140">
        <f t="shared" si="13"/>
        <v>0</v>
      </c>
      <c r="E62" s="1141"/>
      <c r="F62" s="334"/>
      <c r="G62" s="335"/>
      <c r="H62" s="335"/>
      <c r="I62" s="334"/>
      <c r="J62" s="335"/>
      <c r="K62" s="335"/>
      <c r="L62" s="334"/>
      <c r="M62" s="319">
        <f t="shared" si="15"/>
        <v>0</v>
      </c>
      <c r="N62" s="334"/>
      <c r="O62" s="334"/>
      <c r="P62" s="334"/>
      <c r="Q62" s="319">
        <f t="shared" si="14"/>
        <v>0</v>
      </c>
    </row>
    <row r="63" spans="1:17" s="327" customFormat="1" ht="18.75" customHeight="1">
      <c r="A63" s="282" t="s">
        <v>262</v>
      </c>
      <c r="B63" s="332" t="s">
        <v>313</v>
      </c>
      <c r="C63" s="333"/>
      <c r="D63" s="1140">
        <f t="shared" si="13"/>
        <v>0</v>
      </c>
      <c r="E63" s="1141"/>
      <c r="F63" s="334"/>
      <c r="G63" s="335"/>
      <c r="H63" s="335"/>
      <c r="I63" s="334"/>
      <c r="J63" s="335"/>
      <c r="K63" s="335"/>
      <c r="L63" s="334"/>
      <c r="M63" s="319">
        <f t="shared" si="15"/>
        <v>0</v>
      </c>
      <c r="N63" s="334"/>
      <c r="O63" s="334"/>
      <c r="P63" s="334"/>
      <c r="Q63" s="319">
        <f t="shared" si="14"/>
        <v>0</v>
      </c>
    </row>
    <row r="64" spans="1:17" s="327" customFormat="1" ht="18.75" customHeight="1">
      <c r="A64" s="282" t="s">
        <v>298</v>
      </c>
      <c r="B64" s="332" t="s">
        <v>314</v>
      </c>
      <c r="C64" s="333"/>
      <c r="D64" s="1140">
        <f t="shared" si="13"/>
        <v>0</v>
      </c>
      <c r="E64" s="1141"/>
      <c r="F64" s="334"/>
      <c r="G64" s="335"/>
      <c r="H64" s="335"/>
      <c r="I64" s="334"/>
      <c r="J64" s="335"/>
      <c r="K64" s="335"/>
      <c r="L64" s="334"/>
      <c r="M64" s="319">
        <f t="shared" si="15"/>
        <v>0</v>
      </c>
      <c r="N64" s="334"/>
      <c r="O64" s="334"/>
      <c r="P64" s="334"/>
      <c r="Q64" s="319">
        <f t="shared" si="14"/>
        <v>0</v>
      </c>
    </row>
    <row r="65" spans="1:22" s="327" customFormat="1" ht="18.75" customHeight="1">
      <c r="A65" s="282" t="s">
        <v>299</v>
      </c>
      <c r="B65" s="332" t="s">
        <v>315</v>
      </c>
      <c r="C65" s="333"/>
      <c r="D65" s="1140">
        <f t="shared" si="13"/>
        <v>0</v>
      </c>
      <c r="E65" s="1141"/>
      <c r="F65" s="334"/>
      <c r="G65" s="335"/>
      <c r="H65" s="335"/>
      <c r="I65" s="334"/>
      <c r="J65" s="335"/>
      <c r="K65" s="335"/>
      <c r="L65" s="334"/>
      <c r="M65" s="319">
        <f t="shared" si="15"/>
        <v>0</v>
      </c>
      <c r="N65" s="334"/>
      <c r="O65" s="334"/>
      <c r="P65" s="334"/>
      <c r="Q65" s="319">
        <f t="shared" si="14"/>
        <v>0</v>
      </c>
    </row>
    <row r="66" spans="1:22" s="327" customFormat="1" ht="18.75" customHeight="1">
      <c r="A66" s="282" t="s">
        <v>300</v>
      </c>
      <c r="B66" s="332" t="s">
        <v>316</v>
      </c>
      <c r="C66" s="333"/>
      <c r="D66" s="1140">
        <f t="shared" si="13"/>
        <v>0</v>
      </c>
      <c r="E66" s="1141"/>
      <c r="F66" s="334"/>
      <c r="G66" s="335"/>
      <c r="H66" s="335"/>
      <c r="I66" s="334"/>
      <c r="J66" s="335"/>
      <c r="K66" s="335"/>
      <c r="L66" s="334"/>
      <c r="M66" s="319">
        <f t="shared" si="15"/>
        <v>0</v>
      </c>
      <c r="N66" s="334"/>
      <c r="O66" s="334"/>
      <c r="P66" s="334"/>
      <c r="Q66" s="319">
        <f t="shared" si="14"/>
        <v>0</v>
      </c>
    </row>
    <row r="67" spans="1:22" s="327" customFormat="1" ht="18.75" customHeight="1">
      <c r="A67" s="282" t="s">
        <v>301</v>
      </c>
      <c r="B67" s="332" t="s">
        <v>317</v>
      </c>
      <c r="C67" s="333"/>
      <c r="D67" s="1140">
        <f t="shared" si="13"/>
        <v>0</v>
      </c>
      <c r="E67" s="1141"/>
      <c r="F67" s="334"/>
      <c r="G67" s="335"/>
      <c r="H67" s="335"/>
      <c r="I67" s="334"/>
      <c r="J67" s="335"/>
      <c r="K67" s="335"/>
      <c r="L67" s="334"/>
      <c r="M67" s="319">
        <f t="shared" si="15"/>
        <v>0</v>
      </c>
      <c r="N67" s="334"/>
      <c r="O67" s="334"/>
      <c r="P67" s="334"/>
      <c r="Q67" s="319">
        <f t="shared" si="14"/>
        <v>0</v>
      </c>
    </row>
    <row r="68" spans="1:22" s="327" customFormat="1" ht="18.75" customHeight="1">
      <c r="A68" s="282" t="s">
        <v>302</v>
      </c>
      <c r="B68" s="332" t="s">
        <v>318</v>
      </c>
      <c r="C68" s="333"/>
      <c r="D68" s="1140">
        <f t="shared" si="13"/>
        <v>0</v>
      </c>
      <c r="E68" s="1141"/>
      <c r="F68" s="334"/>
      <c r="G68" s="335"/>
      <c r="H68" s="335"/>
      <c r="I68" s="334"/>
      <c r="J68" s="335"/>
      <c r="K68" s="335"/>
      <c r="L68" s="334"/>
      <c r="M68" s="319">
        <f t="shared" si="15"/>
        <v>0</v>
      </c>
      <c r="N68" s="334"/>
      <c r="O68" s="334"/>
      <c r="P68" s="334"/>
      <c r="Q68" s="319">
        <f t="shared" si="14"/>
        <v>0</v>
      </c>
    </row>
    <row r="69" spans="1:22" s="292" customFormat="1" ht="19.5" customHeight="1">
      <c r="A69" s="336"/>
      <c r="B69" s="337" t="s">
        <v>349</v>
      </c>
      <c r="C69" s="338">
        <f>SUM(C57:C68)/12</f>
        <v>0</v>
      </c>
      <c r="D69" s="1140">
        <f>SUM(D57:E68)</f>
        <v>0</v>
      </c>
      <c r="E69" s="1141"/>
      <c r="F69" s="339">
        <f t="shared" ref="F69:L69" si="16">SUM(F57:F68)</f>
        <v>0</v>
      </c>
      <c r="G69" s="339">
        <f t="shared" si="16"/>
        <v>0</v>
      </c>
      <c r="H69" s="339">
        <f t="shared" si="16"/>
        <v>0</v>
      </c>
      <c r="I69" s="339">
        <f t="shared" si="16"/>
        <v>0</v>
      </c>
      <c r="J69" s="339">
        <f t="shared" si="16"/>
        <v>0</v>
      </c>
      <c r="K69" s="339">
        <f t="shared" si="16"/>
        <v>0</v>
      </c>
      <c r="L69" s="339">
        <f t="shared" si="16"/>
        <v>0</v>
      </c>
      <c r="M69" s="340">
        <f>M68+M67+M66+M65+M64+M63+M62+M61+M60+M59+M58+M57</f>
        <v>0</v>
      </c>
      <c r="N69" s="319">
        <f>N68+N67+N66+N65+N64+N63+N62+N61+N60+N59+N58+N57</f>
        <v>0</v>
      </c>
      <c r="O69" s="307">
        <f>O68+O67+O66+O65+O64+O63+O62+O61+O60+O59+O58+O57</f>
        <v>0</v>
      </c>
      <c r="P69" s="307">
        <f>P68+P67+P66+P65+P64+P63+P62+P61+P60+P59+P58+P57</f>
        <v>0</v>
      </c>
      <c r="Q69" s="319">
        <f>Q68+Q67+Q66+Q65+Q64+Q63+Q62+Q61+Q60+Q59+Q58+Q57</f>
        <v>0</v>
      </c>
    </row>
    <row r="70" spans="1:22" ht="13.5" customHeight="1">
      <c r="C70" s="303" t="s">
        <v>320</v>
      </c>
      <c r="E70" s="305">
        <f>F69+G69+I69+J69+L69+H69+K69</f>
        <v>0</v>
      </c>
      <c r="M70" s="305">
        <f>SUM(N69:P69)</f>
        <v>0</v>
      </c>
      <c r="Q70" s="305">
        <f>D69+M69</f>
        <v>0</v>
      </c>
      <c r="V70" s="305"/>
    </row>
    <row r="71" spans="1:22" s="292" customFormat="1" ht="16.5" customHeight="1">
      <c r="A71" s="324" t="s">
        <v>350</v>
      </c>
      <c r="B71" s="322" t="s">
        <v>351</v>
      </c>
      <c r="D71" s="323"/>
      <c r="E71" s="323"/>
      <c r="F71" s="323"/>
      <c r="G71" s="323"/>
      <c r="H71" s="323"/>
      <c r="I71" s="323"/>
      <c r="J71" s="323"/>
      <c r="K71" s="323"/>
      <c r="L71" s="323"/>
      <c r="M71" s="323"/>
      <c r="N71" s="323"/>
      <c r="O71" s="323"/>
      <c r="T71" s="341"/>
    </row>
    <row r="72" spans="1:22" s="292" customFormat="1" ht="16.5" customHeight="1">
      <c r="A72" s="324" t="s">
        <v>352</v>
      </c>
      <c r="B72" s="322" t="s">
        <v>339</v>
      </c>
      <c r="D72" s="323"/>
      <c r="E72" s="323"/>
      <c r="F72" s="323"/>
      <c r="G72" s="323"/>
      <c r="H72" s="323"/>
      <c r="I72" s="323"/>
      <c r="J72" s="323"/>
      <c r="K72" s="323"/>
      <c r="L72" s="323"/>
      <c r="M72" s="1142" t="s">
        <v>353</v>
      </c>
      <c r="N72" s="1144" t="s">
        <v>354</v>
      </c>
      <c r="O72" s="1144"/>
      <c r="P72" s="1144"/>
      <c r="Q72" s="1144"/>
      <c r="R72" s="1144"/>
      <c r="S72" s="1144"/>
    </row>
    <row r="73" spans="1:22" s="268" customFormat="1" ht="21" customHeight="1">
      <c r="A73" s="266" t="s">
        <v>265</v>
      </c>
      <c r="B73" s="267" t="s">
        <v>355</v>
      </c>
      <c r="C73" s="267"/>
      <c r="D73" s="267"/>
      <c r="E73" s="267"/>
      <c r="F73" s="267"/>
      <c r="G73" s="267"/>
      <c r="H73" s="267"/>
      <c r="I73" s="267"/>
      <c r="J73" s="267"/>
      <c r="K73" s="267"/>
      <c r="L73" s="267"/>
      <c r="M73" s="1143"/>
      <c r="N73" s="1144"/>
      <c r="O73" s="1144"/>
      <c r="P73" s="1144"/>
      <c r="Q73" s="1144"/>
      <c r="R73" s="1144"/>
      <c r="S73" s="1144"/>
    </row>
    <row r="74" spans="1:22" s="343" customFormat="1" ht="5.25" customHeight="1">
      <c r="A74" s="342"/>
      <c r="M74" s="262"/>
      <c r="N74" s="262"/>
      <c r="O74" s="262"/>
      <c r="P74" s="262"/>
      <c r="Q74" s="262"/>
      <c r="R74" s="262"/>
    </row>
    <row r="75" spans="1:22" ht="53.25" customHeight="1">
      <c r="A75" s="282" t="s">
        <v>356</v>
      </c>
      <c r="B75" s="1155" t="s">
        <v>357</v>
      </c>
      <c r="C75" s="1155"/>
      <c r="D75" s="1156" t="s">
        <v>358</v>
      </c>
      <c r="E75" s="1157"/>
      <c r="F75" s="1156" t="s">
        <v>359</v>
      </c>
      <c r="G75" s="1157"/>
      <c r="H75" s="344"/>
      <c r="I75" s="345"/>
      <c r="J75" s="345"/>
      <c r="K75" s="345"/>
      <c r="L75" s="345"/>
      <c r="N75" s="282" t="s">
        <v>356</v>
      </c>
      <c r="O75" s="1155" t="s">
        <v>357</v>
      </c>
      <c r="P75" s="1155"/>
      <c r="Q75" s="1155"/>
      <c r="R75" s="346" t="s">
        <v>360</v>
      </c>
      <c r="S75" s="346" t="s">
        <v>361</v>
      </c>
    </row>
    <row r="76" spans="1:22" s="302" customFormat="1" ht="22.5" customHeight="1">
      <c r="A76" s="282" t="s">
        <v>244</v>
      </c>
      <c r="B76" s="1145" t="s">
        <v>362</v>
      </c>
      <c r="C76" s="1145"/>
      <c r="D76" s="1146"/>
      <c r="E76" s="1147"/>
      <c r="F76" s="1125">
        <f>D76*0.085</f>
        <v>0</v>
      </c>
      <c r="G76" s="1126"/>
      <c r="H76" s="300"/>
      <c r="I76" s="301"/>
      <c r="J76" s="301"/>
      <c r="K76" s="301"/>
      <c r="L76" s="301"/>
      <c r="M76" s="347"/>
      <c r="N76" s="282" t="s">
        <v>244</v>
      </c>
      <c r="O76" s="1148" t="s">
        <v>362</v>
      </c>
      <c r="P76" s="1148"/>
      <c r="Q76" s="1148"/>
      <c r="R76" s="348"/>
      <c r="S76" s="319">
        <f>R76*5978.3</f>
        <v>0</v>
      </c>
    </row>
    <row r="77" spans="1:22" s="302" customFormat="1" ht="22.5" customHeight="1">
      <c r="A77" s="282" t="s">
        <v>263</v>
      </c>
      <c r="B77" s="1145" t="s">
        <v>363</v>
      </c>
      <c r="C77" s="1145"/>
      <c r="D77" s="1146"/>
      <c r="E77" s="1147"/>
      <c r="F77" s="1125">
        <f>D77*0.085</f>
        <v>0</v>
      </c>
      <c r="G77" s="1126"/>
      <c r="H77" s="300"/>
      <c r="I77" s="301"/>
      <c r="J77" s="301"/>
      <c r="K77" s="301"/>
      <c r="L77" s="301"/>
      <c r="M77" s="349"/>
      <c r="N77" s="282" t="s">
        <v>263</v>
      </c>
      <c r="O77" s="1148" t="s">
        <v>363</v>
      </c>
      <c r="P77" s="1148"/>
      <c r="Q77" s="1148"/>
      <c r="R77" s="350" t="s">
        <v>364</v>
      </c>
      <c r="S77" s="319">
        <f>S78+S79+S80</f>
        <v>0</v>
      </c>
    </row>
    <row r="78" spans="1:22" s="292" customFormat="1" ht="22.5" customHeight="1">
      <c r="A78" s="1149" t="s">
        <v>349</v>
      </c>
      <c r="B78" s="1150"/>
      <c r="C78" s="1151"/>
      <c r="D78" s="1152">
        <f>D76+D77</f>
        <v>0</v>
      </c>
      <c r="E78" s="1153"/>
      <c r="F78" s="1152">
        <f>F76+F77</f>
        <v>0</v>
      </c>
      <c r="G78" s="1153"/>
      <c r="H78" s="351"/>
      <c r="I78" s="341"/>
      <c r="J78" s="341"/>
      <c r="K78" s="341"/>
      <c r="L78" s="341"/>
      <c r="M78" s="327"/>
      <c r="N78" s="282" t="s">
        <v>95</v>
      </c>
      <c r="O78" s="1154" t="s">
        <v>365</v>
      </c>
      <c r="P78" s="1154"/>
      <c r="Q78" s="1154"/>
      <c r="R78" s="352"/>
      <c r="S78" s="298">
        <f>R78*2723.4</f>
        <v>0</v>
      </c>
    </row>
    <row r="79" spans="1:22" ht="22.5" customHeight="1">
      <c r="F79" s="353"/>
      <c r="G79" s="353"/>
      <c r="M79" s="327"/>
      <c r="N79" s="282" t="s">
        <v>117</v>
      </c>
      <c r="O79" s="1154" t="s">
        <v>366</v>
      </c>
      <c r="P79" s="1154"/>
      <c r="Q79" s="1154"/>
      <c r="R79" s="352"/>
      <c r="S79" s="298">
        <f>R79*453.9</f>
        <v>0</v>
      </c>
    </row>
    <row r="80" spans="1:22" s="343" customFormat="1" ht="22.5" customHeight="1">
      <c r="M80" s="327"/>
      <c r="N80" s="282" t="s">
        <v>206</v>
      </c>
      <c r="O80" s="1154" t="s">
        <v>367</v>
      </c>
      <c r="P80" s="1154"/>
      <c r="Q80" s="1154"/>
      <c r="R80" s="348"/>
      <c r="S80" s="319">
        <f>R80*453.9</f>
        <v>0</v>
      </c>
    </row>
    <row r="81" spans="1:23" ht="21.75" customHeight="1">
      <c r="A81" s="266" t="s">
        <v>267</v>
      </c>
      <c r="B81" s="267" t="s">
        <v>368</v>
      </c>
      <c r="C81" s="268"/>
      <c r="D81" s="268"/>
      <c r="E81" s="268"/>
      <c r="F81" s="268"/>
      <c r="G81" s="268"/>
      <c r="M81" s="327"/>
      <c r="N81" s="1155" t="s">
        <v>369</v>
      </c>
      <c r="O81" s="1155"/>
      <c r="P81" s="1155"/>
      <c r="Q81" s="1155"/>
      <c r="R81" s="354" t="s">
        <v>364</v>
      </c>
      <c r="S81" s="355">
        <f>S76+S77</f>
        <v>0</v>
      </c>
    </row>
    <row r="82" spans="1:23" ht="9" customHeight="1">
      <c r="A82" s="266"/>
      <c r="B82" s="267"/>
      <c r="C82" s="268"/>
      <c r="D82" s="268"/>
      <c r="E82" s="268"/>
      <c r="F82" s="268"/>
      <c r="G82" s="268"/>
      <c r="M82" s="327"/>
      <c r="N82" s="356"/>
      <c r="O82" s="356"/>
      <c r="P82" s="356"/>
      <c r="Q82" s="356"/>
      <c r="R82" s="357"/>
      <c r="S82" s="358"/>
    </row>
    <row r="83" spans="1:23" ht="33" customHeight="1">
      <c r="A83" s="1158" t="s">
        <v>356</v>
      </c>
      <c r="B83" s="1155" t="s">
        <v>357</v>
      </c>
      <c r="C83" s="1155"/>
      <c r="D83" s="1155"/>
      <c r="E83" s="1155"/>
      <c r="F83" s="1159" t="s">
        <v>370</v>
      </c>
      <c r="G83" s="1160"/>
      <c r="H83" s="1161"/>
      <c r="I83" s="1162" t="s">
        <v>371</v>
      </c>
      <c r="J83" s="1155"/>
      <c r="K83" s="1162" t="s">
        <v>372</v>
      </c>
      <c r="L83" s="1155"/>
      <c r="M83" s="1163" t="s">
        <v>373</v>
      </c>
      <c r="N83" s="1144" t="s">
        <v>374</v>
      </c>
      <c r="O83" s="1144"/>
      <c r="P83" s="1144"/>
      <c r="Q83" s="1144"/>
      <c r="R83" s="1144"/>
      <c r="S83" s="1144"/>
      <c r="T83" s="1144"/>
      <c r="U83" s="360"/>
      <c r="V83" s="1165"/>
      <c r="W83" s="1166"/>
    </row>
    <row r="84" spans="1:23" s="347" customFormat="1" ht="38.25" customHeight="1">
      <c r="A84" s="1158"/>
      <c r="B84" s="1155"/>
      <c r="C84" s="1155"/>
      <c r="D84" s="1155"/>
      <c r="E84" s="1155"/>
      <c r="F84" s="361" t="s">
        <v>375</v>
      </c>
      <c r="G84" s="282" t="s">
        <v>5</v>
      </c>
      <c r="H84" s="282" t="s">
        <v>376</v>
      </c>
      <c r="I84" s="361" t="s">
        <v>375</v>
      </c>
      <c r="J84" s="282" t="s">
        <v>376</v>
      </c>
      <c r="K84" s="361" t="s">
        <v>377</v>
      </c>
      <c r="L84" s="359" t="s">
        <v>378</v>
      </c>
      <c r="M84" s="1164"/>
      <c r="N84" s="1144"/>
      <c r="O84" s="1144"/>
      <c r="P84" s="1144"/>
      <c r="Q84" s="1144"/>
      <c r="R84" s="1144"/>
      <c r="S84" s="1144"/>
      <c r="T84" s="1144"/>
      <c r="V84" s="1165"/>
      <c r="W84" s="1166"/>
    </row>
    <row r="85" spans="1:23" s="349" customFormat="1" ht="10.5" customHeight="1">
      <c r="A85" s="362" t="s">
        <v>95</v>
      </c>
      <c r="B85" s="1167" t="s">
        <v>117</v>
      </c>
      <c r="C85" s="1167"/>
      <c r="D85" s="1167"/>
      <c r="E85" s="1167"/>
      <c r="F85" s="362" t="s">
        <v>206</v>
      </c>
      <c r="G85" s="362" t="s">
        <v>216</v>
      </c>
      <c r="H85" s="362" t="s">
        <v>7</v>
      </c>
      <c r="I85" s="362" t="s">
        <v>260</v>
      </c>
      <c r="J85" s="362" t="s">
        <v>262</v>
      </c>
      <c r="K85" s="362" t="s">
        <v>260</v>
      </c>
      <c r="L85" s="362" t="s">
        <v>262</v>
      </c>
      <c r="M85" s="327"/>
      <c r="N85" s="1144"/>
      <c r="O85" s="1144"/>
      <c r="P85" s="1144"/>
      <c r="Q85" s="1144"/>
      <c r="R85" s="1144"/>
      <c r="S85" s="1144"/>
      <c r="T85" s="1144"/>
    </row>
    <row r="86" spans="1:23" s="327" customFormat="1" ht="27" customHeight="1">
      <c r="A86" s="282" t="s">
        <v>244</v>
      </c>
      <c r="B86" s="1145" t="s">
        <v>379</v>
      </c>
      <c r="C86" s="1145"/>
      <c r="D86" s="1145"/>
      <c r="E86" s="1145"/>
      <c r="F86" s="298">
        <f>F87+F88</f>
        <v>0</v>
      </c>
      <c r="G86" s="363"/>
      <c r="H86" s="298">
        <f>H87+H88</f>
        <v>0</v>
      </c>
      <c r="I86" s="298">
        <f>I87+I88</f>
        <v>0</v>
      </c>
      <c r="J86" s="298">
        <f>J87+J88</f>
        <v>0</v>
      </c>
      <c r="K86" s="298">
        <f>K87+K88</f>
        <v>0</v>
      </c>
      <c r="L86" s="298">
        <f>L87+L88</f>
        <v>0</v>
      </c>
      <c r="N86" s="1144"/>
      <c r="O86" s="1144"/>
      <c r="P86" s="1144"/>
      <c r="Q86" s="1144"/>
      <c r="R86" s="1144"/>
      <c r="S86" s="1144"/>
      <c r="T86" s="1144"/>
      <c r="V86" s="301"/>
      <c r="W86" s="301"/>
    </row>
    <row r="87" spans="1:23" s="327" customFormat="1" ht="24" customHeight="1">
      <c r="A87" s="282"/>
      <c r="B87" s="1145" t="s">
        <v>380</v>
      </c>
      <c r="C87" s="1145"/>
      <c r="D87" s="1145"/>
      <c r="E87" s="1145"/>
      <c r="F87" s="298">
        <f>C45</f>
        <v>0</v>
      </c>
      <c r="G87" s="1168"/>
      <c r="H87" s="298">
        <f>F87*G87/100</f>
        <v>0</v>
      </c>
      <c r="I87" s="352"/>
      <c r="J87" s="298">
        <f>I87*0.0245</f>
        <v>0</v>
      </c>
      <c r="K87" s="352"/>
      <c r="L87" s="298">
        <f>K87*0.015</f>
        <v>0</v>
      </c>
      <c r="N87" s="1171" t="s">
        <v>356</v>
      </c>
      <c r="O87" s="1171" t="s">
        <v>381</v>
      </c>
      <c r="P87" s="1173" t="s">
        <v>382</v>
      </c>
      <c r="Q87" s="1173" t="s">
        <v>361</v>
      </c>
      <c r="V87" s="301"/>
      <c r="W87" s="301"/>
    </row>
    <row r="88" spans="1:23" s="327" customFormat="1" ht="24" customHeight="1">
      <c r="A88" s="282"/>
      <c r="B88" s="1145" t="s">
        <v>383</v>
      </c>
      <c r="C88" s="1145"/>
      <c r="D88" s="1145"/>
      <c r="E88" s="1145"/>
      <c r="F88" s="298">
        <f>D69</f>
        <v>0</v>
      </c>
      <c r="G88" s="1169"/>
      <c r="H88" s="298">
        <f>F88*G87/100</f>
        <v>0</v>
      </c>
      <c r="I88" s="352"/>
      <c r="J88" s="298">
        <f>I88*0.0245</f>
        <v>0</v>
      </c>
      <c r="K88" s="352"/>
      <c r="L88" s="298">
        <f>K88*0.015</f>
        <v>0</v>
      </c>
      <c r="M88" s="364"/>
      <c r="N88" s="1172"/>
      <c r="O88" s="1172"/>
      <c r="P88" s="1174"/>
      <c r="Q88" s="1174"/>
      <c r="V88" s="301"/>
      <c r="W88" s="301"/>
    </row>
    <row r="89" spans="1:23" s="327" customFormat="1" ht="24" customHeight="1">
      <c r="A89" s="282" t="s">
        <v>263</v>
      </c>
      <c r="B89" s="1145" t="s">
        <v>384</v>
      </c>
      <c r="C89" s="1145"/>
      <c r="D89" s="1145"/>
      <c r="E89" s="1145"/>
      <c r="F89" s="298">
        <f>F90+F91</f>
        <v>0</v>
      </c>
      <c r="G89" s="1169"/>
      <c r="H89" s="298">
        <f>H90+H91</f>
        <v>0</v>
      </c>
      <c r="I89" s="298">
        <f>I90+I91</f>
        <v>0</v>
      </c>
      <c r="J89" s="298">
        <f>J90+J91</f>
        <v>0</v>
      </c>
      <c r="K89" s="298">
        <f>K90+K91</f>
        <v>0</v>
      </c>
      <c r="L89" s="298">
        <f>L90+L91</f>
        <v>0</v>
      </c>
      <c r="M89" s="262"/>
      <c r="N89" s="282" t="s">
        <v>95</v>
      </c>
      <c r="O89" s="282">
        <v>80195</v>
      </c>
      <c r="P89" s="332"/>
      <c r="Q89" s="365">
        <f>P89*5434.82*0.42</f>
        <v>0</v>
      </c>
    </row>
    <row r="90" spans="1:23" s="327" customFormat="1" ht="24" customHeight="1">
      <c r="A90" s="282"/>
      <c r="B90" s="1145" t="s">
        <v>380</v>
      </c>
      <c r="C90" s="1145"/>
      <c r="D90" s="1145"/>
      <c r="E90" s="1145"/>
      <c r="F90" s="298">
        <f>F76</f>
        <v>0</v>
      </c>
      <c r="G90" s="1169"/>
      <c r="H90" s="298">
        <f>F90*G87/100</f>
        <v>0</v>
      </c>
      <c r="I90" s="352"/>
      <c r="J90" s="298">
        <f>I90*0.0245</f>
        <v>0</v>
      </c>
      <c r="K90" s="352"/>
      <c r="L90" s="298">
        <f>K90*0.015</f>
        <v>0</v>
      </c>
      <c r="M90" s="366"/>
      <c r="N90" s="282" t="s">
        <v>117</v>
      </c>
      <c r="O90" s="282">
        <v>85495</v>
      </c>
      <c r="P90" s="367"/>
      <c r="Q90" s="365">
        <f>P90*5434.82*0.42</f>
        <v>0</v>
      </c>
    </row>
    <row r="91" spans="1:23" s="327" customFormat="1" ht="24" customHeight="1">
      <c r="A91" s="282"/>
      <c r="B91" s="1145" t="s">
        <v>383</v>
      </c>
      <c r="C91" s="1145"/>
      <c r="D91" s="1145"/>
      <c r="E91" s="1145"/>
      <c r="F91" s="298">
        <f>F77</f>
        <v>0</v>
      </c>
      <c r="G91" s="1169"/>
      <c r="H91" s="298">
        <f>F91*G87/100</f>
        <v>0</v>
      </c>
      <c r="I91" s="352"/>
      <c r="J91" s="298">
        <f>I91*0.0245</f>
        <v>0</v>
      </c>
      <c r="K91" s="352"/>
      <c r="L91" s="298">
        <f>K91*0.015</f>
        <v>0</v>
      </c>
      <c r="N91" s="1155" t="s">
        <v>349</v>
      </c>
      <c r="O91" s="1155"/>
      <c r="P91" s="368">
        <f>P89+P90</f>
        <v>0</v>
      </c>
      <c r="Q91" s="365">
        <f>Q89+Q90</f>
        <v>0</v>
      </c>
    </row>
    <row r="92" spans="1:23" s="327" customFormat="1" ht="24" customHeight="1">
      <c r="A92" s="282" t="s">
        <v>265</v>
      </c>
      <c r="B92" s="1145" t="s">
        <v>385</v>
      </c>
      <c r="C92" s="1145"/>
      <c r="D92" s="1145"/>
      <c r="E92" s="1145"/>
      <c r="F92" s="352"/>
      <c r="G92" s="1170"/>
      <c r="H92" s="298">
        <f>F92*G87/100</f>
        <v>0</v>
      </c>
      <c r="I92" s="352"/>
      <c r="J92" s="298">
        <f>I92*0.0245</f>
        <v>0</v>
      </c>
      <c r="K92" s="352"/>
      <c r="L92" s="298">
        <f>K92*0.015</f>
        <v>0</v>
      </c>
      <c r="M92" s="345"/>
      <c r="R92" s="262"/>
    </row>
    <row r="93" spans="1:23" s="292" customFormat="1" ht="19.5" customHeight="1">
      <c r="A93" s="1149" t="s">
        <v>349</v>
      </c>
      <c r="B93" s="1150"/>
      <c r="C93" s="1150"/>
      <c r="D93" s="1150"/>
      <c r="E93" s="1151"/>
      <c r="F93" s="369" t="s">
        <v>208</v>
      </c>
      <c r="G93" s="370" t="s">
        <v>208</v>
      </c>
      <c r="H93" s="298">
        <f>H86+H89+H92</f>
        <v>0</v>
      </c>
      <c r="I93" s="350" t="s">
        <v>208</v>
      </c>
      <c r="J93" s="298">
        <f>J86+J89+J92</f>
        <v>0</v>
      </c>
      <c r="K93" s="350" t="s">
        <v>208</v>
      </c>
      <c r="L93" s="298">
        <f>L86+L89+L92</f>
        <v>0</v>
      </c>
      <c r="M93" s="301"/>
      <c r="N93" s="371"/>
      <c r="O93" s="371"/>
      <c r="P93" s="371"/>
      <c r="Q93" s="302"/>
      <c r="R93" s="302"/>
    </row>
    <row r="94" spans="1:23" s="327" customFormat="1" ht="9.75" customHeight="1">
      <c r="A94" s="372"/>
      <c r="B94" s="302"/>
      <c r="C94" s="302"/>
      <c r="D94" s="1165"/>
      <c r="E94" s="1165"/>
      <c r="F94" s="275"/>
      <c r="G94" s="373"/>
      <c r="H94" s="373"/>
      <c r="I94" s="373"/>
      <c r="J94" s="373"/>
      <c r="K94" s="373"/>
      <c r="L94" s="373"/>
      <c r="M94" s="262"/>
      <c r="N94" s="262"/>
      <c r="O94" s="262"/>
      <c r="P94" s="262"/>
      <c r="Q94" s="262"/>
      <c r="R94" s="262"/>
    </row>
    <row r="95" spans="1:23" s="329" customFormat="1" ht="15">
      <c r="A95" s="374"/>
      <c r="B95" s="329" t="s">
        <v>386</v>
      </c>
    </row>
    <row r="96" spans="1:23" s="375" customFormat="1" ht="9.75" customHeight="1"/>
    <row r="97" spans="3:19" s="377" customFormat="1" ht="20.25" customHeight="1">
      <c r="C97" s="1175" t="s">
        <v>228</v>
      </c>
      <c r="D97" s="1175"/>
      <c r="E97" s="1175"/>
      <c r="F97" s="1175"/>
      <c r="G97" s="1175"/>
      <c r="H97" s="376"/>
      <c r="I97" s="376"/>
      <c r="O97" s="1177" t="s">
        <v>229</v>
      </c>
      <c r="P97" s="1177"/>
      <c r="Q97" s="1177"/>
      <c r="R97" s="378"/>
      <c r="S97" s="378"/>
    </row>
    <row r="98" spans="3:19" s="377" customFormat="1" ht="12.75" customHeight="1">
      <c r="C98" s="1176" t="s">
        <v>280</v>
      </c>
      <c r="D98" s="1176"/>
      <c r="E98" s="1176"/>
      <c r="F98" s="1176"/>
      <c r="G98" s="1176"/>
      <c r="H98" s="379"/>
      <c r="I98" s="379"/>
      <c r="O98" s="1176" t="s">
        <v>280</v>
      </c>
      <c r="P98" s="1176"/>
      <c r="Q98" s="1176"/>
    </row>
    <row r="99" spans="3:19" s="377" customFormat="1" ht="14.25" customHeight="1">
      <c r="C99" s="1175" t="s">
        <v>232</v>
      </c>
      <c r="D99" s="1175"/>
      <c r="E99" s="1175"/>
      <c r="F99" s="1175"/>
      <c r="G99" s="1175"/>
      <c r="H99" s="376"/>
      <c r="I99" s="376"/>
      <c r="O99" s="1176" t="s">
        <v>232</v>
      </c>
      <c r="P99" s="1176"/>
      <c r="Q99" s="1176"/>
    </row>
  </sheetData>
  <sheetProtection selectLockedCells="1"/>
  <mergeCells count="134">
    <mergeCell ref="C99:G99"/>
    <mergeCell ref="O99:Q99"/>
    <mergeCell ref="A93:E93"/>
    <mergeCell ref="D94:E94"/>
    <mergeCell ref="C97:G97"/>
    <mergeCell ref="O97:Q97"/>
    <mergeCell ref="C98:G98"/>
    <mergeCell ref="O98:Q98"/>
    <mergeCell ref="B88:E88"/>
    <mergeCell ref="B89:E89"/>
    <mergeCell ref="B90:E90"/>
    <mergeCell ref="B91:E91"/>
    <mergeCell ref="N91:O91"/>
    <mergeCell ref="B92:E92"/>
    <mergeCell ref="V83:V84"/>
    <mergeCell ref="W83:W84"/>
    <mergeCell ref="B85:E85"/>
    <mergeCell ref="B86:E86"/>
    <mergeCell ref="B87:E87"/>
    <mergeCell ref="G87:G92"/>
    <mergeCell ref="N87:N88"/>
    <mergeCell ref="O87:O88"/>
    <mergeCell ref="P87:P88"/>
    <mergeCell ref="Q87:Q88"/>
    <mergeCell ref="O79:Q79"/>
    <mergeCell ref="O80:Q80"/>
    <mergeCell ref="N81:Q81"/>
    <mergeCell ref="A83:A84"/>
    <mergeCell ref="B83:E84"/>
    <mergeCell ref="F83:H83"/>
    <mergeCell ref="I83:J83"/>
    <mergeCell ref="K83:L83"/>
    <mergeCell ref="M83:M84"/>
    <mergeCell ref="N83:T86"/>
    <mergeCell ref="B77:C77"/>
    <mergeCell ref="D77:E77"/>
    <mergeCell ref="F77:G77"/>
    <mergeCell ref="O77:Q77"/>
    <mergeCell ref="A78:C78"/>
    <mergeCell ref="D78:E78"/>
    <mergeCell ref="F78:G78"/>
    <mergeCell ref="O78:Q78"/>
    <mergeCell ref="B75:C75"/>
    <mergeCell ref="D75:E75"/>
    <mergeCell ref="F75:G75"/>
    <mergeCell ref="O75:Q75"/>
    <mergeCell ref="B76:C76"/>
    <mergeCell ref="D76:E76"/>
    <mergeCell ref="F76:G76"/>
    <mergeCell ref="O76:Q76"/>
    <mergeCell ref="D66:E66"/>
    <mergeCell ref="D67:E67"/>
    <mergeCell ref="D68:E68"/>
    <mergeCell ref="D69:E69"/>
    <mergeCell ref="M72:M73"/>
    <mergeCell ref="N72:S73"/>
    <mergeCell ref="D60:E60"/>
    <mergeCell ref="D61:E61"/>
    <mergeCell ref="D62:E62"/>
    <mergeCell ref="D63:E63"/>
    <mergeCell ref="D64:E64"/>
    <mergeCell ref="D65:E65"/>
    <mergeCell ref="D56:E56"/>
    <mergeCell ref="D57:E57"/>
    <mergeCell ref="D58:E58"/>
    <mergeCell ref="D59:E59"/>
    <mergeCell ref="H54:H55"/>
    <mergeCell ref="I54:I55"/>
    <mergeCell ref="J54:J55"/>
    <mergeCell ref="K54:K55"/>
    <mergeCell ref="L54:L55"/>
    <mergeCell ref="C46:D46"/>
    <mergeCell ref="B47:U47"/>
    <mergeCell ref="A53:A55"/>
    <mergeCell ref="B53:B55"/>
    <mergeCell ref="C53:C55"/>
    <mergeCell ref="D53:E55"/>
    <mergeCell ref="M53:M55"/>
    <mergeCell ref="Q53:Q55"/>
    <mergeCell ref="F54:F55"/>
    <mergeCell ref="G54:G55"/>
    <mergeCell ref="O54:O55"/>
    <mergeCell ref="P54:P55"/>
    <mergeCell ref="N54:N55"/>
    <mergeCell ref="C41:D41"/>
    <mergeCell ref="C42:D42"/>
    <mergeCell ref="C43:D43"/>
    <mergeCell ref="C44:D44"/>
    <mergeCell ref="C45:D45"/>
    <mergeCell ref="C34:D34"/>
    <mergeCell ref="C35:D35"/>
    <mergeCell ref="C36:D36"/>
    <mergeCell ref="C37:D37"/>
    <mergeCell ref="C38:D38"/>
    <mergeCell ref="C39:D39"/>
    <mergeCell ref="C32:D32"/>
    <mergeCell ref="C33:D33"/>
    <mergeCell ref="F30:F31"/>
    <mergeCell ref="G30:G31"/>
    <mergeCell ref="H30:H31"/>
    <mergeCell ref="I30:I31"/>
    <mergeCell ref="J30:J31"/>
    <mergeCell ref="K30:K31"/>
    <mergeCell ref="C40:D40"/>
    <mergeCell ref="A29:A31"/>
    <mergeCell ref="B29:B31"/>
    <mergeCell ref="C29:D31"/>
    <mergeCell ref="M29:M31"/>
    <mergeCell ref="Q29:Q31"/>
    <mergeCell ref="E30:E31"/>
    <mergeCell ref="H7:I7"/>
    <mergeCell ref="J7:J8"/>
    <mergeCell ref="K7:L7"/>
    <mergeCell ref="N7:N8"/>
    <mergeCell ref="O7:O8"/>
    <mergeCell ref="P7:P8"/>
    <mergeCell ref="L30:L31"/>
    <mergeCell ref="N30:N31"/>
    <mergeCell ref="O30:O31"/>
    <mergeCell ref="P30:P31"/>
    <mergeCell ref="S1:U1"/>
    <mergeCell ref="A2:U2"/>
    <mergeCell ref="A6:A8"/>
    <mergeCell ref="B6:B8"/>
    <mergeCell ref="C6:C8"/>
    <mergeCell ref="M6:M8"/>
    <mergeCell ref="N6:P6"/>
    <mergeCell ref="D7:D8"/>
    <mergeCell ref="E7:F7"/>
    <mergeCell ref="G7:G8"/>
    <mergeCell ref="Q7:Q8"/>
    <mergeCell ref="R7:R8"/>
    <mergeCell ref="S7:S8"/>
    <mergeCell ref="T7:T8"/>
  </mergeCells>
  <pageMargins left="0.47244094488188981" right="0.15748031496062992" top="0.38" bottom="0.31496062992125984" header="0.27" footer="0.27559055118110237"/>
  <pageSetup paperSize="9" scale="5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33"/>
  <sheetViews>
    <sheetView view="pageBreakPreview" zoomScaleNormal="100" zoomScaleSheetLayoutView="100" workbookViewId="0"/>
  </sheetViews>
  <sheetFormatPr defaultRowHeight="12.75"/>
  <cols>
    <col min="1" max="1" width="4.140625" style="78" customWidth="1"/>
    <col min="2" max="2" width="30" style="78" customWidth="1"/>
    <col min="3" max="3" width="8.28515625" style="78" customWidth="1"/>
    <col min="4" max="4" width="8" style="78" customWidth="1"/>
    <col min="5" max="5" width="14.85546875" style="78" customWidth="1"/>
    <col min="6" max="6" width="9.140625" style="78" customWidth="1"/>
    <col min="7" max="9" width="13.42578125" style="78" customWidth="1"/>
    <col min="10" max="10" width="15.42578125" style="78" customWidth="1"/>
    <col min="11" max="256" width="9.140625" style="78"/>
    <col min="257" max="257" width="4.140625" style="78" customWidth="1"/>
    <col min="258" max="258" width="31" style="78" customWidth="1"/>
    <col min="259" max="260" width="9.140625" style="78"/>
    <col min="261" max="261" width="14.85546875" style="78" customWidth="1"/>
    <col min="262" max="262" width="9.140625" style="78"/>
    <col min="263" max="265" width="13.42578125" style="78" customWidth="1"/>
    <col min="266" max="266" width="15.42578125" style="78" customWidth="1"/>
    <col min="267" max="512" width="9.140625" style="78"/>
    <col min="513" max="513" width="4.140625" style="78" customWidth="1"/>
    <col min="514" max="514" width="31" style="78" customWidth="1"/>
    <col min="515" max="516" width="9.140625" style="78"/>
    <col min="517" max="517" width="14.85546875" style="78" customWidth="1"/>
    <col min="518" max="518" width="9.140625" style="78"/>
    <col min="519" max="521" width="13.42578125" style="78" customWidth="1"/>
    <col min="522" max="522" width="15.42578125" style="78" customWidth="1"/>
    <col min="523" max="768" width="9.140625" style="78"/>
    <col min="769" max="769" width="4.140625" style="78" customWidth="1"/>
    <col min="770" max="770" width="31" style="78" customWidth="1"/>
    <col min="771" max="772" width="9.140625" style="78"/>
    <col min="773" max="773" width="14.85546875" style="78" customWidth="1"/>
    <col min="774" max="774" width="9.140625" style="78"/>
    <col min="775" max="777" width="13.42578125" style="78" customWidth="1"/>
    <col min="778" max="778" width="15.42578125" style="78" customWidth="1"/>
    <col min="779" max="1024" width="9.140625" style="78"/>
    <col min="1025" max="1025" width="4.140625" style="78" customWidth="1"/>
    <col min="1026" max="1026" width="31" style="78" customWidth="1"/>
    <col min="1027" max="1028" width="9.140625" style="78"/>
    <col min="1029" max="1029" width="14.85546875" style="78" customWidth="1"/>
    <col min="1030" max="1030" width="9.140625" style="78"/>
    <col min="1031" max="1033" width="13.42578125" style="78" customWidth="1"/>
    <col min="1034" max="1034" width="15.42578125" style="78" customWidth="1"/>
    <col min="1035" max="1280" width="9.140625" style="78"/>
    <col min="1281" max="1281" width="4.140625" style="78" customWidth="1"/>
    <col min="1282" max="1282" width="31" style="78" customWidth="1"/>
    <col min="1283" max="1284" width="9.140625" style="78"/>
    <col min="1285" max="1285" width="14.85546875" style="78" customWidth="1"/>
    <col min="1286" max="1286" width="9.140625" style="78"/>
    <col min="1287" max="1289" width="13.42578125" style="78" customWidth="1"/>
    <col min="1290" max="1290" width="15.42578125" style="78" customWidth="1"/>
    <col min="1291" max="1536" width="9.140625" style="78"/>
    <col min="1537" max="1537" width="4.140625" style="78" customWidth="1"/>
    <col min="1538" max="1538" width="31" style="78" customWidth="1"/>
    <col min="1539" max="1540" width="9.140625" style="78"/>
    <col min="1541" max="1541" width="14.85546875" style="78" customWidth="1"/>
    <col min="1542" max="1542" width="9.140625" style="78"/>
    <col min="1543" max="1545" width="13.42578125" style="78" customWidth="1"/>
    <col min="1546" max="1546" width="15.42578125" style="78" customWidth="1"/>
    <col min="1547" max="1792" width="9.140625" style="78"/>
    <col min="1793" max="1793" width="4.140625" style="78" customWidth="1"/>
    <col min="1794" max="1794" width="31" style="78" customWidth="1"/>
    <col min="1795" max="1796" width="9.140625" style="78"/>
    <col min="1797" max="1797" width="14.85546875" style="78" customWidth="1"/>
    <col min="1798" max="1798" width="9.140625" style="78"/>
    <col min="1799" max="1801" width="13.42578125" style="78" customWidth="1"/>
    <col min="1802" max="1802" width="15.42578125" style="78" customWidth="1"/>
    <col min="1803" max="2048" width="9.140625" style="78"/>
    <col min="2049" max="2049" width="4.140625" style="78" customWidth="1"/>
    <col min="2050" max="2050" width="31" style="78" customWidth="1"/>
    <col min="2051" max="2052" width="9.140625" style="78"/>
    <col min="2053" max="2053" width="14.85546875" style="78" customWidth="1"/>
    <col min="2054" max="2054" width="9.140625" style="78"/>
    <col min="2055" max="2057" width="13.42578125" style="78" customWidth="1"/>
    <col min="2058" max="2058" width="15.42578125" style="78" customWidth="1"/>
    <col min="2059" max="2304" width="9.140625" style="78"/>
    <col min="2305" max="2305" width="4.140625" style="78" customWidth="1"/>
    <col min="2306" max="2306" width="31" style="78" customWidth="1"/>
    <col min="2307" max="2308" width="9.140625" style="78"/>
    <col min="2309" max="2309" width="14.85546875" style="78" customWidth="1"/>
    <col min="2310" max="2310" width="9.140625" style="78"/>
    <col min="2311" max="2313" width="13.42578125" style="78" customWidth="1"/>
    <col min="2314" max="2314" width="15.42578125" style="78" customWidth="1"/>
    <col min="2315" max="2560" width="9.140625" style="78"/>
    <col min="2561" max="2561" width="4.140625" style="78" customWidth="1"/>
    <col min="2562" max="2562" width="31" style="78" customWidth="1"/>
    <col min="2563" max="2564" width="9.140625" style="78"/>
    <col min="2565" max="2565" width="14.85546875" style="78" customWidth="1"/>
    <col min="2566" max="2566" width="9.140625" style="78"/>
    <col min="2567" max="2569" width="13.42578125" style="78" customWidth="1"/>
    <col min="2570" max="2570" width="15.42578125" style="78" customWidth="1"/>
    <col min="2571" max="2816" width="9.140625" style="78"/>
    <col min="2817" max="2817" width="4.140625" style="78" customWidth="1"/>
    <col min="2818" max="2818" width="31" style="78" customWidth="1"/>
    <col min="2819" max="2820" width="9.140625" style="78"/>
    <col min="2821" max="2821" width="14.85546875" style="78" customWidth="1"/>
    <col min="2822" max="2822" width="9.140625" style="78"/>
    <col min="2823" max="2825" width="13.42578125" style="78" customWidth="1"/>
    <col min="2826" max="2826" width="15.42578125" style="78" customWidth="1"/>
    <col min="2827" max="3072" width="9.140625" style="78"/>
    <col min="3073" max="3073" width="4.140625" style="78" customWidth="1"/>
    <col min="3074" max="3074" width="31" style="78" customWidth="1"/>
    <col min="3075" max="3076" width="9.140625" style="78"/>
    <col min="3077" max="3077" width="14.85546875" style="78" customWidth="1"/>
    <col min="3078" max="3078" width="9.140625" style="78"/>
    <col min="3079" max="3081" width="13.42578125" style="78" customWidth="1"/>
    <col min="3082" max="3082" width="15.42578125" style="78" customWidth="1"/>
    <col min="3083" max="3328" width="9.140625" style="78"/>
    <col min="3329" max="3329" width="4.140625" style="78" customWidth="1"/>
    <col min="3330" max="3330" width="31" style="78" customWidth="1"/>
    <col min="3331" max="3332" width="9.140625" style="78"/>
    <col min="3333" max="3333" width="14.85546875" style="78" customWidth="1"/>
    <col min="3334" max="3334" width="9.140625" style="78"/>
    <col min="3335" max="3337" width="13.42578125" style="78" customWidth="1"/>
    <col min="3338" max="3338" width="15.42578125" style="78" customWidth="1"/>
    <col min="3339" max="3584" width="9.140625" style="78"/>
    <col min="3585" max="3585" width="4.140625" style="78" customWidth="1"/>
    <col min="3586" max="3586" width="31" style="78" customWidth="1"/>
    <col min="3587" max="3588" width="9.140625" style="78"/>
    <col min="3589" max="3589" width="14.85546875" style="78" customWidth="1"/>
    <col min="3590" max="3590" width="9.140625" style="78"/>
    <col min="3591" max="3593" width="13.42578125" style="78" customWidth="1"/>
    <col min="3594" max="3594" width="15.42578125" style="78" customWidth="1"/>
    <col min="3595" max="3840" width="9.140625" style="78"/>
    <col min="3841" max="3841" width="4.140625" style="78" customWidth="1"/>
    <col min="3842" max="3842" width="31" style="78" customWidth="1"/>
    <col min="3843" max="3844" width="9.140625" style="78"/>
    <col min="3845" max="3845" width="14.85546875" style="78" customWidth="1"/>
    <col min="3846" max="3846" width="9.140625" style="78"/>
    <col min="3847" max="3849" width="13.42578125" style="78" customWidth="1"/>
    <col min="3850" max="3850" width="15.42578125" style="78" customWidth="1"/>
    <col min="3851" max="4096" width="9.140625" style="78"/>
    <col min="4097" max="4097" width="4.140625" style="78" customWidth="1"/>
    <col min="4098" max="4098" width="31" style="78" customWidth="1"/>
    <col min="4099" max="4100" width="9.140625" style="78"/>
    <col min="4101" max="4101" width="14.85546875" style="78" customWidth="1"/>
    <col min="4102" max="4102" width="9.140625" style="78"/>
    <col min="4103" max="4105" width="13.42578125" style="78" customWidth="1"/>
    <col min="4106" max="4106" width="15.42578125" style="78" customWidth="1"/>
    <col min="4107" max="4352" width="9.140625" style="78"/>
    <col min="4353" max="4353" width="4.140625" style="78" customWidth="1"/>
    <col min="4354" max="4354" width="31" style="78" customWidth="1"/>
    <col min="4355" max="4356" width="9.140625" style="78"/>
    <col min="4357" max="4357" width="14.85546875" style="78" customWidth="1"/>
    <col min="4358" max="4358" width="9.140625" style="78"/>
    <col min="4359" max="4361" width="13.42578125" style="78" customWidth="1"/>
    <col min="4362" max="4362" width="15.42578125" style="78" customWidth="1"/>
    <col min="4363" max="4608" width="9.140625" style="78"/>
    <col min="4609" max="4609" width="4.140625" style="78" customWidth="1"/>
    <col min="4610" max="4610" width="31" style="78" customWidth="1"/>
    <col min="4611" max="4612" width="9.140625" style="78"/>
    <col min="4613" max="4613" width="14.85546875" style="78" customWidth="1"/>
    <col min="4614" max="4614" width="9.140625" style="78"/>
    <col min="4615" max="4617" width="13.42578125" style="78" customWidth="1"/>
    <col min="4618" max="4618" width="15.42578125" style="78" customWidth="1"/>
    <col min="4619" max="4864" width="9.140625" style="78"/>
    <col min="4865" max="4865" width="4.140625" style="78" customWidth="1"/>
    <col min="4866" max="4866" width="31" style="78" customWidth="1"/>
    <col min="4867" max="4868" width="9.140625" style="78"/>
    <col min="4869" max="4869" width="14.85546875" style="78" customWidth="1"/>
    <col min="4870" max="4870" width="9.140625" style="78"/>
    <col min="4871" max="4873" width="13.42578125" style="78" customWidth="1"/>
    <col min="4874" max="4874" width="15.42578125" style="78" customWidth="1"/>
    <col min="4875" max="5120" width="9.140625" style="78"/>
    <col min="5121" max="5121" width="4.140625" style="78" customWidth="1"/>
    <col min="5122" max="5122" width="31" style="78" customWidth="1"/>
    <col min="5123" max="5124" width="9.140625" style="78"/>
    <col min="5125" max="5125" width="14.85546875" style="78" customWidth="1"/>
    <col min="5126" max="5126" width="9.140625" style="78"/>
    <col min="5127" max="5129" width="13.42578125" style="78" customWidth="1"/>
    <col min="5130" max="5130" width="15.42578125" style="78" customWidth="1"/>
    <col min="5131" max="5376" width="9.140625" style="78"/>
    <col min="5377" max="5377" width="4.140625" style="78" customWidth="1"/>
    <col min="5378" max="5378" width="31" style="78" customWidth="1"/>
    <col min="5379" max="5380" width="9.140625" style="78"/>
    <col min="5381" max="5381" width="14.85546875" style="78" customWidth="1"/>
    <col min="5382" max="5382" width="9.140625" style="78"/>
    <col min="5383" max="5385" width="13.42578125" style="78" customWidth="1"/>
    <col min="5386" max="5386" width="15.42578125" style="78" customWidth="1"/>
    <col min="5387" max="5632" width="9.140625" style="78"/>
    <col min="5633" max="5633" width="4.140625" style="78" customWidth="1"/>
    <col min="5634" max="5634" width="31" style="78" customWidth="1"/>
    <col min="5635" max="5636" width="9.140625" style="78"/>
    <col min="5637" max="5637" width="14.85546875" style="78" customWidth="1"/>
    <col min="5638" max="5638" width="9.140625" style="78"/>
    <col min="5639" max="5641" width="13.42578125" style="78" customWidth="1"/>
    <col min="5642" max="5642" width="15.42578125" style="78" customWidth="1"/>
    <col min="5643" max="5888" width="9.140625" style="78"/>
    <col min="5889" max="5889" width="4.140625" style="78" customWidth="1"/>
    <col min="5890" max="5890" width="31" style="78" customWidth="1"/>
    <col min="5891" max="5892" width="9.140625" style="78"/>
    <col min="5893" max="5893" width="14.85546875" style="78" customWidth="1"/>
    <col min="5894" max="5894" width="9.140625" style="78"/>
    <col min="5895" max="5897" width="13.42578125" style="78" customWidth="1"/>
    <col min="5898" max="5898" width="15.42578125" style="78" customWidth="1"/>
    <col min="5899" max="6144" width="9.140625" style="78"/>
    <col min="6145" max="6145" width="4.140625" style="78" customWidth="1"/>
    <col min="6146" max="6146" width="31" style="78" customWidth="1"/>
    <col min="6147" max="6148" width="9.140625" style="78"/>
    <col min="6149" max="6149" width="14.85546875" style="78" customWidth="1"/>
    <col min="6150" max="6150" width="9.140625" style="78"/>
    <col min="6151" max="6153" width="13.42578125" style="78" customWidth="1"/>
    <col min="6154" max="6154" width="15.42578125" style="78" customWidth="1"/>
    <col min="6155" max="6400" width="9.140625" style="78"/>
    <col min="6401" max="6401" width="4.140625" style="78" customWidth="1"/>
    <col min="6402" max="6402" width="31" style="78" customWidth="1"/>
    <col min="6403" max="6404" width="9.140625" style="78"/>
    <col min="6405" max="6405" width="14.85546875" style="78" customWidth="1"/>
    <col min="6406" max="6406" width="9.140625" style="78"/>
    <col min="6407" max="6409" width="13.42578125" style="78" customWidth="1"/>
    <col min="6410" max="6410" width="15.42578125" style="78" customWidth="1"/>
    <col min="6411" max="6656" width="9.140625" style="78"/>
    <col min="6657" max="6657" width="4.140625" style="78" customWidth="1"/>
    <col min="6658" max="6658" width="31" style="78" customWidth="1"/>
    <col min="6659" max="6660" width="9.140625" style="78"/>
    <col min="6661" max="6661" width="14.85546875" style="78" customWidth="1"/>
    <col min="6662" max="6662" width="9.140625" style="78"/>
    <col min="6663" max="6665" width="13.42578125" style="78" customWidth="1"/>
    <col min="6666" max="6666" width="15.42578125" style="78" customWidth="1"/>
    <col min="6667" max="6912" width="9.140625" style="78"/>
    <col min="6913" max="6913" width="4.140625" style="78" customWidth="1"/>
    <col min="6914" max="6914" width="31" style="78" customWidth="1"/>
    <col min="6915" max="6916" width="9.140625" style="78"/>
    <col min="6917" max="6917" width="14.85546875" style="78" customWidth="1"/>
    <col min="6918" max="6918" width="9.140625" style="78"/>
    <col min="6919" max="6921" width="13.42578125" style="78" customWidth="1"/>
    <col min="6922" max="6922" width="15.42578125" style="78" customWidth="1"/>
    <col min="6923" max="7168" width="9.140625" style="78"/>
    <col min="7169" max="7169" width="4.140625" style="78" customWidth="1"/>
    <col min="7170" max="7170" width="31" style="78" customWidth="1"/>
    <col min="7171" max="7172" width="9.140625" style="78"/>
    <col min="7173" max="7173" width="14.85546875" style="78" customWidth="1"/>
    <col min="7174" max="7174" width="9.140625" style="78"/>
    <col min="7175" max="7177" width="13.42578125" style="78" customWidth="1"/>
    <col min="7178" max="7178" width="15.42578125" style="78" customWidth="1"/>
    <col min="7179" max="7424" width="9.140625" style="78"/>
    <col min="7425" max="7425" width="4.140625" style="78" customWidth="1"/>
    <col min="7426" max="7426" width="31" style="78" customWidth="1"/>
    <col min="7427" max="7428" width="9.140625" style="78"/>
    <col min="7429" max="7429" width="14.85546875" style="78" customWidth="1"/>
    <col min="7430" max="7430" width="9.140625" style="78"/>
    <col min="7431" max="7433" width="13.42578125" style="78" customWidth="1"/>
    <col min="7434" max="7434" width="15.42578125" style="78" customWidth="1"/>
    <col min="7435" max="7680" width="9.140625" style="78"/>
    <col min="7681" max="7681" width="4.140625" style="78" customWidth="1"/>
    <col min="7682" max="7682" width="31" style="78" customWidth="1"/>
    <col min="7683" max="7684" width="9.140625" style="78"/>
    <col min="7685" max="7685" width="14.85546875" style="78" customWidth="1"/>
    <col min="7686" max="7686" width="9.140625" style="78"/>
    <col min="7687" max="7689" width="13.42578125" style="78" customWidth="1"/>
    <col min="7690" max="7690" width="15.42578125" style="78" customWidth="1"/>
    <col min="7691" max="7936" width="9.140625" style="78"/>
    <col min="7937" max="7937" width="4.140625" style="78" customWidth="1"/>
    <col min="7938" max="7938" width="31" style="78" customWidth="1"/>
    <col min="7939" max="7940" width="9.140625" style="78"/>
    <col min="7941" max="7941" width="14.85546875" style="78" customWidth="1"/>
    <col min="7942" max="7942" width="9.140625" style="78"/>
    <col min="7943" max="7945" width="13.42578125" style="78" customWidth="1"/>
    <col min="7946" max="7946" width="15.42578125" style="78" customWidth="1"/>
    <col min="7947" max="8192" width="9.140625" style="78"/>
    <col min="8193" max="8193" width="4.140625" style="78" customWidth="1"/>
    <col min="8194" max="8194" width="31" style="78" customWidth="1"/>
    <col min="8195" max="8196" width="9.140625" style="78"/>
    <col min="8197" max="8197" width="14.85546875" style="78" customWidth="1"/>
    <col min="8198" max="8198" width="9.140625" style="78"/>
    <col min="8199" max="8201" width="13.42578125" style="78" customWidth="1"/>
    <col min="8202" max="8202" width="15.42578125" style="78" customWidth="1"/>
    <col min="8203" max="8448" width="9.140625" style="78"/>
    <col min="8449" max="8449" width="4.140625" style="78" customWidth="1"/>
    <col min="8450" max="8450" width="31" style="78" customWidth="1"/>
    <col min="8451" max="8452" width="9.140625" style="78"/>
    <col min="8453" max="8453" width="14.85546875" style="78" customWidth="1"/>
    <col min="8454" max="8454" width="9.140625" style="78"/>
    <col min="8455" max="8457" width="13.42578125" style="78" customWidth="1"/>
    <col min="8458" max="8458" width="15.42578125" style="78" customWidth="1"/>
    <col min="8459" max="8704" width="9.140625" style="78"/>
    <col min="8705" max="8705" width="4.140625" style="78" customWidth="1"/>
    <col min="8706" max="8706" width="31" style="78" customWidth="1"/>
    <col min="8707" max="8708" width="9.140625" style="78"/>
    <col min="8709" max="8709" width="14.85546875" style="78" customWidth="1"/>
    <col min="8710" max="8710" width="9.140625" style="78"/>
    <col min="8711" max="8713" width="13.42578125" style="78" customWidth="1"/>
    <col min="8714" max="8714" width="15.42578125" style="78" customWidth="1"/>
    <col min="8715" max="8960" width="9.140625" style="78"/>
    <col min="8961" max="8961" width="4.140625" style="78" customWidth="1"/>
    <col min="8962" max="8962" width="31" style="78" customWidth="1"/>
    <col min="8963" max="8964" width="9.140625" style="78"/>
    <col min="8965" max="8965" width="14.85546875" style="78" customWidth="1"/>
    <col min="8966" max="8966" width="9.140625" style="78"/>
    <col min="8967" max="8969" width="13.42578125" style="78" customWidth="1"/>
    <col min="8970" max="8970" width="15.42578125" style="78" customWidth="1"/>
    <col min="8971" max="9216" width="9.140625" style="78"/>
    <col min="9217" max="9217" width="4.140625" style="78" customWidth="1"/>
    <col min="9218" max="9218" width="31" style="78" customWidth="1"/>
    <col min="9219" max="9220" width="9.140625" style="78"/>
    <col min="9221" max="9221" width="14.85546875" style="78" customWidth="1"/>
    <col min="9222" max="9222" width="9.140625" style="78"/>
    <col min="9223" max="9225" width="13.42578125" style="78" customWidth="1"/>
    <col min="9226" max="9226" width="15.42578125" style="78" customWidth="1"/>
    <col min="9227" max="9472" width="9.140625" style="78"/>
    <col min="9473" max="9473" width="4.140625" style="78" customWidth="1"/>
    <col min="9474" max="9474" width="31" style="78" customWidth="1"/>
    <col min="9475" max="9476" width="9.140625" style="78"/>
    <col min="9477" max="9477" width="14.85546875" style="78" customWidth="1"/>
    <col min="9478" max="9478" width="9.140625" style="78"/>
    <col min="9479" max="9481" width="13.42578125" style="78" customWidth="1"/>
    <col min="9482" max="9482" width="15.42578125" style="78" customWidth="1"/>
    <col min="9483" max="9728" width="9.140625" style="78"/>
    <col min="9729" max="9729" width="4.140625" style="78" customWidth="1"/>
    <col min="9730" max="9730" width="31" style="78" customWidth="1"/>
    <col min="9731" max="9732" width="9.140625" style="78"/>
    <col min="9733" max="9733" width="14.85546875" style="78" customWidth="1"/>
    <col min="9734" max="9734" width="9.140625" style="78"/>
    <col min="9735" max="9737" width="13.42578125" style="78" customWidth="1"/>
    <col min="9738" max="9738" width="15.42578125" style="78" customWidth="1"/>
    <col min="9739" max="9984" width="9.140625" style="78"/>
    <col min="9985" max="9985" width="4.140625" style="78" customWidth="1"/>
    <col min="9986" max="9986" width="31" style="78" customWidth="1"/>
    <col min="9987" max="9988" width="9.140625" style="78"/>
    <col min="9989" max="9989" width="14.85546875" style="78" customWidth="1"/>
    <col min="9990" max="9990" width="9.140625" style="78"/>
    <col min="9991" max="9993" width="13.42578125" style="78" customWidth="1"/>
    <col min="9994" max="9994" width="15.42578125" style="78" customWidth="1"/>
    <col min="9995" max="10240" width="9.140625" style="78"/>
    <col min="10241" max="10241" width="4.140625" style="78" customWidth="1"/>
    <col min="10242" max="10242" width="31" style="78" customWidth="1"/>
    <col min="10243" max="10244" width="9.140625" style="78"/>
    <col min="10245" max="10245" width="14.85546875" style="78" customWidth="1"/>
    <col min="10246" max="10246" width="9.140625" style="78"/>
    <col min="10247" max="10249" width="13.42578125" style="78" customWidth="1"/>
    <col min="10250" max="10250" width="15.42578125" style="78" customWidth="1"/>
    <col min="10251" max="10496" width="9.140625" style="78"/>
    <col min="10497" max="10497" width="4.140625" style="78" customWidth="1"/>
    <col min="10498" max="10498" width="31" style="78" customWidth="1"/>
    <col min="10499" max="10500" width="9.140625" style="78"/>
    <col min="10501" max="10501" width="14.85546875" style="78" customWidth="1"/>
    <col min="10502" max="10502" width="9.140625" style="78"/>
    <col min="10503" max="10505" width="13.42578125" style="78" customWidth="1"/>
    <col min="10506" max="10506" width="15.42578125" style="78" customWidth="1"/>
    <col min="10507" max="10752" width="9.140625" style="78"/>
    <col min="10753" max="10753" width="4.140625" style="78" customWidth="1"/>
    <col min="10754" max="10754" width="31" style="78" customWidth="1"/>
    <col min="10755" max="10756" width="9.140625" style="78"/>
    <col min="10757" max="10757" width="14.85546875" style="78" customWidth="1"/>
    <col min="10758" max="10758" width="9.140625" style="78"/>
    <col min="10759" max="10761" width="13.42578125" style="78" customWidth="1"/>
    <col min="10762" max="10762" width="15.42578125" style="78" customWidth="1"/>
    <col min="10763" max="11008" width="9.140625" style="78"/>
    <col min="11009" max="11009" width="4.140625" style="78" customWidth="1"/>
    <col min="11010" max="11010" width="31" style="78" customWidth="1"/>
    <col min="11011" max="11012" width="9.140625" style="78"/>
    <col min="11013" max="11013" width="14.85546875" style="78" customWidth="1"/>
    <col min="11014" max="11014" width="9.140625" style="78"/>
    <col min="11015" max="11017" width="13.42578125" style="78" customWidth="1"/>
    <col min="11018" max="11018" width="15.42578125" style="78" customWidth="1"/>
    <col min="11019" max="11264" width="9.140625" style="78"/>
    <col min="11265" max="11265" width="4.140625" style="78" customWidth="1"/>
    <col min="11266" max="11266" width="31" style="78" customWidth="1"/>
    <col min="11267" max="11268" width="9.140625" style="78"/>
    <col min="11269" max="11269" width="14.85546875" style="78" customWidth="1"/>
    <col min="11270" max="11270" width="9.140625" style="78"/>
    <col min="11271" max="11273" width="13.42578125" style="78" customWidth="1"/>
    <col min="11274" max="11274" width="15.42578125" style="78" customWidth="1"/>
    <col min="11275" max="11520" width="9.140625" style="78"/>
    <col min="11521" max="11521" width="4.140625" style="78" customWidth="1"/>
    <col min="11522" max="11522" width="31" style="78" customWidth="1"/>
    <col min="11523" max="11524" width="9.140625" style="78"/>
    <col min="11525" max="11525" width="14.85546875" style="78" customWidth="1"/>
    <col min="11526" max="11526" width="9.140625" style="78"/>
    <col min="11527" max="11529" width="13.42578125" style="78" customWidth="1"/>
    <col min="11530" max="11530" width="15.42578125" style="78" customWidth="1"/>
    <col min="11531" max="11776" width="9.140625" style="78"/>
    <col min="11777" max="11777" width="4.140625" style="78" customWidth="1"/>
    <col min="11778" max="11778" width="31" style="78" customWidth="1"/>
    <col min="11779" max="11780" width="9.140625" style="78"/>
    <col min="11781" max="11781" width="14.85546875" style="78" customWidth="1"/>
    <col min="11782" max="11782" width="9.140625" style="78"/>
    <col min="11783" max="11785" width="13.42578125" style="78" customWidth="1"/>
    <col min="11786" max="11786" width="15.42578125" style="78" customWidth="1"/>
    <col min="11787" max="12032" width="9.140625" style="78"/>
    <col min="12033" max="12033" width="4.140625" style="78" customWidth="1"/>
    <col min="12034" max="12034" width="31" style="78" customWidth="1"/>
    <col min="12035" max="12036" width="9.140625" style="78"/>
    <col min="12037" max="12037" width="14.85546875" style="78" customWidth="1"/>
    <col min="12038" max="12038" width="9.140625" style="78"/>
    <col min="12039" max="12041" width="13.42578125" style="78" customWidth="1"/>
    <col min="12042" max="12042" width="15.42578125" style="78" customWidth="1"/>
    <col min="12043" max="12288" width="9.140625" style="78"/>
    <col min="12289" max="12289" width="4.140625" style="78" customWidth="1"/>
    <col min="12290" max="12290" width="31" style="78" customWidth="1"/>
    <col min="12291" max="12292" width="9.140625" style="78"/>
    <col min="12293" max="12293" width="14.85546875" style="78" customWidth="1"/>
    <col min="12294" max="12294" width="9.140625" style="78"/>
    <col min="12295" max="12297" width="13.42578125" style="78" customWidth="1"/>
    <col min="12298" max="12298" width="15.42578125" style="78" customWidth="1"/>
    <col min="12299" max="12544" width="9.140625" style="78"/>
    <col min="12545" max="12545" width="4.140625" style="78" customWidth="1"/>
    <col min="12546" max="12546" width="31" style="78" customWidth="1"/>
    <col min="12547" max="12548" width="9.140625" style="78"/>
    <col min="12549" max="12549" width="14.85546875" style="78" customWidth="1"/>
    <col min="12550" max="12550" width="9.140625" style="78"/>
    <col min="12551" max="12553" width="13.42578125" style="78" customWidth="1"/>
    <col min="12554" max="12554" width="15.42578125" style="78" customWidth="1"/>
    <col min="12555" max="12800" width="9.140625" style="78"/>
    <col min="12801" max="12801" width="4.140625" style="78" customWidth="1"/>
    <col min="12802" max="12802" width="31" style="78" customWidth="1"/>
    <col min="12803" max="12804" width="9.140625" style="78"/>
    <col min="12805" max="12805" width="14.85546875" style="78" customWidth="1"/>
    <col min="12806" max="12806" width="9.140625" style="78"/>
    <col min="12807" max="12809" width="13.42578125" style="78" customWidth="1"/>
    <col min="12810" max="12810" width="15.42578125" style="78" customWidth="1"/>
    <col min="12811" max="13056" width="9.140625" style="78"/>
    <col min="13057" max="13057" width="4.140625" style="78" customWidth="1"/>
    <col min="13058" max="13058" width="31" style="78" customWidth="1"/>
    <col min="13059" max="13060" width="9.140625" style="78"/>
    <col min="13061" max="13061" width="14.85546875" style="78" customWidth="1"/>
    <col min="13062" max="13062" width="9.140625" style="78"/>
    <col min="13063" max="13065" width="13.42578125" style="78" customWidth="1"/>
    <col min="13066" max="13066" width="15.42578125" style="78" customWidth="1"/>
    <col min="13067" max="13312" width="9.140625" style="78"/>
    <col min="13313" max="13313" width="4.140625" style="78" customWidth="1"/>
    <col min="13314" max="13314" width="31" style="78" customWidth="1"/>
    <col min="13315" max="13316" width="9.140625" style="78"/>
    <col min="13317" max="13317" width="14.85546875" style="78" customWidth="1"/>
    <col min="13318" max="13318" width="9.140625" style="78"/>
    <col min="13319" max="13321" width="13.42578125" style="78" customWidth="1"/>
    <col min="13322" max="13322" width="15.42578125" style="78" customWidth="1"/>
    <col min="13323" max="13568" width="9.140625" style="78"/>
    <col min="13569" max="13569" width="4.140625" style="78" customWidth="1"/>
    <col min="13570" max="13570" width="31" style="78" customWidth="1"/>
    <col min="13571" max="13572" width="9.140625" style="78"/>
    <col min="13573" max="13573" width="14.85546875" style="78" customWidth="1"/>
    <col min="13574" max="13574" width="9.140625" style="78"/>
    <col min="13575" max="13577" width="13.42578125" style="78" customWidth="1"/>
    <col min="13578" max="13578" width="15.42578125" style="78" customWidth="1"/>
    <col min="13579" max="13824" width="9.140625" style="78"/>
    <col min="13825" max="13825" width="4.140625" style="78" customWidth="1"/>
    <col min="13826" max="13826" width="31" style="78" customWidth="1"/>
    <col min="13827" max="13828" width="9.140625" style="78"/>
    <col min="13829" max="13829" width="14.85546875" style="78" customWidth="1"/>
    <col min="13830" max="13830" width="9.140625" style="78"/>
    <col min="13831" max="13833" width="13.42578125" style="78" customWidth="1"/>
    <col min="13834" max="13834" width="15.42578125" style="78" customWidth="1"/>
    <col min="13835" max="14080" width="9.140625" style="78"/>
    <col min="14081" max="14081" width="4.140625" style="78" customWidth="1"/>
    <col min="14082" max="14082" width="31" style="78" customWidth="1"/>
    <col min="14083" max="14084" width="9.140625" style="78"/>
    <col min="14085" max="14085" width="14.85546875" style="78" customWidth="1"/>
    <col min="14086" max="14086" width="9.140625" style="78"/>
    <col min="14087" max="14089" width="13.42578125" style="78" customWidth="1"/>
    <col min="14090" max="14090" width="15.42578125" style="78" customWidth="1"/>
    <col min="14091" max="14336" width="9.140625" style="78"/>
    <col min="14337" max="14337" width="4.140625" style="78" customWidth="1"/>
    <col min="14338" max="14338" width="31" style="78" customWidth="1"/>
    <col min="14339" max="14340" width="9.140625" style="78"/>
    <col min="14341" max="14341" width="14.85546875" style="78" customWidth="1"/>
    <col min="14342" max="14342" width="9.140625" style="78"/>
    <col min="14343" max="14345" width="13.42578125" style="78" customWidth="1"/>
    <col min="14346" max="14346" width="15.42578125" style="78" customWidth="1"/>
    <col min="14347" max="14592" width="9.140625" style="78"/>
    <col min="14593" max="14593" width="4.140625" style="78" customWidth="1"/>
    <col min="14594" max="14594" width="31" style="78" customWidth="1"/>
    <col min="14595" max="14596" width="9.140625" style="78"/>
    <col min="14597" max="14597" width="14.85546875" style="78" customWidth="1"/>
    <col min="14598" max="14598" width="9.140625" style="78"/>
    <col min="14599" max="14601" width="13.42578125" style="78" customWidth="1"/>
    <col min="14602" max="14602" width="15.42578125" style="78" customWidth="1"/>
    <col min="14603" max="14848" width="9.140625" style="78"/>
    <col min="14849" max="14849" width="4.140625" style="78" customWidth="1"/>
    <col min="14850" max="14850" width="31" style="78" customWidth="1"/>
    <col min="14851" max="14852" width="9.140625" style="78"/>
    <col min="14853" max="14853" width="14.85546875" style="78" customWidth="1"/>
    <col min="14854" max="14854" width="9.140625" style="78"/>
    <col min="14855" max="14857" width="13.42578125" style="78" customWidth="1"/>
    <col min="14858" max="14858" width="15.42578125" style="78" customWidth="1"/>
    <col min="14859" max="15104" width="9.140625" style="78"/>
    <col min="15105" max="15105" width="4.140625" style="78" customWidth="1"/>
    <col min="15106" max="15106" width="31" style="78" customWidth="1"/>
    <col min="15107" max="15108" width="9.140625" style="78"/>
    <col min="15109" max="15109" width="14.85546875" style="78" customWidth="1"/>
    <col min="15110" max="15110" width="9.140625" style="78"/>
    <col min="15111" max="15113" width="13.42578125" style="78" customWidth="1"/>
    <col min="15114" max="15114" width="15.42578125" style="78" customWidth="1"/>
    <col min="15115" max="15360" width="9.140625" style="78"/>
    <col min="15361" max="15361" width="4.140625" style="78" customWidth="1"/>
    <col min="15362" max="15362" width="31" style="78" customWidth="1"/>
    <col min="15363" max="15364" width="9.140625" style="78"/>
    <col min="15365" max="15365" width="14.85546875" style="78" customWidth="1"/>
    <col min="15366" max="15366" width="9.140625" style="78"/>
    <col min="15367" max="15369" width="13.42578125" style="78" customWidth="1"/>
    <col min="15370" max="15370" width="15.42578125" style="78" customWidth="1"/>
    <col min="15371" max="15616" width="9.140625" style="78"/>
    <col min="15617" max="15617" width="4.140625" style="78" customWidth="1"/>
    <col min="15618" max="15618" width="31" style="78" customWidth="1"/>
    <col min="15619" max="15620" width="9.140625" style="78"/>
    <col min="15621" max="15621" width="14.85546875" style="78" customWidth="1"/>
    <col min="15622" max="15622" width="9.140625" style="78"/>
    <col min="15623" max="15625" width="13.42578125" style="78" customWidth="1"/>
    <col min="15626" max="15626" width="15.42578125" style="78" customWidth="1"/>
    <col min="15627" max="15872" width="9.140625" style="78"/>
    <col min="15873" max="15873" width="4.140625" style="78" customWidth="1"/>
    <col min="15874" max="15874" width="31" style="78" customWidth="1"/>
    <col min="15875" max="15876" width="9.140625" style="78"/>
    <col min="15877" max="15877" width="14.85546875" style="78" customWidth="1"/>
    <col min="15878" max="15878" width="9.140625" style="78"/>
    <col min="15879" max="15881" width="13.42578125" style="78" customWidth="1"/>
    <col min="15882" max="15882" width="15.42578125" style="78" customWidth="1"/>
    <col min="15883" max="16128" width="9.140625" style="78"/>
    <col min="16129" max="16129" width="4.140625" style="78" customWidth="1"/>
    <col min="16130" max="16130" width="31" style="78" customWidth="1"/>
    <col min="16131" max="16132" width="9.140625" style="78"/>
    <col min="16133" max="16133" width="14.85546875" style="78" customWidth="1"/>
    <col min="16134" max="16134" width="9.140625" style="78"/>
    <col min="16135" max="16137" width="13.42578125" style="78" customWidth="1"/>
    <col min="16138" max="16138" width="15.42578125" style="78" customWidth="1"/>
    <col min="16139" max="16384" width="9.140625" style="78"/>
  </cols>
  <sheetData>
    <row r="1" spans="1:10" ht="14.25" customHeight="1">
      <c r="H1" s="380"/>
      <c r="I1" s="1180" t="s">
        <v>387</v>
      </c>
      <c r="J1" s="1180"/>
    </row>
    <row r="2" spans="1:10" s="77" customFormat="1" ht="33.75" customHeight="1">
      <c r="B2" s="1181" t="s">
        <v>388</v>
      </c>
      <c r="C2" s="1181"/>
      <c r="D2" s="1181"/>
      <c r="E2" s="1181"/>
      <c r="F2" s="1181"/>
      <c r="G2" s="1181"/>
      <c r="H2" s="1181"/>
      <c r="I2" s="1181"/>
      <c r="J2" s="1181"/>
    </row>
    <row r="3" spans="1:10" s="193" customFormat="1" ht="13.5" customHeight="1">
      <c r="A3" s="381" t="s">
        <v>286</v>
      </c>
    </row>
    <row r="4" spans="1:10" ht="6.75" customHeight="1"/>
    <row r="5" spans="1:10" s="382" customFormat="1" ht="24.75" customHeight="1">
      <c r="A5" s="1178" t="s">
        <v>288</v>
      </c>
      <c r="B5" s="1178" t="s">
        <v>389</v>
      </c>
      <c r="C5" s="1178" t="s">
        <v>390</v>
      </c>
      <c r="D5" s="1178" t="s">
        <v>391</v>
      </c>
      <c r="E5" s="1178" t="s">
        <v>392</v>
      </c>
      <c r="F5" s="1182" t="s">
        <v>393</v>
      </c>
      <c r="G5" s="1183"/>
      <c r="H5" s="1178" t="s">
        <v>394</v>
      </c>
      <c r="I5" s="1178" t="s">
        <v>395</v>
      </c>
      <c r="J5" s="1178" t="s">
        <v>396</v>
      </c>
    </row>
    <row r="6" spans="1:10" s="382" customFormat="1" ht="16.5" customHeight="1">
      <c r="A6" s="1179"/>
      <c r="B6" s="1179"/>
      <c r="C6" s="1179"/>
      <c r="D6" s="1179"/>
      <c r="E6" s="1179"/>
      <c r="F6" s="383" t="s">
        <v>5</v>
      </c>
      <c r="G6" s="383" t="s">
        <v>397</v>
      </c>
      <c r="H6" s="1179"/>
      <c r="I6" s="1179"/>
      <c r="J6" s="1179"/>
    </row>
    <row r="7" spans="1:10" s="199" customFormat="1" ht="15.75" customHeight="1">
      <c r="A7" s="384" t="s">
        <v>95</v>
      </c>
      <c r="B7" s="385"/>
      <c r="C7" s="386"/>
      <c r="D7" s="384"/>
      <c r="E7" s="387"/>
      <c r="F7" s="384"/>
      <c r="G7" s="387"/>
      <c r="H7" s="387"/>
      <c r="I7" s="387"/>
      <c r="J7" s="388">
        <f>E7+G7+H7+I7</f>
        <v>0</v>
      </c>
    </row>
    <row r="8" spans="1:10" s="199" customFormat="1" ht="15.75" customHeight="1">
      <c r="A8" s="384" t="s">
        <v>117</v>
      </c>
      <c r="B8" s="385"/>
      <c r="C8" s="386"/>
      <c r="D8" s="384"/>
      <c r="E8" s="387"/>
      <c r="F8" s="384"/>
      <c r="G8" s="387"/>
      <c r="H8" s="387"/>
      <c r="I8" s="387"/>
      <c r="J8" s="388">
        <f t="shared" ref="J8:J28" si="0">E8+G8+H8+I8</f>
        <v>0</v>
      </c>
    </row>
    <row r="9" spans="1:10" s="199" customFormat="1" ht="15.75" customHeight="1">
      <c r="A9" s="384" t="s">
        <v>206</v>
      </c>
      <c r="B9" s="385"/>
      <c r="C9" s="386"/>
      <c r="D9" s="384"/>
      <c r="E9" s="387"/>
      <c r="F9" s="384"/>
      <c r="G9" s="387"/>
      <c r="H9" s="387"/>
      <c r="I9" s="387"/>
      <c r="J9" s="388">
        <f t="shared" si="0"/>
        <v>0</v>
      </c>
    </row>
    <row r="10" spans="1:10" s="199" customFormat="1" ht="15.75" customHeight="1">
      <c r="A10" s="384" t="s">
        <v>216</v>
      </c>
      <c r="B10" s="385"/>
      <c r="C10" s="386"/>
      <c r="D10" s="384"/>
      <c r="E10" s="387"/>
      <c r="F10" s="384"/>
      <c r="G10" s="387"/>
      <c r="H10" s="387"/>
      <c r="I10" s="387"/>
      <c r="J10" s="388">
        <f t="shared" si="0"/>
        <v>0</v>
      </c>
    </row>
    <row r="11" spans="1:10" s="199" customFormat="1" ht="15.75" customHeight="1">
      <c r="A11" s="384" t="s">
        <v>7</v>
      </c>
      <c r="B11" s="385"/>
      <c r="C11" s="386"/>
      <c r="D11" s="384"/>
      <c r="E11" s="387"/>
      <c r="F11" s="384"/>
      <c r="G11" s="387"/>
      <c r="H11" s="387"/>
      <c r="I11" s="387"/>
      <c r="J11" s="388">
        <f t="shared" si="0"/>
        <v>0</v>
      </c>
    </row>
    <row r="12" spans="1:10" s="199" customFormat="1" ht="15.75" customHeight="1">
      <c r="A12" s="384" t="s">
        <v>260</v>
      </c>
      <c r="B12" s="385"/>
      <c r="C12" s="386"/>
      <c r="D12" s="384"/>
      <c r="E12" s="387"/>
      <c r="F12" s="384"/>
      <c r="G12" s="387"/>
      <c r="H12" s="387"/>
      <c r="I12" s="387"/>
      <c r="J12" s="388">
        <f t="shared" si="0"/>
        <v>0</v>
      </c>
    </row>
    <row r="13" spans="1:10" s="199" customFormat="1" ht="15.75" customHeight="1">
      <c r="A13" s="384" t="s">
        <v>262</v>
      </c>
      <c r="B13" s="385"/>
      <c r="C13" s="386"/>
      <c r="D13" s="384"/>
      <c r="E13" s="387"/>
      <c r="F13" s="384"/>
      <c r="G13" s="387"/>
      <c r="H13" s="387"/>
      <c r="I13" s="387"/>
      <c r="J13" s="388">
        <f t="shared" si="0"/>
        <v>0</v>
      </c>
    </row>
    <row r="14" spans="1:10" s="199" customFormat="1" ht="15.75" customHeight="1">
      <c r="A14" s="384" t="s">
        <v>298</v>
      </c>
      <c r="B14" s="385"/>
      <c r="C14" s="386"/>
      <c r="D14" s="384"/>
      <c r="E14" s="387"/>
      <c r="F14" s="384"/>
      <c r="G14" s="387"/>
      <c r="H14" s="387"/>
      <c r="I14" s="387"/>
      <c r="J14" s="388">
        <f t="shared" si="0"/>
        <v>0</v>
      </c>
    </row>
    <row r="15" spans="1:10" s="199" customFormat="1" ht="15.75" customHeight="1">
      <c r="A15" s="384" t="s">
        <v>299</v>
      </c>
      <c r="B15" s="385"/>
      <c r="C15" s="386"/>
      <c r="D15" s="384"/>
      <c r="E15" s="387"/>
      <c r="F15" s="384"/>
      <c r="G15" s="387"/>
      <c r="H15" s="387"/>
      <c r="I15" s="387"/>
      <c r="J15" s="388">
        <f t="shared" si="0"/>
        <v>0</v>
      </c>
    </row>
    <row r="16" spans="1:10" s="199" customFormat="1" ht="15.75" customHeight="1">
      <c r="A16" s="384" t="s">
        <v>300</v>
      </c>
      <c r="B16" s="385"/>
      <c r="C16" s="386"/>
      <c r="D16" s="384"/>
      <c r="E16" s="387"/>
      <c r="F16" s="384"/>
      <c r="G16" s="387"/>
      <c r="H16" s="387"/>
      <c r="I16" s="387"/>
      <c r="J16" s="388">
        <f t="shared" si="0"/>
        <v>0</v>
      </c>
    </row>
    <row r="17" spans="1:10" s="199" customFormat="1" ht="15.75" customHeight="1">
      <c r="A17" s="384" t="s">
        <v>301</v>
      </c>
      <c r="B17" s="385"/>
      <c r="C17" s="386"/>
      <c r="D17" s="384"/>
      <c r="E17" s="387"/>
      <c r="F17" s="384"/>
      <c r="G17" s="387"/>
      <c r="H17" s="387"/>
      <c r="I17" s="387"/>
      <c r="J17" s="388">
        <f t="shared" si="0"/>
        <v>0</v>
      </c>
    </row>
    <row r="18" spans="1:10" s="199" customFormat="1" ht="15.75" customHeight="1">
      <c r="A18" s="384" t="s">
        <v>302</v>
      </c>
      <c r="B18" s="385"/>
      <c r="C18" s="386"/>
      <c r="D18" s="384"/>
      <c r="E18" s="387"/>
      <c r="F18" s="384"/>
      <c r="G18" s="387"/>
      <c r="H18" s="387"/>
      <c r="I18" s="387"/>
      <c r="J18" s="388">
        <f t="shared" si="0"/>
        <v>0</v>
      </c>
    </row>
    <row r="19" spans="1:10" s="199" customFormat="1" ht="15.75" customHeight="1">
      <c r="A19" s="384" t="s">
        <v>303</v>
      </c>
      <c r="B19" s="385"/>
      <c r="C19" s="386"/>
      <c r="D19" s="384"/>
      <c r="E19" s="387"/>
      <c r="F19" s="384"/>
      <c r="G19" s="387"/>
      <c r="H19" s="387"/>
      <c r="I19" s="387"/>
      <c r="J19" s="388">
        <f t="shared" si="0"/>
        <v>0</v>
      </c>
    </row>
    <row r="20" spans="1:10" s="199" customFormat="1" ht="15.75" customHeight="1">
      <c r="A20" s="384" t="s">
        <v>304</v>
      </c>
      <c r="B20" s="385"/>
      <c r="C20" s="386"/>
      <c r="D20" s="384"/>
      <c r="E20" s="387"/>
      <c r="F20" s="384"/>
      <c r="G20" s="387"/>
      <c r="H20" s="387"/>
      <c r="I20" s="387"/>
      <c r="J20" s="388">
        <f t="shared" si="0"/>
        <v>0</v>
      </c>
    </row>
    <row r="21" spans="1:10" s="199" customFormat="1" ht="15.75" customHeight="1">
      <c r="A21" s="384" t="s">
        <v>305</v>
      </c>
      <c r="B21" s="385"/>
      <c r="C21" s="386"/>
      <c r="D21" s="384"/>
      <c r="E21" s="387"/>
      <c r="F21" s="384"/>
      <c r="G21" s="387"/>
      <c r="H21" s="387"/>
      <c r="I21" s="387"/>
      <c r="J21" s="388">
        <f t="shared" si="0"/>
        <v>0</v>
      </c>
    </row>
    <row r="22" spans="1:10" s="199" customFormat="1" ht="15.75" customHeight="1">
      <c r="A22" s="384" t="s">
        <v>306</v>
      </c>
      <c r="B22" s="385"/>
      <c r="C22" s="386"/>
      <c r="D22" s="384"/>
      <c r="E22" s="387"/>
      <c r="F22" s="384"/>
      <c r="G22" s="387"/>
      <c r="H22" s="387"/>
      <c r="I22" s="387"/>
      <c r="J22" s="388">
        <f t="shared" si="0"/>
        <v>0</v>
      </c>
    </row>
    <row r="23" spans="1:10" s="199" customFormat="1" ht="15.75" customHeight="1">
      <c r="A23" s="384" t="s">
        <v>398</v>
      </c>
      <c r="B23" s="385"/>
      <c r="C23" s="386"/>
      <c r="D23" s="384"/>
      <c r="E23" s="387"/>
      <c r="F23" s="384"/>
      <c r="G23" s="387"/>
      <c r="H23" s="387"/>
      <c r="I23" s="387"/>
      <c r="J23" s="388">
        <f t="shared" si="0"/>
        <v>0</v>
      </c>
    </row>
    <row r="24" spans="1:10" s="199" customFormat="1" ht="15.75" customHeight="1">
      <c r="A24" s="384" t="s">
        <v>399</v>
      </c>
      <c r="B24" s="385"/>
      <c r="C24" s="386"/>
      <c r="D24" s="384"/>
      <c r="E24" s="387"/>
      <c r="F24" s="384"/>
      <c r="G24" s="387"/>
      <c r="H24" s="387"/>
      <c r="I24" s="387"/>
      <c r="J24" s="388">
        <f t="shared" si="0"/>
        <v>0</v>
      </c>
    </row>
    <row r="25" spans="1:10" s="199" customFormat="1" ht="15.75" customHeight="1">
      <c r="A25" s="384" t="s">
        <v>400</v>
      </c>
      <c r="B25" s="385"/>
      <c r="C25" s="386"/>
      <c r="D25" s="384"/>
      <c r="E25" s="387"/>
      <c r="F25" s="384"/>
      <c r="G25" s="387"/>
      <c r="H25" s="387"/>
      <c r="I25" s="387"/>
      <c r="J25" s="388">
        <f t="shared" si="0"/>
        <v>0</v>
      </c>
    </row>
    <row r="26" spans="1:10" s="199" customFormat="1" ht="15.75" customHeight="1">
      <c r="A26" s="384" t="s">
        <v>401</v>
      </c>
      <c r="B26" s="385"/>
      <c r="C26" s="386"/>
      <c r="D26" s="384"/>
      <c r="E26" s="387"/>
      <c r="F26" s="384"/>
      <c r="G26" s="387"/>
      <c r="H26" s="387"/>
      <c r="I26" s="387"/>
      <c r="J26" s="388">
        <f t="shared" si="0"/>
        <v>0</v>
      </c>
    </row>
    <row r="27" spans="1:10" s="199" customFormat="1" ht="15.75" customHeight="1">
      <c r="A27" s="384" t="s">
        <v>402</v>
      </c>
      <c r="B27" s="385"/>
      <c r="C27" s="386"/>
      <c r="D27" s="384"/>
      <c r="E27" s="387"/>
      <c r="F27" s="384"/>
      <c r="G27" s="387"/>
      <c r="H27" s="387"/>
      <c r="I27" s="387"/>
      <c r="J27" s="388">
        <f t="shared" si="0"/>
        <v>0</v>
      </c>
    </row>
    <row r="28" spans="1:10" s="199" customFormat="1" ht="15.75" customHeight="1">
      <c r="A28" s="384" t="s">
        <v>402</v>
      </c>
      <c r="B28" s="385"/>
      <c r="C28" s="386"/>
      <c r="D28" s="384"/>
      <c r="E28" s="387"/>
      <c r="F28" s="384"/>
      <c r="G28" s="387"/>
      <c r="H28" s="387"/>
      <c r="I28" s="387"/>
      <c r="J28" s="388">
        <f t="shared" si="0"/>
        <v>0</v>
      </c>
    </row>
    <row r="29" spans="1:10" s="199" customFormat="1" ht="15.75" customHeight="1">
      <c r="A29" s="384" t="s">
        <v>402</v>
      </c>
      <c r="B29" s="385"/>
      <c r="C29" s="386"/>
      <c r="D29" s="384"/>
      <c r="E29" s="387"/>
      <c r="F29" s="384"/>
      <c r="G29" s="387"/>
      <c r="H29" s="387"/>
      <c r="I29" s="387"/>
      <c r="J29" s="388">
        <f>E29+G29+H29+I29</f>
        <v>0</v>
      </c>
    </row>
    <row r="30" spans="1:10" s="199" customFormat="1" ht="15.75" customHeight="1">
      <c r="A30" s="384" t="s">
        <v>402</v>
      </c>
      <c r="B30" s="385"/>
      <c r="C30" s="386"/>
      <c r="D30" s="384"/>
      <c r="E30" s="387"/>
      <c r="F30" s="384"/>
      <c r="G30" s="387"/>
      <c r="H30" s="387"/>
      <c r="I30" s="387"/>
      <c r="J30" s="388">
        <f>E30+G30+H30+I30</f>
        <v>0</v>
      </c>
    </row>
    <row r="31" spans="1:10" s="199" customFormat="1" ht="15.75" customHeight="1">
      <c r="A31" s="384" t="s">
        <v>402</v>
      </c>
      <c r="B31" s="385"/>
      <c r="C31" s="386"/>
      <c r="D31" s="384"/>
      <c r="E31" s="387"/>
      <c r="F31" s="384"/>
      <c r="G31" s="387"/>
      <c r="H31" s="387"/>
      <c r="I31" s="387"/>
      <c r="J31" s="388">
        <f>E31+G31+H31+I31</f>
        <v>0</v>
      </c>
    </row>
    <row r="32" spans="1:10" s="199" customFormat="1" ht="15.75" customHeight="1">
      <c r="A32" s="384" t="s">
        <v>402</v>
      </c>
      <c r="B32" s="385"/>
      <c r="C32" s="386"/>
      <c r="D32" s="384"/>
      <c r="E32" s="387"/>
      <c r="F32" s="384"/>
      <c r="G32" s="387"/>
      <c r="H32" s="387"/>
      <c r="I32" s="387"/>
      <c r="J32" s="388">
        <f>E32+G32+H32+I32</f>
        <v>0</v>
      </c>
    </row>
    <row r="33" spans="1:10" s="199" customFormat="1" ht="15.75" customHeight="1">
      <c r="A33" s="384"/>
      <c r="B33" s="389" t="s">
        <v>349</v>
      </c>
      <c r="C33" s="390">
        <f>SUM(C7:C32)</f>
        <v>0</v>
      </c>
      <c r="D33" s="391" t="s">
        <v>208</v>
      </c>
      <c r="E33" s="392">
        <f>SUM(E7:E32)</f>
        <v>0</v>
      </c>
      <c r="F33" s="391" t="s">
        <v>208</v>
      </c>
      <c r="G33" s="392">
        <f>SUM(G7:G32)</f>
        <v>0</v>
      </c>
      <c r="H33" s="392">
        <f>SUM(H7:H32)</f>
        <v>0</v>
      </c>
      <c r="I33" s="392">
        <f>SUM(I7:I32)</f>
        <v>0</v>
      </c>
      <c r="J33" s="392">
        <f>SUM(J7:J32)</f>
        <v>0</v>
      </c>
    </row>
  </sheetData>
  <mergeCells count="11">
    <mergeCell ref="J5:J6"/>
    <mergeCell ref="I1:J1"/>
    <mergeCell ref="B2:J2"/>
    <mergeCell ref="A5:A6"/>
    <mergeCell ref="B5:B6"/>
    <mergeCell ref="C5:C6"/>
    <mergeCell ref="D5:D6"/>
    <mergeCell ref="E5:E6"/>
    <mergeCell ref="F5:G5"/>
    <mergeCell ref="H5:H6"/>
    <mergeCell ref="I5:I6"/>
  </mergeCells>
  <pageMargins left="0.70866141732283472" right="0.70866141732283472" top="0.5" bottom="0.4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1"/>
  <sheetViews>
    <sheetView view="pageBreakPreview" zoomScaleNormal="100" zoomScaleSheetLayoutView="100" workbookViewId="0">
      <selection activeCell="H58" sqref="H58"/>
    </sheetView>
  </sheetViews>
  <sheetFormatPr defaultRowHeight="12.75"/>
  <cols>
    <col min="1" max="1" width="8.85546875" style="393" customWidth="1"/>
    <col min="2" max="2" width="48.140625" style="78" customWidth="1"/>
    <col min="3" max="3" width="14.28515625" style="78" customWidth="1"/>
    <col min="4" max="4" width="7.7109375" style="78" customWidth="1"/>
    <col min="5" max="5" width="18.5703125" style="78" customWidth="1"/>
    <col min="6" max="6" width="20.5703125" style="78" customWidth="1"/>
    <col min="7" max="7" width="20.28515625" style="78" customWidth="1"/>
    <col min="8" max="8" width="18" style="78" customWidth="1"/>
    <col min="9" max="9" width="12.5703125" style="78" customWidth="1"/>
    <col min="10" max="256" width="9.140625" style="78"/>
    <col min="257" max="257" width="8.85546875" style="78" customWidth="1"/>
    <col min="258" max="258" width="48.140625" style="78" customWidth="1"/>
    <col min="259" max="259" width="14.28515625" style="78" customWidth="1"/>
    <col min="260" max="260" width="7.7109375" style="78" customWidth="1"/>
    <col min="261" max="261" width="18.5703125" style="78" customWidth="1"/>
    <col min="262" max="262" width="20.5703125" style="78" customWidth="1"/>
    <col min="263" max="263" width="20.28515625" style="78" customWidth="1"/>
    <col min="264" max="264" width="18" style="78" customWidth="1"/>
    <col min="265" max="265" width="12.5703125" style="78" customWidth="1"/>
    <col min="266" max="512" width="9.140625" style="78"/>
    <col min="513" max="513" width="8.85546875" style="78" customWidth="1"/>
    <col min="514" max="514" width="48.140625" style="78" customWidth="1"/>
    <col min="515" max="515" width="14.28515625" style="78" customWidth="1"/>
    <col min="516" max="516" width="7.7109375" style="78" customWidth="1"/>
    <col min="517" max="517" width="18.5703125" style="78" customWidth="1"/>
    <col min="518" max="518" width="20.5703125" style="78" customWidth="1"/>
    <col min="519" max="519" width="20.28515625" style="78" customWidth="1"/>
    <col min="520" max="520" width="18" style="78" customWidth="1"/>
    <col min="521" max="521" width="12.5703125" style="78" customWidth="1"/>
    <col min="522" max="768" width="9.140625" style="78"/>
    <col min="769" max="769" width="8.85546875" style="78" customWidth="1"/>
    <col min="770" max="770" width="48.140625" style="78" customWidth="1"/>
    <col min="771" max="771" width="14.28515625" style="78" customWidth="1"/>
    <col min="772" max="772" width="7.7109375" style="78" customWidth="1"/>
    <col min="773" max="773" width="18.5703125" style="78" customWidth="1"/>
    <col min="774" max="774" width="20.5703125" style="78" customWidth="1"/>
    <col min="775" max="775" width="20.28515625" style="78" customWidth="1"/>
    <col min="776" max="776" width="18" style="78" customWidth="1"/>
    <col min="777" max="777" width="12.5703125" style="78" customWidth="1"/>
    <col min="778" max="1024" width="9.140625" style="78"/>
    <col min="1025" max="1025" width="8.85546875" style="78" customWidth="1"/>
    <col min="1026" max="1026" width="48.140625" style="78" customWidth="1"/>
    <col min="1027" max="1027" width="14.28515625" style="78" customWidth="1"/>
    <col min="1028" max="1028" width="7.7109375" style="78" customWidth="1"/>
    <col min="1029" max="1029" width="18.5703125" style="78" customWidth="1"/>
    <col min="1030" max="1030" width="20.5703125" style="78" customWidth="1"/>
    <col min="1031" max="1031" width="20.28515625" style="78" customWidth="1"/>
    <col min="1032" max="1032" width="18" style="78" customWidth="1"/>
    <col min="1033" max="1033" width="12.5703125" style="78" customWidth="1"/>
    <col min="1034" max="1280" width="9.140625" style="78"/>
    <col min="1281" max="1281" width="8.85546875" style="78" customWidth="1"/>
    <col min="1282" max="1282" width="48.140625" style="78" customWidth="1"/>
    <col min="1283" max="1283" width="14.28515625" style="78" customWidth="1"/>
    <col min="1284" max="1284" width="7.7109375" style="78" customWidth="1"/>
    <col min="1285" max="1285" width="18.5703125" style="78" customWidth="1"/>
    <col min="1286" max="1286" width="20.5703125" style="78" customWidth="1"/>
    <col min="1287" max="1287" width="20.28515625" style="78" customWidth="1"/>
    <col min="1288" max="1288" width="18" style="78" customWidth="1"/>
    <col min="1289" max="1289" width="12.5703125" style="78" customWidth="1"/>
    <col min="1290" max="1536" width="9.140625" style="78"/>
    <col min="1537" max="1537" width="8.85546875" style="78" customWidth="1"/>
    <col min="1538" max="1538" width="48.140625" style="78" customWidth="1"/>
    <col min="1539" max="1539" width="14.28515625" style="78" customWidth="1"/>
    <col min="1540" max="1540" width="7.7109375" style="78" customWidth="1"/>
    <col min="1541" max="1541" width="18.5703125" style="78" customWidth="1"/>
    <col min="1542" max="1542" width="20.5703125" style="78" customWidth="1"/>
    <col min="1543" max="1543" width="20.28515625" style="78" customWidth="1"/>
    <col min="1544" max="1544" width="18" style="78" customWidth="1"/>
    <col min="1545" max="1545" width="12.5703125" style="78" customWidth="1"/>
    <col min="1546" max="1792" width="9.140625" style="78"/>
    <col min="1793" max="1793" width="8.85546875" style="78" customWidth="1"/>
    <col min="1794" max="1794" width="48.140625" style="78" customWidth="1"/>
    <col min="1795" max="1795" width="14.28515625" style="78" customWidth="1"/>
    <col min="1796" max="1796" width="7.7109375" style="78" customWidth="1"/>
    <col min="1797" max="1797" width="18.5703125" style="78" customWidth="1"/>
    <col min="1798" max="1798" width="20.5703125" style="78" customWidth="1"/>
    <col min="1799" max="1799" width="20.28515625" style="78" customWidth="1"/>
    <col min="1800" max="1800" width="18" style="78" customWidth="1"/>
    <col min="1801" max="1801" width="12.5703125" style="78" customWidth="1"/>
    <col min="1802" max="2048" width="9.140625" style="78"/>
    <col min="2049" max="2049" width="8.85546875" style="78" customWidth="1"/>
    <col min="2050" max="2050" width="48.140625" style="78" customWidth="1"/>
    <col min="2051" max="2051" width="14.28515625" style="78" customWidth="1"/>
    <col min="2052" max="2052" width="7.7109375" style="78" customWidth="1"/>
    <col min="2053" max="2053" width="18.5703125" style="78" customWidth="1"/>
    <col min="2054" max="2054" width="20.5703125" style="78" customWidth="1"/>
    <col min="2055" max="2055" width="20.28515625" style="78" customWidth="1"/>
    <col min="2056" max="2056" width="18" style="78" customWidth="1"/>
    <col min="2057" max="2057" width="12.5703125" style="78" customWidth="1"/>
    <col min="2058" max="2304" width="9.140625" style="78"/>
    <col min="2305" max="2305" width="8.85546875" style="78" customWidth="1"/>
    <col min="2306" max="2306" width="48.140625" style="78" customWidth="1"/>
    <col min="2307" max="2307" width="14.28515625" style="78" customWidth="1"/>
    <col min="2308" max="2308" width="7.7109375" style="78" customWidth="1"/>
    <col min="2309" max="2309" width="18.5703125" style="78" customWidth="1"/>
    <col min="2310" max="2310" width="20.5703125" style="78" customWidth="1"/>
    <col min="2311" max="2311" width="20.28515625" style="78" customWidth="1"/>
    <col min="2312" max="2312" width="18" style="78" customWidth="1"/>
    <col min="2313" max="2313" width="12.5703125" style="78" customWidth="1"/>
    <col min="2314" max="2560" width="9.140625" style="78"/>
    <col min="2561" max="2561" width="8.85546875" style="78" customWidth="1"/>
    <col min="2562" max="2562" width="48.140625" style="78" customWidth="1"/>
    <col min="2563" max="2563" width="14.28515625" style="78" customWidth="1"/>
    <col min="2564" max="2564" width="7.7109375" style="78" customWidth="1"/>
    <col min="2565" max="2565" width="18.5703125" style="78" customWidth="1"/>
    <col min="2566" max="2566" width="20.5703125" style="78" customWidth="1"/>
    <col min="2567" max="2567" width="20.28515625" style="78" customWidth="1"/>
    <col min="2568" max="2568" width="18" style="78" customWidth="1"/>
    <col min="2569" max="2569" width="12.5703125" style="78" customWidth="1"/>
    <col min="2570" max="2816" width="9.140625" style="78"/>
    <col min="2817" max="2817" width="8.85546875" style="78" customWidth="1"/>
    <col min="2818" max="2818" width="48.140625" style="78" customWidth="1"/>
    <col min="2819" max="2819" width="14.28515625" style="78" customWidth="1"/>
    <col min="2820" max="2820" width="7.7109375" style="78" customWidth="1"/>
    <col min="2821" max="2821" width="18.5703125" style="78" customWidth="1"/>
    <col min="2822" max="2822" width="20.5703125" style="78" customWidth="1"/>
    <col min="2823" max="2823" width="20.28515625" style="78" customWidth="1"/>
    <col min="2824" max="2824" width="18" style="78" customWidth="1"/>
    <col min="2825" max="2825" width="12.5703125" style="78" customWidth="1"/>
    <col min="2826" max="3072" width="9.140625" style="78"/>
    <col min="3073" max="3073" width="8.85546875" style="78" customWidth="1"/>
    <col min="3074" max="3074" width="48.140625" style="78" customWidth="1"/>
    <col min="3075" max="3075" width="14.28515625" style="78" customWidth="1"/>
    <col min="3076" max="3076" width="7.7109375" style="78" customWidth="1"/>
    <col min="3077" max="3077" width="18.5703125" style="78" customWidth="1"/>
    <col min="3078" max="3078" width="20.5703125" style="78" customWidth="1"/>
    <col min="3079" max="3079" width="20.28515625" style="78" customWidth="1"/>
    <col min="3080" max="3080" width="18" style="78" customWidth="1"/>
    <col min="3081" max="3081" width="12.5703125" style="78" customWidth="1"/>
    <col min="3082" max="3328" width="9.140625" style="78"/>
    <col min="3329" max="3329" width="8.85546875" style="78" customWidth="1"/>
    <col min="3330" max="3330" width="48.140625" style="78" customWidth="1"/>
    <col min="3331" max="3331" width="14.28515625" style="78" customWidth="1"/>
    <col min="3332" max="3332" width="7.7109375" style="78" customWidth="1"/>
    <col min="3333" max="3333" width="18.5703125" style="78" customWidth="1"/>
    <col min="3334" max="3334" width="20.5703125" style="78" customWidth="1"/>
    <col min="3335" max="3335" width="20.28515625" style="78" customWidth="1"/>
    <col min="3336" max="3336" width="18" style="78" customWidth="1"/>
    <col min="3337" max="3337" width="12.5703125" style="78" customWidth="1"/>
    <col min="3338" max="3584" width="9.140625" style="78"/>
    <col min="3585" max="3585" width="8.85546875" style="78" customWidth="1"/>
    <col min="3586" max="3586" width="48.140625" style="78" customWidth="1"/>
    <col min="3587" max="3587" width="14.28515625" style="78" customWidth="1"/>
    <col min="3588" max="3588" width="7.7109375" style="78" customWidth="1"/>
    <col min="3589" max="3589" width="18.5703125" style="78" customWidth="1"/>
    <col min="3590" max="3590" width="20.5703125" style="78" customWidth="1"/>
    <col min="3591" max="3591" width="20.28515625" style="78" customWidth="1"/>
    <col min="3592" max="3592" width="18" style="78" customWidth="1"/>
    <col min="3593" max="3593" width="12.5703125" style="78" customWidth="1"/>
    <col min="3594" max="3840" width="9.140625" style="78"/>
    <col min="3841" max="3841" width="8.85546875" style="78" customWidth="1"/>
    <col min="3842" max="3842" width="48.140625" style="78" customWidth="1"/>
    <col min="3843" max="3843" width="14.28515625" style="78" customWidth="1"/>
    <col min="3844" max="3844" width="7.7109375" style="78" customWidth="1"/>
    <col min="3845" max="3845" width="18.5703125" style="78" customWidth="1"/>
    <col min="3846" max="3846" width="20.5703125" style="78" customWidth="1"/>
    <col min="3847" max="3847" width="20.28515625" style="78" customWidth="1"/>
    <col min="3848" max="3848" width="18" style="78" customWidth="1"/>
    <col min="3849" max="3849" width="12.5703125" style="78" customWidth="1"/>
    <col min="3850" max="4096" width="9.140625" style="78"/>
    <col min="4097" max="4097" width="8.85546875" style="78" customWidth="1"/>
    <col min="4098" max="4098" width="48.140625" style="78" customWidth="1"/>
    <col min="4099" max="4099" width="14.28515625" style="78" customWidth="1"/>
    <col min="4100" max="4100" width="7.7109375" style="78" customWidth="1"/>
    <col min="4101" max="4101" width="18.5703125" style="78" customWidth="1"/>
    <col min="4102" max="4102" width="20.5703125" style="78" customWidth="1"/>
    <col min="4103" max="4103" width="20.28515625" style="78" customWidth="1"/>
    <col min="4104" max="4104" width="18" style="78" customWidth="1"/>
    <col min="4105" max="4105" width="12.5703125" style="78" customWidth="1"/>
    <col min="4106" max="4352" width="9.140625" style="78"/>
    <col min="4353" max="4353" width="8.85546875" style="78" customWidth="1"/>
    <col min="4354" max="4354" width="48.140625" style="78" customWidth="1"/>
    <col min="4355" max="4355" width="14.28515625" style="78" customWidth="1"/>
    <col min="4356" max="4356" width="7.7109375" style="78" customWidth="1"/>
    <col min="4357" max="4357" width="18.5703125" style="78" customWidth="1"/>
    <col min="4358" max="4358" width="20.5703125" style="78" customWidth="1"/>
    <col min="4359" max="4359" width="20.28515625" style="78" customWidth="1"/>
    <col min="4360" max="4360" width="18" style="78" customWidth="1"/>
    <col min="4361" max="4361" width="12.5703125" style="78" customWidth="1"/>
    <col min="4362" max="4608" width="9.140625" style="78"/>
    <col min="4609" max="4609" width="8.85546875" style="78" customWidth="1"/>
    <col min="4610" max="4610" width="48.140625" style="78" customWidth="1"/>
    <col min="4611" max="4611" width="14.28515625" style="78" customWidth="1"/>
    <col min="4612" max="4612" width="7.7109375" style="78" customWidth="1"/>
    <col min="4613" max="4613" width="18.5703125" style="78" customWidth="1"/>
    <col min="4614" max="4614" width="20.5703125" style="78" customWidth="1"/>
    <col min="4615" max="4615" width="20.28515625" style="78" customWidth="1"/>
    <col min="4616" max="4616" width="18" style="78" customWidth="1"/>
    <col min="4617" max="4617" width="12.5703125" style="78" customWidth="1"/>
    <col min="4618" max="4864" width="9.140625" style="78"/>
    <col min="4865" max="4865" width="8.85546875" style="78" customWidth="1"/>
    <col min="4866" max="4866" width="48.140625" style="78" customWidth="1"/>
    <col min="4867" max="4867" width="14.28515625" style="78" customWidth="1"/>
    <col min="4868" max="4868" width="7.7109375" style="78" customWidth="1"/>
    <col min="4869" max="4869" width="18.5703125" style="78" customWidth="1"/>
    <col min="4870" max="4870" width="20.5703125" style="78" customWidth="1"/>
    <col min="4871" max="4871" width="20.28515625" style="78" customWidth="1"/>
    <col min="4872" max="4872" width="18" style="78" customWidth="1"/>
    <col min="4873" max="4873" width="12.5703125" style="78" customWidth="1"/>
    <col min="4874" max="5120" width="9.140625" style="78"/>
    <col min="5121" max="5121" width="8.85546875" style="78" customWidth="1"/>
    <col min="5122" max="5122" width="48.140625" style="78" customWidth="1"/>
    <col min="5123" max="5123" width="14.28515625" style="78" customWidth="1"/>
    <col min="5124" max="5124" width="7.7109375" style="78" customWidth="1"/>
    <col min="5125" max="5125" width="18.5703125" style="78" customWidth="1"/>
    <col min="5126" max="5126" width="20.5703125" style="78" customWidth="1"/>
    <col min="5127" max="5127" width="20.28515625" style="78" customWidth="1"/>
    <col min="5128" max="5128" width="18" style="78" customWidth="1"/>
    <col min="5129" max="5129" width="12.5703125" style="78" customWidth="1"/>
    <col min="5130" max="5376" width="9.140625" style="78"/>
    <col min="5377" max="5377" width="8.85546875" style="78" customWidth="1"/>
    <col min="5378" max="5378" width="48.140625" style="78" customWidth="1"/>
    <col min="5379" max="5379" width="14.28515625" style="78" customWidth="1"/>
    <col min="5380" max="5380" width="7.7109375" style="78" customWidth="1"/>
    <col min="5381" max="5381" width="18.5703125" style="78" customWidth="1"/>
    <col min="5382" max="5382" width="20.5703125" style="78" customWidth="1"/>
    <col min="5383" max="5383" width="20.28515625" style="78" customWidth="1"/>
    <col min="5384" max="5384" width="18" style="78" customWidth="1"/>
    <col min="5385" max="5385" width="12.5703125" style="78" customWidth="1"/>
    <col min="5386" max="5632" width="9.140625" style="78"/>
    <col min="5633" max="5633" width="8.85546875" style="78" customWidth="1"/>
    <col min="5634" max="5634" width="48.140625" style="78" customWidth="1"/>
    <col min="5635" max="5635" width="14.28515625" style="78" customWidth="1"/>
    <col min="5636" max="5636" width="7.7109375" style="78" customWidth="1"/>
    <col min="5637" max="5637" width="18.5703125" style="78" customWidth="1"/>
    <col min="5638" max="5638" width="20.5703125" style="78" customWidth="1"/>
    <col min="5639" max="5639" width="20.28515625" style="78" customWidth="1"/>
    <col min="5640" max="5640" width="18" style="78" customWidth="1"/>
    <col min="5641" max="5641" width="12.5703125" style="78" customWidth="1"/>
    <col min="5642" max="5888" width="9.140625" style="78"/>
    <col min="5889" max="5889" width="8.85546875" style="78" customWidth="1"/>
    <col min="5890" max="5890" width="48.140625" style="78" customWidth="1"/>
    <col min="5891" max="5891" width="14.28515625" style="78" customWidth="1"/>
    <col min="5892" max="5892" width="7.7109375" style="78" customWidth="1"/>
    <col min="5893" max="5893" width="18.5703125" style="78" customWidth="1"/>
    <col min="5894" max="5894" width="20.5703125" style="78" customWidth="1"/>
    <col min="5895" max="5895" width="20.28515625" style="78" customWidth="1"/>
    <col min="5896" max="5896" width="18" style="78" customWidth="1"/>
    <col min="5897" max="5897" width="12.5703125" style="78" customWidth="1"/>
    <col min="5898" max="6144" width="9.140625" style="78"/>
    <col min="6145" max="6145" width="8.85546875" style="78" customWidth="1"/>
    <col min="6146" max="6146" width="48.140625" style="78" customWidth="1"/>
    <col min="6147" max="6147" width="14.28515625" style="78" customWidth="1"/>
    <col min="6148" max="6148" width="7.7109375" style="78" customWidth="1"/>
    <col min="6149" max="6149" width="18.5703125" style="78" customWidth="1"/>
    <col min="6150" max="6150" width="20.5703125" style="78" customWidth="1"/>
    <col min="6151" max="6151" width="20.28515625" style="78" customWidth="1"/>
    <col min="6152" max="6152" width="18" style="78" customWidth="1"/>
    <col min="6153" max="6153" width="12.5703125" style="78" customWidth="1"/>
    <col min="6154" max="6400" width="9.140625" style="78"/>
    <col min="6401" max="6401" width="8.85546875" style="78" customWidth="1"/>
    <col min="6402" max="6402" width="48.140625" style="78" customWidth="1"/>
    <col min="6403" max="6403" width="14.28515625" style="78" customWidth="1"/>
    <col min="6404" max="6404" width="7.7109375" style="78" customWidth="1"/>
    <col min="6405" max="6405" width="18.5703125" style="78" customWidth="1"/>
    <col min="6406" max="6406" width="20.5703125" style="78" customWidth="1"/>
    <col min="6407" max="6407" width="20.28515625" style="78" customWidth="1"/>
    <col min="6408" max="6408" width="18" style="78" customWidth="1"/>
    <col min="6409" max="6409" width="12.5703125" style="78" customWidth="1"/>
    <col min="6410" max="6656" width="9.140625" style="78"/>
    <col min="6657" max="6657" width="8.85546875" style="78" customWidth="1"/>
    <col min="6658" max="6658" width="48.140625" style="78" customWidth="1"/>
    <col min="6659" max="6659" width="14.28515625" style="78" customWidth="1"/>
    <col min="6660" max="6660" width="7.7109375" style="78" customWidth="1"/>
    <col min="6661" max="6661" width="18.5703125" style="78" customWidth="1"/>
    <col min="6662" max="6662" width="20.5703125" style="78" customWidth="1"/>
    <col min="6663" max="6663" width="20.28515625" style="78" customWidth="1"/>
    <col min="6664" max="6664" width="18" style="78" customWidth="1"/>
    <col min="6665" max="6665" width="12.5703125" style="78" customWidth="1"/>
    <col min="6666" max="6912" width="9.140625" style="78"/>
    <col min="6913" max="6913" width="8.85546875" style="78" customWidth="1"/>
    <col min="6914" max="6914" width="48.140625" style="78" customWidth="1"/>
    <col min="6915" max="6915" width="14.28515625" style="78" customWidth="1"/>
    <col min="6916" max="6916" width="7.7109375" style="78" customWidth="1"/>
    <col min="6917" max="6917" width="18.5703125" style="78" customWidth="1"/>
    <col min="6918" max="6918" width="20.5703125" style="78" customWidth="1"/>
    <col min="6919" max="6919" width="20.28515625" style="78" customWidth="1"/>
    <col min="6920" max="6920" width="18" style="78" customWidth="1"/>
    <col min="6921" max="6921" width="12.5703125" style="78" customWidth="1"/>
    <col min="6922" max="7168" width="9.140625" style="78"/>
    <col min="7169" max="7169" width="8.85546875" style="78" customWidth="1"/>
    <col min="7170" max="7170" width="48.140625" style="78" customWidth="1"/>
    <col min="7171" max="7171" width="14.28515625" style="78" customWidth="1"/>
    <col min="7172" max="7172" width="7.7109375" style="78" customWidth="1"/>
    <col min="7173" max="7173" width="18.5703125" style="78" customWidth="1"/>
    <col min="7174" max="7174" width="20.5703125" style="78" customWidth="1"/>
    <col min="7175" max="7175" width="20.28515625" style="78" customWidth="1"/>
    <col min="7176" max="7176" width="18" style="78" customWidth="1"/>
    <col min="7177" max="7177" width="12.5703125" style="78" customWidth="1"/>
    <col min="7178" max="7424" width="9.140625" style="78"/>
    <col min="7425" max="7425" width="8.85546875" style="78" customWidth="1"/>
    <col min="7426" max="7426" width="48.140625" style="78" customWidth="1"/>
    <col min="7427" max="7427" width="14.28515625" style="78" customWidth="1"/>
    <col min="7428" max="7428" width="7.7109375" style="78" customWidth="1"/>
    <col min="7429" max="7429" width="18.5703125" style="78" customWidth="1"/>
    <col min="7430" max="7430" width="20.5703125" style="78" customWidth="1"/>
    <col min="7431" max="7431" width="20.28515625" style="78" customWidth="1"/>
    <col min="7432" max="7432" width="18" style="78" customWidth="1"/>
    <col min="7433" max="7433" width="12.5703125" style="78" customWidth="1"/>
    <col min="7434" max="7680" width="9.140625" style="78"/>
    <col min="7681" max="7681" width="8.85546875" style="78" customWidth="1"/>
    <col min="7682" max="7682" width="48.140625" style="78" customWidth="1"/>
    <col min="7683" max="7683" width="14.28515625" style="78" customWidth="1"/>
    <col min="7684" max="7684" width="7.7109375" style="78" customWidth="1"/>
    <col min="7685" max="7685" width="18.5703125" style="78" customWidth="1"/>
    <col min="7686" max="7686" width="20.5703125" style="78" customWidth="1"/>
    <col min="7687" max="7687" width="20.28515625" style="78" customWidth="1"/>
    <col min="7688" max="7688" width="18" style="78" customWidth="1"/>
    <col min="7689" max="7689" width="12.5703125" style="78" customWidth="1"/>
    <col min="7690" max="7936" width="9.140625" style="78"/>
    <col min="7937" max="7937" width="8.85546875" style="78" customWidth="1"/>
    <col min="7938" max="7938" width="48.140625" style="78" customWidth="1"/>
    <col min="7939" max="7939" width="14.28515625" style="78" customWidth="1"/>
    <col min="7940" max="7940" width="7.7109375" style="78" customWidth="1"/>
    <col min="7941" max="7941" width="18.5703125" style="78" customWidth="1"/>
    <col min="7942" max="7942" width="20.5703125" style="78" customWidth="1"/>
    <col min="7943" max="7943" width="20.28515625" style="78" customWidth="1"/>
    <col min="7944" max="7944" width="18" style="78" customWidth="1"/>
    <col min="7945" max="7945" width="12.5703125" style="78" customWidth="1"/>
    <col min="7946" max="8192" width="9.140625" style="78"/>
    <col min="8193" max="8193" width="8.85546875" style="78" customWidth="1"/>
    <col min="8194" max="8194" width="48.140625" style="78" customWidth="1"/>
    <col min="8195" max="8195" width="14.28515625" style="78" customWidth="1"/>
    <col min="8196" max="8196" width="7.7109375" style="78" customWidth="1"/>
    <col min="8197" max="8197" width="18.5703125" style="78" customWidth="1"/>
    <col min="8198" max="8198" width="20.5703125" style="78" customWidth="1"/>
    <col min="8199" max="8199" width="20.28515625" style="78" customWidth="1"/>
    <col min="8200" max="8200" width="18" style="78" customWidth="1"/>
    <col min="8201" max="8201" width="12.5703125" style="78" customWidth="1"/>
    <col min="8202" max="8448" width="9.140625" style="78"/>
    <col min="8449" max="8449" width="8.85546875" style="78" customWidth="1"/>
    <col min="8450" max="8450" width="48.140625" style="78" customWidth="1"/>
    <col min="8451" max="8451" width="14.28515625" style="78" customWidth="1"/>
    <col min="8452" max="8452" width="7.7109375" style="78" customWidth="1"/>
    <col min="8453" max="8453" width="18.5703125" style="78" customWidth="1"/>
    <col min="8454" max="8454" width="20.5703125" style="78" customWidth="1"/>
    <col min="8455" max="8455" width="20.28515625" style="78" customWidth="1"/>
    <col min="8456" max="8456" width="18" style="78" customWidth="1"/>
    <col min="8457" max="8457" width="12.5703125" style="78" customWidth="1"/>
    <col min="8458" max="8704" width="9.140625" style="78"/>
    <col min="8705" max="8705" width="8.85546875" style="78" customWidth="1"/>
    <col min="8706" max="8706" width="48.140625" style="78" customWidth="1"/>
    <col min="8707" max="8707" width="14.28515625" style="78" customWidth="1"/>
    <col min="8708" max="8708" width="7.7109375" style="78" customWidth="1"/>
    <col min="8709" max="8709" width="18.5703125" style="78" customWidth="1"/>
    <col min="8710" max="8710" width="20.5703125" style="78" customWidth="1"/>
    <col min="8711" max="8711" width="20.28515625" style="78" customWidth="1"/>
    <col min="8712" max="8712" width="18" style="78" customWidth="1"/>
    <col min="8713" max="8713" width="12.5703125" style="78" customWidth="1"/>
    <col min="8714" max="8960" width="9.140625" style="78"/>
    <col min="8961" max="8961" width="8.85546875" style="78" customWidth="1"/>
    <col min="8962" max="8962" width="48.140625" style="78" customWidth="1"/>
    <col min="8963" max="8963" width="14.28515625" style="78" customWidth="1"/>
    <col min="8964" max="8964" width="7.7109375" style="78" customWidth="1"/>
    <col min="8965" max="8965" width="18.5703125" style="78" customWidth="1"/>
    <col min="8966" max="8966" width="20.5703125" style="78" customWidth="1"/>
    <col min="8967" max="8967" width="20.28515625" style="78" customWidth="1"/>
    <col min="8968" max="8968" width="18" style="78" customWidth="1"/>
    <col min="8969" max="8969" width="12.5703125" style="78" customWidth="1"/>
    <col min="8970" max="9216" width="9.140625" style="78"/>
    <col min="9217" max="9217" width="8.85546875" style="78" customWidth="1"/>
    <col min="9218" max="9218" width="48.140625" style="78" customWidth="1"/>
    <col min="9219" max="9219" width="14.28515625" style="78" customWidth="1"/>
    <col min="9220" max="9220" width="7.7109375" style="78" customWidth="1"/>
    <col min="9221" max="9221" width="18.5703125" style="78" customWidth="1"/>
    <col min="9222" max="9222" width="20.5703125" style="78" customWidth="1"/>
    <col min="9223" max="9223" width="20.28515625" style="78" customWidth="1"/>
    <col min="9224" max="9224" width="18" style="78" customWidth="1"/>
    <col min="9225" max="9225" width="12.5703125" style="78" customWidth="1"/>
    <col min="9226" max="9472" width="9.140625" style="78"/>
    <col min="9473" max="9473" width="8.85546875" style="78" customWidth="1"/>
    <col min="9474" max="9474" width="48.140625" style="78" customWidth="1"/>
    <col min="9475" max="9475" width="14.28515625" style="78" customWidth="1"/>
    <col min="9476" max="9476" width="7.7109375" style="78" customWidth="1"/>
    <col min="9477" max="9477" width="18.5703125" style="78" customWidth="1"/>
    <col min="9478" max="9478" width="20.5703125" style="78" customWidth="1"/>
    <col min="9479" max="9479" width="20.28515625" style="78" customWidth="1"/>
    <col min="9480" max="9480" width="18" style="78" customWidth="1"/>
    <col min="9481" max="9481" width="12.5703125" style="78" customWidth="1"/>
    <col min="9482" max="9728" width="9.140625" style="78"/>
    <col min="9729" max="9729" width="8.85546875" style="78" customWidth="1"/>
    <col min="9730" max="9730" width="48.140625" style="78" customWidth="1"/>
    <col min="9731" max="9731" width="14.28515625" style="78" customWidth="1"/>
    <col min="9732" max="9732" width="7.7109375" style="78" customWidth="1"/>
    <col min="9733" max="9733" width="18.5703125" style="78" customWidth="1"/>
    <col min="9734" max="9734" width="20.5703125" style="78" customWidth="1"/>
    <col min="9735" max="9735" width="20.28515625" style="78" customWidth="1"/>
    <col min="9736" max="9736" width="18" style="78" customWidth="1"/>
    <col min="9737" max="9737" width="12.5703125" style="78" customWidth="1"/>
    <col min="9738" max="9984" width="9.140625" style="78"/>
    <col min="9985" max="9985" width="8.85546875" style="78" customWidth="1"/>
    <col min="9986" max="9986" width="48.140625" style="78" customWidth="1"/>
    <col min="9987" max="9987" width="14.28515625" style="78" customWidth="1"/>
    <col min="9988" max="9988" width="7.7109375" style="78" customWidth="1"/>
    <col min="9989" max="9989" width="18.5703125" style="78" customWidth="1"/>
    <col min="9990" max="9990" width="20.5703125" style="78" customWidth="1"/>
    <col min="9991" max="9991" width="20.28515625" style="78" customWidth="1"/>
    <col min="9992" max="9992" width="18" style="78" customWidth="1"/>
    <col min="9993" max="9993" width="12.5703125" style="78" customWidth="1"/>
    <col min="9994" max="10240" width="9.140625" style="78"/>
    <col min="10241" max="10241" width="8.85546875" style="78" customWidth="1"/>
    <col min="10242" max="10242" width="48.140625" style="78" customWidth="1"/>
    <col min="10243" max="10243" width="14.28515625" style="78" customWidth="1"/>
    <col min="10244" max="10244" width="7.7109375" style="78" customWidth="1"/>
    <col min="10245" max="10245" width="18.5703125" style="78" customWidth="1"/>
    <col min="10246" max="10246" width="20.5703125" style="78" customWidth="1"/>
    <col min="10247" max="10247" width="20.28515625" style="78" customWidth="1"/>
    <col min="10248" max="10248" width="18" style="78" customWidth="1"/>
    <col min="10249" max="10249" width="12.5703125" style="78" customWidth="1"/>
    <col min="10250" max="10496" width="9.140625" style="78"/>
    <col min="10497" max="10497" width="8.85546875" style="78" customWidth="1"/>
    <col min="10498" max="10498" width="48.140625" style="78" customWidth="1"/>
    <col min="10499" max="10499" width="14.28515625" style="78" customWidth="1"/>
    <col min="10500" max="10500" width="7.7109375" style="78" customWidth="1"/>
    <col min="10501" max="10501" width="18.5703125" style="78" customWidth="1"/>
    <col min="10502" max="10502" width="20.5703125" style="78" customWidth="1"/>
    <col min="10503" max="10503" width="20.28515625" style="78" customWidth="1"/>
    <col min="10504" max="10504" width="18" style="78" customWidth="1"/>
    <col min="10505" max="10505" width="12.5703125" style="78" customWidth="1"/>
    <col min="10506" max="10752" width="9.140625" style="78"/>
    <col min="10753" max="10753" width="8.85546875" style="78" customWidth="1"/>
    <col min="10754" max="10754" width="48.140625" style="78" customWidth="1"/>
    <col min="10755" max="10755" width="14.28515625" style="78" customWidth="1"/>
    <col min="10756" max="10756" width="7.7109375" style="78" customWidth="1"/>
    <col min="10757" max="10757" width="18.5703125" style="78" customWidth="1"/>
    <col min="10758" max="10758" width="20.5703125" style="78" customWidth="1"/>
    <col min="10759" max="10759" width="20.28515625" style="78" customWidth="1"/>
    <col min="10760" max="10760" width="18" style="78" customWidth="1"/>
    <col min="10761" max="10761" width="12.5703125" style="78" customWidth="1"/>
    <col min="10762" max="11008" width="9.140625" style="78"/>
    <col min="11009" max="11009" width="8.85546875" style="78" customWidth="1"/>
    <col min="11010" max="11010" width="48.140625" style="78" customWidth="1"/>
    <col min="11011" max="11011" width="14.28515625" style="78" customWidth="1"/>
    <col min="11012" max="11012" width="7.7109375" style="78" customWidth="1"/>
    <col min="11013" max="11013" width="18.5703125" style="78" customWidth="1"/>
    <col min="11014" max="11014" width="20.5703125" style="78" customWidth="1"/>
    <col min="11015" max="11015" width="20.28515625" style="78" customWidth="1"/>
    <col min="11016" max="11016" width="18" style="78" customWidth="1"/>
    <col min="11017" max="11017" width="12.5703125" style="78" customWidth="1"/>
    <col min="11018" max="11264" width="9.140625" style="78"/>
    <col min="11265" max="11265" width="8.85546875" style="78" customWidth="1"/>
    <col min="11266" max="11266" width="48.140625" style="78" customWidth="1"/>
    <col min="11267" max="11267" width="14.28515625" style="78" customWidth="1"/>
    <col min="11268" max="11268" width="7.7109375" style="78" customWidth="1"/>
    <col min="11269" max="11269" width="18.5703125" style="78" customWidth="1"/>
    <col min="11270" max="11270" width="20.5703125" style="78" customWidth="1"/>
    <col min="11271" max="11271" width="20.28515625" style="78" customWidth="1"/>
    <col min="11272" max="11272" width="18" style="78" customWidth="1"/>
    <col min="11273" max="11273" width="12.5703125" style="78" customWidth="1"/>
    <col min="11274" max="11520" width="9.140625" style="78"/>
    <col min="11521" max="11521" width="8.85546875" style="78" customWidth="1"/>
    <col min="11522" max="11522" width="48.140625" style="78" customWidth="1"/>
    <col min="11523" max="11523" width="14.28515625" style="78" customWidth="1"/>
    <col min="11524" max="11524" width="7.7109375" style="78" customWidth="1"/>
    <col min="11525" max="11525" width="18.5703125" style="78" customWidth="1"/>
    <col min="11526" max="11526" width="20.5703125" style="78" customWidth="1"/>
    <col min="11527" max="11527" width="20.28515625" style="78" customWidth="1"/>
    <col min="11528" max="11528" width="18" style="78" customWidth="1"/>
    <col min="11529" max="11529" width="12.5703125" style="78" customWidth="1"/>
    <col min="11530" max="11776" width="9.140625" style="78"/>
    <col min="11777" max="11777" width="8.85546875" style="78" customWidth="1"/>
    <col min="11778" max="11778" width="48.140625" style="78" customWidth="1"/>
    <col min="11779" max="11779" width="14.28515625" style="78" customWidth="1"/>
    <col min="11780" max="11780" width="7.7109375" style="78" customWidth="1"/>
    <col min="11781" max="11781" width="18.5703125" style="78" customWidth="1"/>
    <col min="11782" max="11782" width="20.5703125" style="78" customWidth="1"/>
    <col min="11783" max="11783" width="20.28515625" style="78" customWidth="1"/>
    <col min="11784" max="11784" width="18" style="78" customWidth="1"/>
    <col min="11785" max="11785" width="12.5703125" style="78" customWidth="1"/>
    <col min="11786" max="12032" width="9.140625" style="78"/>
    <col min="12033" max="12033" width="8.85546875" style="78" customWidth="1"/>
    <col min="12034" max="12034" width="48.140625" style="78" customWidth="1"/>
    <col min="12035" max="12035" width="14.28515625" style="78" customWidth="1"/>
    <col min="12036" max="12036" width="7.7109375" style="78" customWidth="1"/>
    <col min="12037" max="12037" width="18.5703125" style="78" customWidth="1"/>
    <col min="12038" max="12038" width="20.5703125" style="78" customWidth="1"/>
    <col min="12039" max="12039" width="20.28515625" style="78" customWidth="1"/>
    <col min="12040" max="12040" width="18" style="78" customWidth="1"/>
    <col min="12041" max="12041" width="12.5703125" style="78" customWidth="1"/>
    <col min="12042" max="12288" width="9.140625" style="78"/>
    <col min="12289" max="12289" width="8.85546875" style="78" customWidth="1"/>
    <col min="12290" max="12290" width="48.140625" style="78" customWidth="1"/>
    <col min="12291" max="12291" width="14.28515625" style="78" customWidth="1"/>
    <col min="12292" max="12292" width="7.7109375" style="78" customWidth="1"/>
    <col min="12293" max="12293" width="18.5703125" style="78" customWidth="1"/>
    <col min="12294" max="12294" width="20.5703125" style="78" customWidth="1"/>
    <col min="12295" max="12295" width="20.28515625" style="78" customWidth="1"/>
    <col min="12296" max="12296" width="18" style="78" customWidth="1"/>
    <col min="12297" max="12297" width="12.5703125" style="78" customWidth="1"/>
    <col min="12298" max="12544" width="9.140625" style="78"/>
    <col min="12545" max="12545" width="8.85546875" style="78" customWidth="1"/>
    <col min="12546" max="12546" width="48.140625" style="78" customWidth="1"/>
    <col min="12547" max="12547" width="14.28515625" style="78" customWidth="1"/>
    <col min="12548" max="12548" width="7.7109375" style="78" customWidth="1"/>
    <col min="12549" max="12549" width="18.5703125" style="78" customWidth="1"/>
    <col min="12550" max="12550" width="20.5703125" style="78" customWidth="1"/>
    <col min="12551" max="12551" width="20.28515625" style="78" customWidth="1"/>
    <col min="12552" max="12552" width="18" style="78" customWidth="1"/>
    <col min="12553" max="12553" width="12.5703125" style="78" customWidth="1"/>
    <col min="12554" max="12800" width="9.140625" style="78"/>
    <col min="12801" max="12801" width="8.85546875" style="78" customWidth="1"/>
    <col min="12802" max="12802" width="48.140625" style="78" customWidth="1"/>
    <col min="12803" max="12803" width="14.28515625" style="78" customWidth="1"/>
    <col min="12804" max="12804" width="7.7109375" style="78" customWidth="1"/>
    <col min="12805" max="12805" width="18.5703125" style="78" customWidth="1"/>
    <col min="12806" max="12806" width="20.5703125" style="78" customWidth="1"/>
    <col min="12807" max="12807" width="20.28515625" style="78" customWidth="1"/>
    <col min="12808" max="12808" width="18" style="78" customWidth="1"/>
    <col min="12809" max="12809" width="12.5703125" style="78" customWidth="1"/>
    <col min="12810" max="13056" width="9.140625" style="78"/>
    <col min="13057" max="13057" width="8.85546875" style="78" customWidth="1"/>
    <col min="13058" max="13058" width="48.140625" style="78" customWidth="1"/>
    <col min="13059" max="13059" width="14.28515625" style="78" customWidth="1"/>
    <col min="13060" max="13060" width="7.7109375" style="78" customWidth="1"/>
    <col min="13061" max="13061" width="18.5703125" style="78" customWidth="1"/>
    <col min="13062" max="13062" width="20.5703125" style="78" customWidth="1"/>
    <col min="13063" max="13063" width="20.28515625" style="78" customWidth="1"/>
    <col min="13064" max="13064" width="18" style="78" customWidth="1"/>
    <col min="13065" max="13065" width="12.5703125" style="78" customWidth="1"/>
    <col min="13066" max="13312" width="9.140625" style="78"/>
    <col min="13313" max="13313" width="8.85546875" style="78" customWidth="1"/>
    <col min="13314" max="13314" width="48.140625" style="78" customWidth="1"/>
    <col min="13315" max="13315" width="14.28515625" style="78" customWidth="1"/>
    <col min="13316" max="13316" width="7.7109375" style="78" customWidth="1"/>
    <col min="13317" max="13317" width="18.5703125" style="78" customWidth="1"/>
    <col min="13318" max="13318" width="20.5703125" style="78" customWidth="1"/>
    <col min="13319" max="13319" width="20.28515625" style="78" customWidth="1"/>
    <col min="13320" max="13320" width="18" style="78" customWidth="1"/>
    <col min="13321" max="13321" width="12.5703125" style="78" customWidth="1"/>
    <col min="13322" max="13568" width="9.140625" style="78"/>
    <col min="13569" max="13569" width="8.85546875" style="78" customWidth="1"/>
    <col min="13570" max="13570" width="48.140625" style="78" customWidth="1"/>
    <col min="13571" max="13571" width="14.28515625" style="78" customWidth="1"/>
    <col min="13572" max="13572" width="7.7109375" style="78" customWidth="1"/>
    <col min="13573" max="13573" width="18.5703125" style="78" customWidth="1"/>
    <col min="13574" max="13574" width="20.5703125" style="78" customWidth="1"/>
    <col min="13575" max="13575" width="20.28515625" style="78" customWidth="1"/>
    <col min="13576" max="13576" width="18" style="78" customWidth="1"/>
    <col min="13577" max="13577" width="12.5703125" style="78" customWidth="1"/>
    <col min="13578" max="13824" width="9.140625" style="78"/>
    <col min="13825" max="13825" width="8.85546875" style="78" customWidth="1"/>
    <col min="13826" max="13826" width="48.140625" style="78" customWidth="1"/>
    <col min="13827" max="13827" width="14.28515625" style="78" customWidth="1"/>
    <col min="13828" max="13828" width="7.7109375" style="78" customWidth="1"/>
    <col min="13829" max="13829" width="18.5703125" style="78" customWidth="1"/>
    <col min="13830" max="13830" width="20.5703125" style="78" customWidth="1"/>
    <col min="13831" max="13831" width="20.28515625" style="78" customWidth="1"/>
    <col min="13832" max="13832" width="18" style="78" customWidth="1"/>
    <col min="13833" max="13833" width="12.5703125" style="78" customWidth="1"/>
    <col min="13834" max="14080" width="9.140625" style="78"/>
    <col min="14081" max="14081" width="8.85546875" style="78" customWidth="1"/>
    <col min="14082" max="14082" width="48.140625" style="78" customWidth="1"/>
    <col min="14083" max="14083" width="14.28515625" style="78" customWidth="1"/>
    <col min="14084" max="14084" width="7.7109375" style="78" customWidth="1"/>
    <col min="14085" max="14085" width="18.5703125" style="78" customWidth="1"/>
    <col min="14086" max="14086" width="20.5703125" style="78" customWidth="1"/>
    <col min="14087" max="14087" width="20.28515625" style="78" customWidth="1"/>
    <col min="14088" max="14088" width="18" style="78" customWidth="1"/>
    <col min="14089" max="14089" width="12.5703125" style="78" customWidth="1"/>
    <col min="14090" max="14336" width="9.140625" style="78"/>
    <col min="14337" max="14337" width="8.85546875" style="78" customWidth="1"/>
    <col min="14338" max="14338" width="48.140625" style="78" customWidth="1"/>
    <col min="14339" max="14339" width="14.28515625" style="78" customWidth="1"/>
    <col min="14340" max="14340" width="7.7109375" style="78" customWidth="1"/>
    <col min="14341" max="14341" width="18.5703125" style="78" customWidth="1"/>
    <col min="14342" max="14342" width="20.5703125" style="78" customWidth="1"/>
    <col min="14343" max="14343" width="20.28515625" style="78" customWidth="1"/>
    <col min="14344" max="14344" width="18" style="78" customWidth="1"/>
    <col min="14345" max="14345" width="12.5703125" style="78" customWidth="1"/>
    <col min="14346" max="14592" width="9.140625" style="78"/>
    <col min="14593" max="14593" width="8.85546875" style="78" customWidth="1"/>
    <col min="14594" max="14594" width="48.140625" style="78" customWidth="1"/>
    <col min="14595" max="14595" width="14.28515625" style="78" customWidth="1"/>
    <col min="14596" max="14596" width="7.7109375" style="78" customWidth="1"/>
    <col min="14597" max="14597" width="18.5703125" style="78" customWidth="1"/>
    <col min="14598" max="14598" width="20.5703125" style="78" customWidth="1"/>
    <col min="14599" max="14599" width="20.28515625" style="78" customWidth="1"/>
    <col min="14600" max="14600" width="18" style="78" customWidth="1"/>
    <col min="14601" max="14601" width="12.5703125" style="78" customWidth="1"/>
    <col min="14602" max="14848" width="9.140625" style="78"/>
    <col min="14849" max="14849" width="8.85546875" style="78" customWidth="1"/>
    <col min="14850" max="14850" width="48.140625" style="78" customWidth="1"/>
    <col min="14851" max="14851" width="14.28515625" style="78" customWidth="1"/>
    <col min="14852" max="14852" width="7.7109375" style="78" customWidth="1"/>
    <col min="14853" max="14853" width="18.5703125" style="78" customWidth="1"/>
    <col min="14854" max="14854" width="20.5703125" style="78" customWidth="1"/>
    <col min="14855" max="14855" width="20.28515625" style="78" customWidth="1"/>
    <col min="14856" max="14856" width="18" style="78" customWidth="1"/>
    <col min="14857" max="14857" width="12.5703125" style="78" customWidth="1"/>
    <col min="14858" max="15104" width="9.140625" style="78"/>
    <col min="15105" max="15105" width="8.85546875" style="78" customWidth="1"/>
    <col min="15106" max="15106" width="48.140625" style="78" customWidth="1"/>
    <col min="15107" max="15107" width="14.28515625" style="78" customWidth="1"/>
    <col min="15108" max="15108" width="7.7109375" style="78" customWidth="1"/>
    <col min="15109" max="15109" width="18.5703125" style="78" customWidth="1"/>
    <col min="15110" max="15110" width="20.5703125" style="78" customWidth="1"/>
    <col min="15111" max="15111" width="20.28515625" style="78" customWidth="1"/>
    <col min="15112" max="15112" width="18" style="78" customWidth="1"/>
    <col min="15113" max="15113" width="12.5703125" style="78" customWidth="1"/>
    <col min="15114" max="15360" width="9.140625" style="78"/>
    <col min="15361" max="15361" width="8.85546875" style="78" customWidth="1"/>
    <col min="15362" max="15362" width="48.140625" style="78" customWidth="1"/>
    <col min="15363" max="15363" width="14.28515625" style="78" customWidth="1"/>
    <col min="15364" max="15364" width="7.7109375" style="78" customWidth="1"/>
    <col min="15365" max="15365" width="18.5703125" style="78" customWidth="1"/>
    <col min="15366" max="15366" width="20.5703125" style="78" customWidth="1"/>
    <col min="15367" max="15367" width="20.28515625" style="78" customWidth="1"/>
    <col min="15368" max="15368" width="18" style="78" customWidth="1"/>
    <col min="15369" max="15369" width="12.5703125" style="78" customWidth="1"/>
    <col min="15370" max="15616" width="9.140625" style="78"/>
    <col min="15617" max="15617" width="8.85546875" style="78" customWidth="1"/>
    <col min="15618" max="15618" width="48.140625" style="78" customWidth="1"/>
    <col min="15619" max="15619" width="14.28515625" style="78" customWidth="1"/>
    <col min="15620" max="15620" width="7.7109375" style="78" customWidth="1"/>
    <col min="15621" max="15621" width="18.5703125" style="78" customWidth="1"/>
    <col min="15622" max="15622" width="20.5703125" style="78" customWidth="1"/>
    <col min="15623" max="15623" width="20.28515625" style="78" customWidth="1"/>
    <col min="15624" max="15624" width="18" style="78" customWidth="1"/>
    <col min="15625" max="15625" width="12.5703125" style="78" customWidth="1"/>
    <col min="15626" max="15872" width="9.140625" style="78"/>
    <col min="15873" max="15873" width="8.85546875" style="78" customWidth="1"/>
    <col min="15874" max="15874" width="48.140625" style="78" customWidth="1"/>
    <col min="15875" max="15875" width="14.28515625" style="78" customWidth="1"/>
    <col min="15876" max="15876" width="7.7109375" style="78" customWidth="1"/>
    <col min="15877" max="15877" width="18.5703125" style="78" customWidth="1"/>
    <col min="15878" max="15878" width="20.5703125" style="78" customWidth="1"/>
    <col min="15879" max="15879" width="20.28515625" style="78" customWidth="1"/>
    <col min="15880" max="15880" width="18" style="78" customWidth="1"/>
    <col min="15881" max="15881" width="12.5703125" style="78" customWidth="1"/>
    <col min="15882" max="16128" width="9.140625" style="78"/>
    <col min="16129" max="16129" width="8.85546875" style="78" customWidth="1"/>
    <col min="16130" max="16130" width="48.140625" style="78" customWidth="1"/>
    <col min="16131" max="16131" width="14.28515625" style="78" customWidth="1"/>
    <col min="16132" max="16132" width="7.7109375" style="78" customWidth="1"/>
    <col min="16133" max="16133" width="18.5703125" style="78" customWidth="1"/>
    <col min="16134" max="16134" width="20.5703125" style="78" customWidth="1"/>
    <col min="16135" max="16135" width="20.28515625" style="78" customWidth="1"/>
    <col min="16136" max="16136" width="18" style="78" customWidth="1"/>
    <col min="16137" max="16137" width="12.5703125" style="78" customWidth="1"/>
    <col min="16138" max="16384" width="9.140625" style="78"/>
  </cols>
  <sheetData>
    <row r="1" spans="1:9" ht="38.25" customHeight="1">
      <c r="A1" s="1072" t="s">
        <v>74</v>
      </c>
      <c r="B1" s="1073"/>
      <c r="C1" s="77"/>
      <c r="D1" s="77"/>
      <c r="G1" s="1074" t="s">
        <v>403</v>
      </c>
      <c r="H1" s="1074"/>
      <c r="I1" s="1074"/>
    </row>
    <row r="2" spans="1:9" ht="23.25" customHeight="1">
      <c r="A2" s="75" t="s">
        <v>83</v>
      </c>
      <c r="B2" s="77"/>
      <c r="C2" s="77"/>
      <c r="D2" s="77"/>
    </row>
    <row r="3" spans="1:9" ht="18" customHeight="1">
      <c r="A3" s="75" t="s">
        <v>84</v>
      </c>
      <c r="B3" s="77"/>
      <c r="C3" s="77"/>
      <c r="D3" s="77"/>
    </row>
    <row r="4" spans="1:9" ht="23.25" customHeight="1">
      <c r="A4" s="1078" t="s">
        <v>78</v>
      </c>
      <c r="B4" s="1078"/>
      <c r="C4" s="1078"/>
      <c r="D4" s="1078"/>
      <c r="E4" s="1078"/>
      <c r="F4" s="1078"/>
      <c r="G4" s="1078"/>
      <c r="H4" s="1078"/>
      <c r="I4" s="1078"/>
    </row>
    <row r="5" spans="1:9" ht="19.5" customHeight="1">
      <c r="A5" s="1078" t="s">
        <v>79</v>
      </c>
      <c r="B5" s="1078"/>
      <c r="C5" s="1078"/>
      <c r="D5" s="1078"/>
      <c r="E5" s="1078"/>
      <c r="F5" s="1078"/>
      <c r="G5" s="1078"/>
      <c r="H5" s="1078"/>
      <c r="I5" s="1078"/>
    </row>
    <row r="6" spans="1:9" s="199" customFormat="1" ht="20.25" customHeight="1">
      <c r="A6" s="1184" t="s">
        <v>404</v>
      </c>
      <c r="B6" s="1184"/>
      <c r="C6" s="1184"/>
      <c r="D6" s="1184"/>
      <c r="E6" s="1184"/>
      <c r="F6" s="1184"/>
      <c r="G6" s="1184"/>
      <c r="H6" s="1184"/>
      <c r="I6" s="1184"/>
    </row>
    <row r="7" spans="1:9" s="199" customFormat="1" ht="20.25" customHeight="1">
      <c r="A7" s="1185"/>
      <c r="B7" s="1185"/>
      <c r="C7" s="1185"/>
      <c r="D7" s="1185"/>
      <c r="E7" s="1185"/>
      <c r="F7" s="1185"/>
      <c r="G7" s="1185"/>
      <c r="H7" s="1185"/>
      <c r="I7" s="1185"/>
    </row>
    <row r="8" spans="1:9" ht="4.5" customHeight="1">
      <c r="A8" s="1078" t="s">
        <v>76</v>
      </c>
      <c r="B8" s="1078"/>
      <c r="C8" s="1078"/>
      <c r="D8" s="1078"/>
      <c r="E8" s="1078"/>
      <c r="F8" s="1078"/>
      <c r="G8" s="1078"/>
      <c r="H8" s="1078"/>
      <c r="I8" s="1078"/>
    </row>
    <row r="9" spans="1:9" ht="11.25" customHeight="1">
      <c r="A9" s="1076" t="s">
        <v>82</v>
      </c>
      <c r="B9" s="1076"/>
      <c r="C9" s="1076"/>
      <c r="D9" s="1076"/>
      <c r="E9" s="1076"/>
      <c r="F9" s="1076"/>
      <c r="G9" s="1076"/>
      <c r="H9" s="1076"/>
      <c r="I9" s="1076"/>
    </row>
    <row r="10" spans="1:9" ht="19.5" customHeight="1">
      <c r="A10" s="1186" t="s">
        <v>405</v>
      </c>
      <c r="B10" s="1186"/>
      <c r="C10" s="1186"/>
      <c r="D10" s="1186"/>
      <c r="E10" s="1186"/>
      <c r="F10" s="1186"/>
      <c r="G10" s="1186"/>
      <c r="H10" s="1186"/>
      <c r="I10" s="1186"/>
    </row>
    <row r="11" spans="1:9" ht="19.5" customHeight="1">
      <c r="A11" s="1187"/>
      <c r="B11" s="1187"/>
      <c r="C11" s="1187"/>
      <c r="D11" s="1187"/>
      <c r="E11" s="1187"/>
      <c r="F11" s="1187"/>
      <c r="G11" s="1187"/>
      <c r="H11" s="1187"/>
      <c r="I11" s="1187"/>
    </row>
    <row r="12" spans="1:9" ht="4.5" customHeight="1">
      <c r="A12" s="1078" t="s">
        <v>76</v>
      </c>
      <c r="B12" s="1078"/>
      <c r="C12" s="1078"/>
      <c r="D12" s="1078"/>
      <c r="E12" s="1078"/>
      <c r="F12" s="1078"/>
      <c r="G12" s="1078"/>
      <c r="H12" s="1078"/>
      <c r="I12" s="1078"/>
    </row>
    <row r="13" spans="1:9" ht="11.25" customHeight="1">
      <c r="A13" s="1076" t="s">
        <v>406</v>
      </c>
      <c r="B13" s="1076"/>
      <c r="C13" s="1076"/>
      <c r="D13" s="1076"/>
      <c r="E13" s="1076"/>
      <c r="F13" s="1076"/>
      <c r="G13" s="1076"/>
      <c r="H13" s="1076"/>
      <c r="I13" s="1076"/>
    </row>
    <row r="14" spans="1:9" ht="7.5" customHeight="1">
      <c r="A14" s="192"/>
      <c r="B14" s="192"/>
      <c r="C14" s="192"/>
      <c r="D14" s="192"/>
      <c r="E14" s="192"/>
      <c r="F14" s="192"/>
      <c r="G14" s="192"/>
      <c r="H14" s="192"/>
      <c r="I14" s="192"/>
    </row>
    <row r="15" spans="1:9" ht="15.75">
      <c r="G15" s="194"/>
      <c r="H15" s="194"/>
      <c r="I15" s="192" t="s">
        <v>407</v>
      </c>
    </row>
    <row r="16" spans="1:9" s="82" customFormat="1" ht="12">
      <c r="A16" s="1191" t="s">
        <v>85</v>
      </c>
      <c r="B16" s="1191" t="s">
        <v>86</v>
      </c>
      <c r="C16" s="1191" t="s">
        <v>408</v>
      </c>
      <c r="D16" s="1191" t="s">
        <v>87</v>
      </c>
      <c r="E16" s="1191" t="s">
        <v>88</v>
      </c>
      <c r="F16" s="1191" t="s">
        <v>89</v>
      </c>
      <c r="G16" s="1191" t="s">
        <v>90</v>
      </c>
      <c r="H16" s="1191" t="s">
        <v>91</v>
      </c>
      <c r="I16" s="1191" t="s">
        <v>409</v>
      </c>
    </row>
    <row r="17" spans="1:9" s="82" customFormat="1" ht="12">
      <c r="A17" s="1191"/>
      <c r="B17" s="1191"/>
      <c r="C17" s="1191"/>
      <c r="D17" s="1191"/>
      <c r="E17" s="1191"/>
      <c r="F17" s="1191"/>
      <c r="G17" s="1191"/>
      <c r="H17" s="1191"/>
      <c r="I17" s="1191"/>
    </row>
    <row r="18" spans="1:9" s="82" customFormat="1" ht="27.75" customHeight="1">
      <c r="A18" s="1191"/>
      <c r="B18" s="1191"/>
      <c r="C18" s="1191"/>
      <c r="D18" s="1191"/>
      <c r="E18" s="1191"/>
      <c r="F18" s="1191"/>
      <c r="G18" s="1191"/>
      <c r="H18" s="1191"/>
      <c r="I18" s="1191"/>
    </row>
    <row r="19" spans="1:9" s="107" customFormat="1" ht="15.75">
      <c r="A19" s="395">
        <v>1</v>
      </c>
      <c r="B19" s="395">
        <v>2</v>
      </c>
      <c r="C19" s="395">
        <v>3</v>
      </c>
      <c r="D19" s="395">
        <v>4</v>
      </c>
      <c r="E19" s="395">
        <v>5</v>
      </c>
      <c r="F19" s="395">
        <v>6</v>
      </c>
      <c r="G19" s="395">
        <v>7</v>
      </c>
      <c r="H19" s="395">
        <v>8</v>
      </c>
      <c r="I19" s="395">
        <v>9</v>
      </c>
    </row>
    <row r="20" spans="1:9" s="114" customFormat="1" ht="22.5" customHeight="1">
      <c r="A20" s="396" t="s">
        <v>95</v>
      </c>
      <c r="B20" s="397" t="s">
        <v>96</v>
      </c>
      <c r="C20" s="397"/>
      <c r="D20" s="398"/>
      <c r="E20" s="399">
        <f>E21+E25</f>
        <v>0</v>
      </c>
      <c r="F20" s="399">
        <f>F21+F25</f>
        <v>0</v>
      </c>
      <c r="G20" s="399">
        <f>G21+G25</f>
        <v>0</v>
      </c>
      <c r="H20" s="399">
        <f>H21+H25</f>
        <v>0</v>
      </c>
      <c r="I20" s="399" t="e">
        <f t="shared" ref="I20:I29" si="0">H20/G20*100</f>
        <v>#DIV/0!</v>
      </c>
    </row>
    <row r="21" spans="1:9" s="404" customFormat="1" ht="31.5" customHeight="1">
      <c r="A21" s="400" t="s">
        <v>99</v>
      </c>
      <c r="B21" s="401" t="s">
        <v>410</v>
      </c>
      <c r="C21" s="401"/>
      <c r="D21" s="402"/>
      <c r="E21" s="403">
        <f>SUM(E22:E24)</f>
        <v>0</v>
      </c>
      <c r="F21" s="403">
        <f>SUM(F22:F24)</f>
        <v>0</v>
      </c>
      <c r="G21" s="403">
        <f>SUM(G22:G24)</f>
        <v>0</v>
      </c>
      <c r="H21" s="403">
        <f>SUM(H22:H24)</f>
        <v>0</v>
      </c>
      <c r="I21" s="403" t="e">
        <f t="shared" si="0"/>
        <v>#DIV/0!</v>
      </c>
    </row>
    <row r="22" spans="1:9" s="107" customFormat="1" ht="20.100000000000001" customHeight="1">
      <c r="A22" s="405" t="s">
        <v>411</v>
      </c>
      <c r="B22" s="406"/>
      <c r="C22" s="406"/>
      <c r="D22" s="407"/>
      <c r="E22" s="408"/>
      <c r="F22" s="409"/>
      <c r="G22" s="408"/>
      <c r="H22" s="410"/>
      <c r="I22" s="411" t="e">
        <f t="shared" si="0"/>
        <v>#DIV/0!</v>
      </c>
    </row>
    <row r="23" spans="1:9" s="107" customFormat="1" ht="20.100000000000001" customHeight="1">
      <c r="A23" s="405" t="s">
        <v>412</v>
      </c>
      <c r="B23" s="406"/>
      <c r="C23" s="406"/>
      <c r="D23" s="407"/>
      <c r="E23" s="408"/>
      <c r="F23" s="409"/>
      <c r="G23" s="408"/>
      <c r="H23" s="410"/>
      <c r="I23" s="411" t="e">
        <f t="shared" si="0"/>
        <v>#DIV/0!</v>
      </c>
    </row>
    <row r="24" spans="1:9" s="107" customFormat="1" ht="20.100000000000001" customHeight="1">
      <c r="A24" s="405" t="s">
        <v>412</v>
      </c>
      <c r="B24" s="406"/>
      <c r="C24" s="406"/>
      <c r="D24" s="407"/>
      <c r="E24" s="408"/>
      <c r="F24" s="409"/>
      <c r="G24" s="408"/>
      <c r="H24" s="410"/>
      <c r="I24" s="411" t="e">
        <f t="shared" si="0"/>
        <v>#DIV/0!</v>
      </c>
    </row>
    <row r="25" spans="1:9" s="404" customFormat="1" ht="20.100000000000001" customHeight="1">
      <c r="A25" s="412" t="s">
        <v>102</v>
      </c>
      <c r="B25" s="413" t="s">
        <v>413</v>
      </c>
      <c r="C25" s="413"/>
      <c r="D25" s="414"/>
      <c r="E25" s="415">
        <f>SUM(E26:E28)</f>
        <v>0</v>
      </c>
      <c r="F25" s="415">
        <f>SUM(F26:F28)</f>
        <v>0</v>
      </c>
      <c r="G25" s="415">
        <f>SUM(G26:G28)</f>
        <v>0</v>
      </c>
      <c r="H25" s="416">
        <f>SUM(H26:H28)</f>
        <v>0</v>
      </c>
      <c r="I25" s="415" t="e">
        <f t="shared" si="0"/>
        <v>#DIV/0!</v>
      </c>
    </row>
    <row r="26" spans="1:9" s="107" customFormat="1" ht="20.100000000000001" customHeight="1">
      <c r="A26" s="405" t="s">
        <v>414</v>
      </c>
      <c r="B26" s="406"/>
      <c r="C26" s="406"/>
      <c r="D26" s="407"/>
      <c r="E26" s="408"/>
      <c r="F26" s="409"/>
      <c r="G26" s="408"/>
      <c r="H26" s="410"/>
      <c r="I26" s="411" t="e">
        <f t="shared" si="0"/>
        <v>#DIV/0!</v>
      </c>
    </row>
    <row r="27" spans="1:9" s="107" customFormat="1" ht="20.100000000000001" customHeight="1">
      <c r="A27" s="405" t="s">
        <v>412</v>
      </c>
      <c r="B27" s="417"/>
      <c r="C27" s="417"/>
      <c r="D27" s="407"/>
      <c r="E27" s="408"/>
      <c r="F27" s="409"/>
      <c r="G27" s="408"/>
      <c r="H27" s="410"/>
      <c r="I27" s="411" t="e">
        <f t="shared" si="0"/>
        <v>#DIV/0!</v>
      </c>
    </row>
    <row r="28" spans="1:9" s="107" customFormat="1" ht="20.100000000000001" customHeight="1">
      <c r="A28" s="405" t="s">
        <v>412</v>
      </c>
      <c r="B28" s="418"/>
      <c r="C28" s="418"/>
      <c r="D28" s="419"/>
      <c r="E28" s="420"/>
      <c r="F28" s="421"/>
      <c r="G28" s="420"/>
      <c r="H28" s="422"/>
      <c r="I28" s="411" t="e">
        <f t="shared" si="0"/>
        <v>#DIV/0!</v>
      </c>
    </row>
    <row r="29" spans="1:9" s="427" customFormat="1" ht="21.75" customHeight="1">
      <c r="A29" s="423" t="s">
        <v>117</v>
      </c>
      <c r="B29" s="424" t="s">
        <v>415</v>
      </c>
      <c r="C29" s="424"/>
      <c r="D29" s="425"/>
      <c r="E29" s="426">
        <f>E31+E47</f>
        <v>0</v>
      </c>
      <c r="F29" s="426">
        <f>F31+F47</f>
        <v>0</v>
      </c>
      <c r="G29" s="426">
        <f>G31+G47</f>
        <v>0</v>
      </c>
      <c r="H29" s="426">
        <f>H31+H47</f>
        <v>0</v>
      </c>
      <c r="I29" s="426" t="e">
        <f t="shared" si="0"/>
        <v>#DIV/0!</v>
      </c>
    </row>
    <row r="30" spans="1:9" s="107" customFormat="1" ht="17.25" customHeight="1">
      <c r="A30" s="405"/>
      <c r="B30" s="428" t="s">
        <v>416</v>
      </c>
      <c r="C30" s="428"/>
      <c r="D30" s="429"/>
      <c r="E30" s="410"/>
      <c r="F30" s="410"/>
      <c r="G30" s="410"/>
      <c r="H30" s="409"/>
      <c r="I30" s="430"/>
    </row>
    <row r="31" spans="1:9" s="427" customFormat="1" ht="21" customHeight="1">
      <c r="A31" s="431" t="s">
        <v>121</v>
      </c>
      <c r="B31" s="406" t="s">
        <v>118</v>
      </c>
      <c r="C31" s="406"/>
      <c r="D31" s="429"/>
      <c r="E31" s="432">
        <f>E32+E36+E40</f>
        <v>0</v>
      </c>
      <c r="F31" s="432">
        <f>F32+F36+F40</f>
        <v>0</v>
      </c>
      <c r="G31" s="432">
        <f>G32+G36+G40</f>
        <v>0</v>
      </c>
      <c r="H31" s="432">
        <f>H32+H36+H40</f>
        <v>0</v>
      </c>
      <c r="I31" s="433" t="e">
        <f>H31/G31*100</f>
        <v>#DIV/0!</v>
      </c>
    </row>
    <row r="32" spans="1:9" s="404" customFormat="1" ht="33" customHeight="1">
      <c r="A32" s="412" t="s">
        <v>125</v>
      </c>
      <c r="B32" s="434" t="s">
        <v>417</v>
      </c>
      <c r="C32" s="434"/>
      <c r="D32" s="435"/>
      <c r="E32" s="436">
        <f>SUM(E33:E35)</f>
        <v>0</v>
      </c>
      <c r="F32" s="436">
        <f>SUM(F33:F35)</f>
        <v>0</v>
      </c>
      <c r="G32" s="436">
        <f>SUM(G33:G35)</f>
        <v>0</v>
      </c>
      <c r="H32" s="436">
        <f>SUM(H33:H35)</f>
        <v>0</v>
      </c>
      <c r="I32" s="415" t="e">
        <f t="shared" ref="I32:I45" si="1">H32/G32*100</f>
        <v>#DIV/0!</v>
      </c>
    </row>
    <row r="33" spans="1:9" s="107" customFormat="1" ht="19.5" customHeight="1">
      <c r="A33" s="405" t="s">
        <v>418</v>
      </c>
      <c r="B33" s="428"/>
      <c r="C33" s="428"/>
      <c r="D33" s="429"/>
      <c r="E33" s="410"/>
      <c r="F33" s="410"/>
      <c r="G33" s="410"/>
      <c r="H33" s="409"/>
      <c r="I33" s="430" t="e">
        <f t="shared" si="1"/>
        <v>#DIV/0!</v>
      </c>
    </row>
    <row r="34" spans="1:9" s="107" customFormat="1" ht="21.75" customHeight="1">
      <c r="A34" s="405" t="s">
        <v>402</v>
      </c>
      <c r="B34" s="428"/>
      <c r="C34" s="428"/>
      <c r="D34" s="429"/>
      <c r="E34" s="410"/>
      <c r="F34" s="410"/>
      <c r="G34" s="410"/>
      <c r="H34" s="409"/>
      <c r="I34" s="430" t="e">
        <f t="shared" si="1"/>
        <v>#DIV/0!</v>
      </c>
    </row>
    <row r="35" spans="1:9" s="107" customFormat="1" ht="21.75" customHeight="1">
      <c r="A35" s="405" t="s">
        <v>402</v>
      </c>
      <c r="B35" s="428"/>
      <c r="C35" s="428"/>
      <c r="D35" s="429"/>
      <c r="E35" s="410"/>
      <c r="F35" s="410"/>
      <c r="G35" s="410"/>
      <c r="H35" s="409"/>
      <c r="I35" s="430" t="e">
        <f t="shared" si="1"/>
        <v>#DIV/0!</v>
      </c>
    </row>
    <row r="36" spans="1:9" s="404" customFormat="1" ht="20.100000000000001" customHeight="1">
      <c r="A36" s="412" t="s">
        <v>135</v>
      </c>
      <c r="B36" s="437" t="s">
        <v>122</v>
      </c>
      <c r="C36" s="437"/>
      <c r="D36" s="435"/>
      <c r="E36" s="436">
        <f>SUM(E37:E39)</f>
        <v>0</v>
      </c>
      <c r="F36" s="436">
        <f>SUM(F37:F39)</f>
        <v>0</v>
      </c>
      <c r="G36" s="436">
        <f>SUM(G37:G39)</f>
        <v>0</v>
      </c>
      <c r="H36" s="415">
        <f>SUM(H37:H39)</f>
        <v>0</v>
      </c>
      <c r="I36" s="415" t="e">
        <f t="shared" si="1"/>
        <v>#DIV/0!</v>
      </c>
    </row>
    <row r="37" spans="1:9" s="107" customFormat="1" ht="20.100000000000001" customHeight="1">
      <c r="A37" s="405" t="s">
        <v>419</v>
      </c>
      <c r="B37" s="438"/>
      <c r="C37" s="438"/>
      <c r="D37" s="429"/>
      <c r="E37" s="410"/>
      <c r="F37" s="410"/>
      <c r="G37" s="410"/>
      <c r="H37" s="409"/>
      <c r="I37" s="430" t="e">
        <f t="shared" si="1"/>
        <v>#DIV/0!</v>
      </c>
    </row>
    <row r="38" spans="1:9" s="107" customFormat="1" ht="19.5" customHeight="1">
      <c r="A38" s="405" t="s">
        <v>402</v>
      </c>
      <c r="B38" s="438"/>
      <c r="C38" s="438"/>
      <c r="D38" s="429"/>
      <c r="E38" s="410"/>
      <c r="F38" s="410"/>
      <c r="G38" s="410"/>
      <c r="H38" s="409"/>
      <c r="I38" s="430" t="e">
        <f t="shared" si="1"/>
        <v>#DIV/0!</v>
      </c>
    </row>
    <row r="39" spans="1:9" s="107" customFormat="1" ht="19.5" customHeight="1">
      <c r="A39" s="405" t="s">
        <v>402</v>
      </c>
      <c r="B39" s="438"/>
      <c r="C39" s="438"/>
      <c r="D39" s="429"/>
      <c r="E39" s="410"/>
      <c r="F39" s="410"/>
      <c r="G39" s="410"/>
      <c r="H39" s="409"/>
      <c r="I39" s="430" t="e">
        <f t="shared" si="1"/>
        <v>#DIV/0!</v>
      </c>
    </row>
    <row r="40" spans="1:9" s="404" customFormat="1" ht="20.100000000000001" customHeight="1">
      <c r="A40" s="412" t="s">
        <v>138</v>
      </c>
      <c r="B40" s="437" t="s">
        <v>420</v>
      </c>
      <c r="C40" s="437"/>
      <c r="D40" s="435"/>
      <c r="E40" s="436">
        <f>SUM(E41:E45)</f>
        <v>0</v>
      </c>
      <c r="F40" s="436">
        <f>SUM(F41:F45)</f>
        <v>0</v>
      </c>
      <c r="G40" s="436">
        <f>SUM(G41:G45)</f>
        <v>0</v>
      </c>
      <c r="H40" s="436">
        <f>SUM(H41:H45)</f>
        <v>0</v>
      </c>
      <c r="I40" s="415" t="e">
        <f>H40/G40*100</f>
        <v>#DIV/0!</v>
      </c>
    </row>
    <row r="41" spans="1:9" s="107" customFormat="1" ht="20.100000000000001" customHeight="1">
      <c r="A41" s="405" t="s">
        <v>421</v>
      </c>
      <c r="B41" s="438"/>
      <c r="C41" s="438"/>
      <c r="D41" s="429"/>
      <c r="E41" s="410"/>
      <c r="F41" s="410"/>
      <c r="G41" s="410"/>
      <c r="H41" s="409"/>
      <c r="I41" s="430" t="e">
        <f t="shared" si="1"/>
        <v>#DIV/0!</v>
      </c>
    </row>
    <row r="42" spans="1:9" ht="20.100000000000001" customHeight="1">
      <c r="A42" s="405" t="s">
        <v>422</v>
      </c>
      <c r="B42" s="417"/>
      <c r="C42" s="417"/>
      <c r="D42" s="429"/>
      <c r="E42" s="410"/>
      <c r="F42" s="410"/>
      <c r="G42" s="410"/>
      <c r="H42" s="409"/>
      <c r="I42" s="430" t="e">
        <f t="shared" si="1"/>
        <v>#DIV/0!</v>
      </c>
    </row>
    <row r="43" spans="1:9" ht="20.100000000000001" customHeight="1">
      <c r="A43" s="405" t="s">
        <v>402</v>
      </c>
      <c r="B43" s="417"/>
      <c r="C43" s="417"/>
      <c r="D43" s="429"/>
      <c r="E43" s="410"/>
      <c r="F43" s="410"/>
      <c r="G43" s="410"/>
      <c r="H43" s="409"/>
      <c r="I43" s="430" t="e">
        <f t="shared" si="1"/>
        <v>#DIV/0!</v>
      </c>
    </row>
    <row r="44" spans="1:9" ht="20.100000000000001" customHeight="1">
      <c r="A44" s="405" t="s">
        <v>402</v>
      </c>
      <c r="B44" s="417"/>
      <c r="C44" s="417"/>
      <c r="D44" s="429"/>
      <c r="E44" s="410"/>
      <c r="F44" s="410"/>
      <c r="G44" s="410"/>
      <c r="H44" s="409"/>
      <c r="I44" s="430" t="e">
        <f t="shared" si="1"/>
        <v>#DIV/0!</v>
      </c>
    </row>
    <row r="45" spans="1:9" ht="20.100000000000001" customHeight="1">
      <c r="A45" s="405" t="s">
        <v>402</v>
      </c>
      <c r="B45" s="417"/>
      <c r="C45" s="417"/>
      <c r="D45" s="429"/>
      <c r="E45" s="410"/>
      <c r="F45" s="410"/>
      <c r="G45" s="410"/>
      <c r="H45" s="409"/>
      <c r="I45" s="430" t="e">
        <f t="shared" si="1"/>
        <v>#DIV/0!</v>
      </c>
    </row>
    <row r="46" spans="1:9" ht="12" customHeight="1">
      <c r="A46" s="405"/>
      <c r="B46" s="417"/>
      <c r="C46" s="417"/>
      <c r="D46" s="429"/>
      <c r="E46" s="410"/>
      <c r="F46" s="410"/>
      <c r="G46" s="410"/>
      <c r="H46" s="409"/>
      <c r="I46" s="430"/>
    </row>
    <row r="47" spans="1:9" s="427" customFormat="1" ht="21" customHeight="1">
      <c r="A47" s="431" t="s">
        <v>155</v>
      </c>
      <c r="B47" s="406" t="s">
        <v>423</v>
      </c>
      <c r="C47" s="406"/>
      <c r="D47" s="429"/>
      <c r="E47" s="432">
        <f>E49+E52+E55+E58</f>
        <v>0</v>
      </c>
      <c r="F47" s="432">
        <f>F49+F52+F55+F58</f>
        <v>0</v>
      </c>
      <c r="G47" s="432">
        <f>G49+G52+G55+G58</f>
        <v>0</v>
      </c>
      <c r="H47" s="433">
        <f>H49+H52+H55+H58</f>
        <v>0</v>
      </c>
      <c r="I47" s="439" t="e">
        <f>H47/G47*100</f>
        <v>#DIV/0!</v>
      </c>
    </row>
    <row r="48" spans="1:9" s="427" customFormat="1" ht="21" customHeight="1">
      <c r="A48" s="431"/>
      <c r="B48" s="428" t="s">
        <v>424</v>
      </c>
      <c r="C48" s="428"/>
      <c r="D48" s="429"/>
      <c r="E48" s="440"/>
      <c r="F48" s="440"/>
      <c r="G48" s="440"/>
      <c r="H48" s="441"/>
      <c r="I48" s="439"/>
    </row>
    <row r="49" spans="1:9" s="404" customFormat="1" ht="21" customHeight="1">
      <c r="A49" s="412" t="s">
        <v>425</v>
      </c>
      <c r="B49" s="413" t="s">
        <v>426</v>
      </c>
      <c r="C49" s="413"/>
      <c r="D49" s="435"/>
      <c r="E49" s="436">
        <f>SUM(E50:E51)</f>
        <v>0</v>
      </c>
      <c r="F49" s="436">
        <f>SUM(F50:F51)</f>
        <v>0</v>
      </c>
      <c r="G49" s="436">
        <f>SUM(G50:G51)</f>
        <v>0</v>
      </c>
      <c r="H49" s="415">
        <f>SUM(H50:H51)</f>
        <v>0</v>
      </c>
      <c r="I49" s="442" t="e">
        <f t="shared" ref="I49:I60" si="2">H49/G49*100</f>
        <v>#DIV/0!</v>
      </c>
    </row>
    <row r="50" spans="1:9" s="107" customFormat="1" ht="19.5" customHeight="1">
      <c r="A50" s="405" t="s">
        <v>412</v>
      </c>
      <c r="B50" s="438"/>
      <c r="C50" s="438"/>
      <c r="D50" s="429"/>
      <c r="E50" s="410"/>
      <c r="F50" s="410"/>
      <c r="G50" s="410"/>
      <c r="H50" s="409"/>
      <c r="I50" s="430" t="e">
        <f t="shared" si="2"/>
        <v>#DIV/0!</v>
      </c>
    </row>
    <row r="51" spans="1:9" s="107" customFormat="1" ht="19.5" customHeight="1">
      <c r="A51" s="405" t="s">
        <v>412</v>
      </c>
      <c r="B51" s="438"/>
      <c r="C51" s="438"/>
      <c r="D51" s="429"/>
      <c r="E51" s="410"/>
      <c r="F51" s="410"/>
      <c r="G51" s="410"/>
      <c r="H51" s="409"/>
      <c r="I51" s="430" t="e">
        <f t="shared" si="2"/>
        <v>#DIV/0!</v>
      </c>
    </row>
    <row r="52" spans="1:9" s="404" customFormat="1" ht="21" customHeight="1">
      <c r="A52" s="412" t="s">
        <v>427</v>
      </c>
      <c r="B52" s="413" t="s">
        <v>428</v>
      </c>
      <c r="C52" s="413"/>
      <c r="D52" s="435"/>
      <c r="E52" s="436">
        <f>SUM(E53:E54)</f>
        <v>0</v>
      </c>
      <c r="F52" s="436">
        <f>SUM(F53:F54)</f>
        <v>0</v>
      </c>
      <c r="G52" s="436">
        <f>SUM(G53:G54)</f>
        <v>0</v>
      </c>
      <c r="H52" s="415">
        <f>SUM(H53:H54)</f>
        <v>0</v>
      </c>
      <c r="I52" s="442" t="e">
        <f t="shared" si="2"/>
        <v>#DIV/0!</v>
      </c>
    </row>
    <row r="53" spans="1:9" s="107" customFormat="1" ht="19.5" customHeight="1">
      <c r="A53" s="405" t="s">
        <v>412</v>
      </c>
      <c r="B53" s="438"/>
      <c r="C53" s="438"/>
      <c r="D53" s="429"/>
      <c r="E53" s="410"/>
      <c r="F53" s="410"/>
      <c r="G53" s="410"/>
      <c r="H53" s="409"/>
      <c r="I53" s="430" t="e">
        <f t="shared" si="2"/>
        <v>#DIV/0!</v>
      </c>
    </row>
    <row r="54" spans="1:9" s="107" customFormat="1" ht="19.5" customHeight="1">
      <c r="A54" s="405" t="s">
        <v>412</v>
      </c>
      <c r="B54" s="438"/>
      <c r="C54" s="438"/>
      <c r="D54" s="429"/>
      <c r="E54" s="410"/>
      <c r="F54" s="410"/>
      <c r="G54" s="410"/>
      <c r="H54" s="409"/>
      <c r="I54" s="430" t="e">
        <f t="shared" si="2"/>
        <v>#DIV/0!</v>
      </c>
    </row>
    <row r="55" spans="1:9" s="404" customFormat="1" ht="21" customHeight="1">
      <c r="A55" s="412" t="s">
        <v>429</v>
      </c>
      <c r="B55" s="413" t="s">
        <v>430</v>
      </c>
      <c r="C55" s="413"/>
      <c r="D55" s="435"/>
      <c r="E55" s="436">
        <f>SUM(E56:E57)</f>
        <v>0</v>
      </c>
      <c r="F55" s="436">
        <f>SUM(F56:F57)</f>
        <v>0</v>
      </c>
      <c r="G55" s="436">
        <f>SUM(G56:G57)</f>
        <v>0</v>
      </c>
      <c r="H55" s="415">
        <f>SUM(H56:H57)</f>
        <v>0</v>
      </c>
      <c r="I55" s="442" t="e">
        <f t="shared" si="2"/>
        <v>#DIV/0!</v>
      </c>
    </row>
    <row r="56" spans="1:9" s="107" customFormat="1" ht="19.5" customHeight="1">
      <c r="A56" s="405" t="s">
        <v>412</v>
      </c>
      <c r="B56" s="438"/>
      <c r="C56" s="438"/>
      <c r="D56" s="429"/>
      <c r="E56" s="410"/>
      <c r="F56" s="410"/>
      <c r="G56" s="410"/>
      <c r="H56" s="409"/>
      <c r="I56" s="430" t="e">
        <f t="shared" si="2"/>
        <v>#DIV/0!</v>
      </c>
    </row>
    <row r="57" spans="1:9" s="107" customFormat="1" ht="19.5" customHeight="1">
      <c r="A57" s="405" t="s">
        <v>412</v>
      </c>
      <c r="B57" s="438"/>
      <c r="C57" s="438"/>
      <c r="D57" s="429"/>
      <c r="E57" s="410"/>
      <c r="F57" s="410"/>
      <c r="G57" s="410"/>
      <c r="H57" s="409"/>
      <c r="I57" s="430" t="e">
        <f t="shared" si="2"/>
        <v>#DIV/0!</v>
      </c>
    </row>
    <row r="58" spans="1:9" s="443" customFormat="1" ht="18.75" customHeight="1">
      <c r="A58" s="412" t="s">
        <v>431</v>
      </c>
      <c r="B58" s="413" t="s">
        <v>432</v>
      </c>
      <c r="C58" s="413"/>
      <c r="D58" s="435"/>
      <c r="E58" s="436">
        <f>SUM(E59:E60)</f>
        <v>0</v>
      </c>
      <c r="F58" s="436">
        <f>SUM(F59:F60)</f>
        <v>0</v>
      </c>
      <c r="G58" s="436">
        <f>SUM(G59:G60)</f>
        <v>0</v>
      </c>
      <c r="H58" s="415">
        <f>SUM(H59:H60)</f>
        <v>0</v>
      </c>
      <c r="I58" s="442" t="e">
        <f t="shared" si="2"/>
        <v>#DIV/0!</v>
      </c>
    </row>
    <row r="59" spans="1:9" s="107" customFormat="1" ht="15.75" customHeight="1">
      <c r="A59" s="405" t="s">
        <v>412</v>
      </c>
      <c r="B59" s="438"/>
      <c r="C59" s="438"/>
      <c r="D59" s="429"/>
      <c r="E59" s="410"/>
      <c r="F59" s="410"/>
      <c r="G59" s="410"/>
      <c r="H59" s="409"/>
      <c r="I59" s="430" t="e">
        <f t="shared" si="2"/>
        <v>#DIV/0!</v>
      </c>
    </row>
    <row r="60" spans="1:9" s="107" customFormat="1" ht="15.75" customHeight="1">
      <c r="A60" s="405" t="s">
        <v>412</v>
      </c>
      <c r="B60" s="438"/>
      <c r="C60" s="438"/>
      <c r="D60" s="429"/>
      <c r="E60" s="410"/>
      <c r="F60" s="410"/>
      <c r="G60" s="410"/>
      <c r="H60" s="409"/>
      <c r="I60" s="430" t="e">
        <f t="shared" si="2"/>
        <v>#DIV/0!</v>
      </c>
    </row>
    <row r="61" spans="1:9" s="443" customFormat="1" ht="15.75" customHeight="1">
      <c r="A61" s="444"/>
      <c r="B61" s="445"/>
      <c r="C61" s="445"/>
      <c r="D61" s="446"/>
      <c r="E61" s="447"/>
      <c r="F61" s="447"/>
      <c r="G61" s="447"/>
      <c r="H61" s="448"/>
      <c r="I61" s="449"/>
    </row>
    <row r="62" spans="1:9" ht="21" customHeight="1">
      <c r="A62" s="1192" t="s">
        <v>433</v>
      </c>
      <c r="B62" s="1192"/>
      <c r="C62" s="450"/>
      <c r="D62" s="193"/>
      <c r="E62" s="193"/>
      <c r="F62" s="193"/>
      <c r="G62" s="193"/>
      <c r="H62" s="193"/>
      <c r="I62" s="193"/>
    </row>
    <row r="63" spans="1:9" ht="24.75" customHeight="1">
      <c r="A63" s="451"/>
      <c r="B63" s="193" t="s">
        <v>434</v>
      </c>
      <c r="C63" s="193"/>
      <c r="D63" s="193"/>
      <c r="E63" s="193"/>
      <c r="F63" s="193"/>
      <c r="G63" s="193"/>
      <c r="H63" s="193"/>
      <c r="I63" s="193"/>
    </row>
    <row r="64" spans="1:9" s="193" customFormat="1" ht="15.75" customHeight="1">
      <c r="A64" s="452" t="s">
        <v>435</v>
      </c>
      <c r="B64" s="453"/>
      <c r="C64" s="453"/>
      <c r="D64" s="453"/>
      <c r="E64" s="453"/>
      <c r="F64" s="453"/>
      <c r="G64" s="453"/>
      <c r="H64" s="453"/>
      <c r="I64" s="454"/>
    </row>
    <row r="65" spans="1:9" s="193" customFormat="1" ht="15.75" customHeight="1">
      <c r="A65" s="1193"/>
      <c r="B65" s="1194"/>
      <c r="C65" s="1194"/>
      <c r="D65" s="1194"/>
      <c r="E65" s="1194"/>
      <c r="F65" s="1194"/>
      <c r="G65" s="1194"/>
      <c r="H65" s="1194"/>
      <c r="I65" s="1195"/>
    </row>
    <row r="66" spans="1:9" s="193" customFormat="1" ht="267" customHeight="1">
      <c r="A66" s="1196"/>
      <c r="B66" s="1197"/>
      <c r="C66" s="1197"/>
      <c r="D66" s="1197"/>
      <c r="E66" s="1197"/>
      <c r="F66" s="1197"/>
      <c r="G66" s="1197"/>
      <c r="H66" s="1197"/>
      <c r="I66" s="1198"/>
    </row>
    <row r="67" spans="1:9" s="193" customFormat="1" ht="18.75" customHeight="1">
      <c r="A67" s="1188" t="s">
        <v>436</v>
      </c>
      <c r="B67" s="1189"/>
      <c r="C67" s="1189"/>
      <c r="D67" s="1189"/>
      <c r="E67" s="1189"/>
      <c r="F67" s="1189"/>
      <c r="G67" s="1189"/>
      <c r="H67" s="1189"/>
      <c r="I67" s="1190"/>
    </row>
    <row r="68" spans="1:9" s="193" customFormat="1" ht="201.75" customHeight="1">
      <c r="A68" s="1199" t="s">
        <v>437</v>
      </c>
      <c r="B68" s="1200"/>
      <c r="C68" s="1200"/>
      <c r="D68" s="1200"/>
      <c r="E68" s="1200"/>
      <c r="F68" s="1200"/>
      <c r="G68" s="1200"/>
      <c r="H68" s="1200"/>
      <c r="I68" s="1201"/>
    </row>
    <row r="69" spans="1:9" s="193" customFormat="1" ht="118.5" customHeight="1">
      <c r="A69" s="1202" t="s">
        <v>438</v>
      </c>
      <c r="B69" s="1200"/>
      <c r="C69" s="1200"/>
      <c r="D69" s="1200"/>
      <c r="E69" s="1200"/>
      <c r="F69" s="1200"/>
      <c r="G69" s="1200"/>
      <c r="H69" s="1200"/>
      <c r="I69" s="1201"/>
    </row>
    <row r="70" spans="1:9" s="193" customFormat="1" ht="108.75" customHeight="1">
      <c r="A70" s="1202" t="s">
        <v>439</v>
      </c>
      <c r="B70" s="1200"/>
      <c r="C70" s="1200"/>
      <c r="D70" s="1200"/>
      <c r="E70" s="1200"/>
      <c r="F70" s="1200"/>
      <c r="G70" s="1200"/>
      <c r="H70" s="1200"/>
      <c r="I70" s="1201"/>
    </row>
    <row r="71" spans="1:9" s="193" customFormat="1" ht="108.75" customHeight="1">
      <c r="A71" s="1202" t="s">
        <v>440</v>
      </c>
      <c r="B71" s="1200"/>
      <c r="C71" s="1200"/>
      <c r="D71" s="1200"/>
      <c r="E71" s="1200"/>
      <c r="F71" s="1200"/>
      <c r="G71" s="1200"/>
      <c r="H71" s="1200"/>
      <c r="I71" s="1201"/>
    </row>
    <row r="72" spans="1:9" ht="86.25" customHeight="1">
      <c r="A72" s="1202" t="s">
        <v>441</v>
      </c>
      <c r="B72" s="1090"/>
      <c r="C72" s="1090"/>
      <c r="D72" s="1090"/>
      <c r="E72" s="1090"/>
      <c r="F72" s="1090"/>
      <c r="G72" s="1090"/>
      <c r="H72" s="1090"/>
      <c r="I72" s="1203"/>
    </row>
    <row r="73" spans="1:9" ht="18.75" customHeight="1">
      <c r="A73" s="1204"/>
      <c r="B73" s="1205"/>
      <c r="C73" s="1205"/>
      <c r="D73" s="1205"/>
      <c r="E73" s="1205"/>
      <c r="F73" s="1205"/>
      <c r="G73" s="1205"/>
      <c r="H73" s="1205"/>
      <c r="I73" s="1206"/>
    </row>
    <row r="74" spans="1:9" ht="36.75" customHeight="1">
      <c r="A74" s="193" t="s">
        <v>442</v>
      </c>
      <c r="D74" s="193"/>
      <c r="E74" s="193"/>
      <c r="F74" s="193"/>
      <c r="G74" s="193"/>
      <c r="H74" s="193"/>
      <c r="I74" s="193"/>
    </row>
    <row r="75" spans="1:9" s="194" customFormat="1" ht="36.75" customHeight="1">
      <c r="A75" s="192"/>
      <c r="B75" s="192" t="s">
        <v>228</v>
      </c>
      <c r="C75" s="192"/>
      <c r="D75" s="192"/>
      <c r="E75" s="192"/>
      <c r="F75" s="192"/>
      <c r="G75" s="192" t="s">
        <v>229</v>
      </c>
      <c r="H75" s="192"/>
      <c r="I75" s="192"/>
    </row>
    <row r="76" spans="1:9" s="194" customFormat="1" ht="9" customHeight="1">
      <c r="A76" s="192"/>
      <c r="B76" s="192"/>
      <c r="C76" s="192"/>
      <c r="D76" s="192"/>
      <c r="E76" s="192"/>
      <c r="F76" s="192"/>
      <c r="G76" s="192"/>
      <c r="H76" s="192"/>
      <c r="I76" s="192"/>
    </row>
    <row r="77" spans="1:9" s="194" customFormat="1" ht="44.25" customHeight="1">
      <c r="A77" s="192"/>
      <c r="B77" s="192" t="s">
        <v>230</v>
      </c>
      <c r="C77" s="192"/>
      <c r="D77" s="192"/>
      <c r="E77" s="192"/>
      <c r="F77" s="192"/>
      <c r="G77" s="192" t="s">
        <v>231</v>
      </c>
      <c r="H77" s="192"/>
      <c r="I77" s="192"/>
    </row>
    <row r="78" spans="1:9" s="194" customFormat="1" ht="12.75" customHeight="1">
      <c r="A78" s="195"/>
      <c r="B78" s="195" t="s">
        <v>232</v>
      </c>
      <c r="C78" s="195"/>
      <c r="D78" s="195"/>
      <c r="E78" s="195"/>
      <c r="F78" s="195"/>
      <c r="G78" s="195" t="s">
        <v>232</v>
      </c>
      <c r="H78" s="195"/>
      <c r="I78" s="195"/>
    </row>
    <row r="79" spans="1:9" s="194" customFormat="1" ht="19.5" customHeight="1">
      <c r="A79" s="192"/>
      <c r="B79" s="193"/>
      <c r="C79" s="193"/>
      <c r="D79" s="193"/>
      <c r="E79" s="193"/>
      <c r="F79" s="193"/>
      <c r="G79" s="193"/>
      <c r="H79" s="193"/>
      <c r="I79" s="193"/>
    </row>
    <row r="80" spans="1:9" s="194" customFormat="1" ht="32.25" customHeight="1">
      <c r="A80" s="192"/>
      <c r="B80" s="455" t="s">
        <v>234</v>
      </c>
      <c r="C80" s="455"/>
      <c r="D80" s="192"/>
      <c r="E80" s="192"/>
      <c r="F80" s="192"/>
      <c r="G80" s="455" t="s">
        <v>235</v>
      </c>
      <c r="H80" s="192"/>
      <c r="I80" s="192"/>
    </row>
    <row r="81" spans="1:9" s="194" customFormat="1"/>
    <row r="82" spans="1:9">
      <c r="A82" s="194"/>
      <c r="B82" s="194"/>
      <c r="C82" s="194"/>
      <c r="D82" s="194"/>
      <c r="E82" s="194"/>
      <c r="F82" s="194"/>
      <c r="G82" s="194"/>
      <c r="H82" s="194"/>
      <c r="I82" s="194"/>
    </row>
    <row r="83" spans="1:9">
      <c r="A83" s="194"/>
      <c r="B83" s="194" t="s">
        <v>236</v>
      </c>
      <c r="C83" s="194"/>
      <c r="D83" s="194"/>
      <c r="E83" s="194"/>
      <c r="F83" s="194"/>
      <c r="G83" s="194" t="s">
        <v>237</v>
      </c>
      <c r="H83" s="194"/>
      <c r="I83" s="194"/>
    </row>
    <row r="84" spans="1:9" ht="20.25" customHeight="1">
      <c r="A84" s="194"/>
      <c r="B84" s="194" t="s">
        <v>232</v>
      </c>
      <c r="C84" s="194"/>
      <c r="D84" s="194"/>
      <c r="E84" s="194"/>
      <c r="F84" s="194"/>
      <c r="G84" s="194" t="s">
        <v>232</v>
      </c>
      <c r="H84" s="194"/>
      <c r="I84" s="194"/>
    </row>
    <row r="85" spans="1:9">
      <c r="A85" s="194"/>
    </row>
    <row r="87" spans="1:9">
      <c r="A87" s="393" t="s">
        <v>443</v>
      </c>
      <c r="B87" s="78" t="s">
        <v>444</v>
      </c>
    </row>
    <row r="88" spans="1:9">
      <c r="B88" s="450" t="s">
        <v>445</v>
      </c>
    </row>
    <row r="89" spans="1:9">
      <c r="B89" s="450" t="s">
        <v>446</v>
      </c>
    </row>
    <row r="90" spans="1:9">
      <c r="B90" s="450" t="s">
        <v>447</v>
      </c>
    </row>
    <row r="91" spans="1:9">
      <c r="B91" s="450" t="s">
        <v>448</v>
      </c>
    </row>
    <row r="92" spans="1:9">
      <c r="B92" s="450" t="s">
        <v>449</v>
      </c>
    </row>
    <row r="93" spans="1:9">
      <c r="B93" s="450" t="s">
        <v>450</v>
      </c>
    </row>
    <row r="94" spans="1:9">
      <c r="B94" s="450" t="s">
        <v>451</v>
      </c>
    </row>
    <row r="95" spans="1:9">
      <c r="B95" s="450" t="s">
        <v>452</v>
      </c>
    </row>
    <row r="96" spans="1:9">
      <c r="B96" s="78" t="s">
        <v>453</v>
      </c>
    </row>
    <row r="97" spans="2:2">
      <c r="B97" s="78" t="s">
        <v>454</v>
      </c>
    </row>
    <row r="98" spans="2:2">
      <c r="B98" s="78" t="s">
        <v>455</v>
      </c>
    </row>
    <row r="99" spans="2:2">
      <c r="B99" s="78" t="s">
        <v>456</v>
      </c>
    </row>
    <row r="100" spans="2:2">
      <c r="B100" s="78" t="s">
        <v>457</v>
      </c>
    </row>
    <row r="101" spans="2:2">
      <c r="B101" s="78" t="s">
        <v>458</v>
      </c>
    </row>
  </sheetData>
  <mergeCells count="29">
    <mergeCell ref="A68:I68"/>
    <mergeCell ref="A69:I69"/>
    <mergeCell ref="A70:I70"/>
    <mergeCell ref="A71:I71"/>
    <mergeCell ref="A72:I73"/>
    <mergeCell ref="A67:I67"/>
    <mergeCell ref="A16:A18"/>
    <mergeCell ref="B16:B18"/>
    <mergeCell ref="C16:C18"/>
    <mergeCell ref="D16:D18"/>
    <mergeCell ref="E16:E18"/>
    <mergeCell ref="F16:F18"/>
    <mergeCell ref="G16:G18"/>
    <mergeCell ref="H16:H18"/>
    <mergeCell ref="I16:I18"/>
    <mergeCell ref="A62:B62"/>
    <mergeCell ref="A65:I66"/>
    <mergeCell ref="A13:I13"/>
    <mergeCell ref="A1:B1"/>
    <mergeCell ref="G1:I1"/>
    <mergeCell ref="A4:I4"/>
    <mergeCell ref="A5:I5"/>
    <mergeCell ref="A6:I6"/>
    <mergeCell ref="A7:I7"/>
    <mergeCell ref="A8:I8"/>
    <mergeCell ref="A9:I9"/>
    <mergeCell ref="A10:I10"/>
    <mergeCell ref="A11:I11"/>
    <mergeCell ref="A12:I12"/>
  </mergeCells>
  <printOptions horizontalCentered="1"/>
  <pageMargins left="0.59055118110236227" right="0.59055118110236227" top="0.59055118110236227" bottom="0.19685039370078741" header="0.51181102362204722" footer="0"/>
  <pageSetup paperSize="9" scale="53" fitToHeight="2" orientation="portrait" r:id="rId1"/>
  <headerFooter alignWithMargins="0"/>
  <rowBreaks count="1" manualBreakCount="1">
    <brk id="6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63"/>
  <sheetViews>
    <sheetView view="pageBreakPreview" zoomScaleNormal="100" zoomScaleSheetLayoutView="100" workbookViewId="0">
      <selection activeCell="F1" sqref="F1:H3"/>
    </sheetView>
  </sheetViews>
  <sheetFormatPr defaultRowHeight="12.75"/>
  <cols>
    <col min="1" max="1" width="5.85546875" style="78" customWidth="1"/>
    <col min="2" max="2" width="32.85546875" style="78" customWidth="1"/>
    <col min="3" max="3" width="6.5703125" style="78" customWidth="1"/>
    <col min="4" max="4" width="14.85546875" style="78" customWidth="1"/>
    <col min="5" max="5" width="15.7109375" style="78" customWidth="1"/>
    <col min="6" max="7" width="17.85546875" style="78" customWidth="1"/>
    <col min="8" max="8" width="11.42578125" style="78" customWidth="1"/>
    <col min="9" max="256" width="9.140625" style="78"/>
    <col min="257" max="257" width="5.85546875" style="78" customWidth="1"/>
    <col min="258" max="258" width="32.85546875" style="78" customWidth="1"/>
    <col min="259" max="259" width="6.5703125" style="78" customWidth="1"/>
    <col min="260" max="260" width="14.85546875" style="78" customWidth="1"/>
    <col min="261" max="261" width="15.7109375" style="78" customWidth="1"/>
    <col min="262" max="263" width="17.85546875" style="78" customWidth="1"/>
    <col min="264" max="264" width="11.42578125" style="78" customWidth="1"/>
    <col min="265" max="512" width="9.140625" style="78"/>
    <col min="513" max="513" width="5.85546875" style="78" customWidth="1"/>
    <col min="514" max="514" width="32.85546875" style="78" customWidth="1"/>
    <col min="515" max="515" width="6.5703125" style="78" customWidth="1"/>
    <col min="516" max="516" width="14.85546875" style="78" customWidth="1"/>
    <col min="517" max="517" width="15.7109375" style="78" customWidth="1"/>
    <col min="518" max="519" width="17.85546875" style="78" customWidth="1"/>
    <col min="520" max="520" width="11.42578125" style="78" customWidth="1"/>
    <col min="521" max="768" width="9.140625" style="78"/>
    <col min="769" max="769" width="5.85546875" style="78" customWidth="1"/>
    <col min="770" max="770" width="32.85546875" style="78" customWidth="1"/>
    <col min="771" max="771" width="6.5703125" style="78" customWidth="1"/>
    <col min="772" max="772" width="14.85546875" style="78" customWidth="1"/>
    <col min="773" max="773" width="15.7109375" style="78" customWidth="1"/>
    <col min="774" max="775" width="17.85546875" style="78" customWidth="1"/>
    <col min="776" max="776" width="11.42578125" style="78" customWidth="1"/>
    <col min="777" max="1024" width="9.140625" style="78"/>
    <col min="1025" max="1025" width="5.85546875" style="78" customWidth="1"/>
    <col min="1026" max="1026" width="32.85546875" style="78" customWidth="1"/>
    <col min="1027" max="1027" width="6.5703125" style="78" customWidth="1"/>
    <col min="1028" max="1028" width="14.85546875" style="78" customWidth="1"/>
    <col min="1029" max="1029" width="15.7109375" style="78" customWidth="1"/>
    <col min="1030" max="1031" width="17.85546875" style="78" customWidth="1"/>
    <col min="1032" max="1032" width="11.42578125" style="78" customWidth="1"/>
    <col min="1033" max="1280" width="9.140625" style="78"/>
    <col min="1281" max="1281" width="5.85546875" style="78" customWidth="1"/>
    <col min="1282" max="1282" width="32.85546875" style="78" customWidth="1"/>
    <col min="1283" max="1283" width="6.5703125" style="78" customWidth="1"/>
    <col min="1284" max="1284" width="14.85546875" style="78" customWidth="1"/>
    <col min="1285" max="1285" width="15.7109375" style="78" customWidth="1"/>
    <col min="1286" max="1287" width="17.85546875" style="78" customWidth="1"/>
    <col min="1288" max="1288" width="11.42578125" style="78" customWidth="1"/>
    <col min="1289" max="1536" width="9.140625" style="78"/>
    <col min="1537" max="1537" width="5.85546875" style="78" customWidth="1"/>
    <col min="1538" max="1538" width="32.85546875" style="78" customWidth="1"/>
    <col min="1539" max="1539" width="6.5703125" style="78" customWidth="1"/>
    <col min="1540" max="1540" width="14.85546875" style="78" customWidth="1"/>
    <col min="1541" max="1541" width="15.7109375" style="78" customWidth="1"/>
    <col min="1542" max="1543" width="17.85546875" style="78" customWidth="1"/>
    <col min="1544" max="1544" width="11.42578125" style="78" customWidth="1"/>
    <col min="1545" max="1792" width="9.140625" style="78"/>
    <col min="1793" max="1793" width="5.85546875" style="78" customWidth="1"/>
    <col min="1794" max="1794" width="32.85546875" style="78" customWidth="1"/>
    <col min="1795" max="1795" width="6.5703125" style="78" customWidth="1"/>
    <col min="1796" max="1796" width="14.85546875" style="78" customWidth="1"/>
    <col min="1797" max="1797" width="15.7109375" style="78" customWidth="1"/>
    <col min="1798" max="1799" width="17.85546875" style="78" customWidth="1"/>
    <col min="1800" max="1800" width="11.42578125" style="78" customWidth="1"/>
    <col min="1801" max="2048" width="9.140625" style="78"/>
    <col min="2049" max="2049" width="5.85546875" style="78" customWidth="1"/>
    <col min="2050" max="2050" width="32.85546875" style="78" customWidth="1"/>
    <col min="2051" max="2051" width="6.5703125" style="78" customWidth="1"/>
    <col min="2052" max="2052" width="14.85546875" style="78" customWidth="1"/>
    <col min="2053" max="2053" width="15.7109375" style="78" customWidth="1"/>
    <col min="2054" max="2055" width="17.85546875" style="78" customWidth="1"/>
    <col min="2056" max="2056" width="11.42578125" style="78" customWidth="1"/>
    <col min="2057" max="2304" width="9.140625" style="78"/>
    <col min="2305" max="2305" width="5.85546875" style="78" customWidth="1"/>
    <col min="2306" max="2306" width="32.85546875" style="78" customWidth="1"/>
    <col min="2307" max="2307" width="6.5703125" style="78" customWidth="1"/>
    <col min="2308" max="2308" width="14.85546875" style="78" customWidth="1"/>
    <col min="2309" max="2309" width="15.7109375" style="78" customWidth="1"/>
    <col min="2310" max="2311" width="17.85546875" style="78" customWidth="1"/>
    <col min="2312" max="2312" width="11.42578125" style="78" customWidth="1"/>
    <col min="2313" max="2560" width="9.140625" style="78"/>
    <col min="2561" max="2561" width="5.85546875" style="78" customWidth="1"/>
    <col min="2562" max="2562" width="32.85546875" style="78" customWidth="1"/>
    <col min="2563" max="2563" width="6.5703125" style="78" customWidth="1"/>
    <col min="2564" max="2564" width="14.85546875" style="78" customWidth="1"/>
    <col min="2565" max="2565" width="15.7109375" style="78" customWidth="1"/>
    <col min="2566" max="2567" width="17.85546875" style="78" customWidth="1"/>
    <col min="2568" max="2568" width="11.42578125" style="78" customWidth="1"/>
    <col min="2569" max="2816" width="9.140625" style="78"/>
    <col min="2817" max="2817" width="5.85546875" style="78" customWidth="1"/>
    <col min="2818" max="2818" width="32.85546875" style="78" customWidth="1"/>
    <col min="2819" max="2819" width="6.5703125" style="78" customWidth="1"/>
    <col min="2820" max="2820" width="14.85546875" style="78" customWidth="1"/>
    <col min="2821" max="2821" width="15.7109375" style="78" customWidth="1"/>
    <col min="2822" max="2823" width="17.85546875" style="78" customWidth="1"/>
    <col min="2824" max="2824" width="11.42578125" style="78" customWidth="1"/>
    <col min="2825" max="3072" width="9.140625" style="78"/>
    <col min="3073" max="3073" width="5.85546875" style="78" customWidth="1"/>
    <col min="3074" max="3074" width="32.85546875" style="78" customWidth="1"/>
    <col min="3075" max="3075" width="6.5703125" style="78" customWidth="1"/>
    <col min="3076" max="3076" width="14.85546875" style="78" customWidth="1"/>
    <col min="3077" max="3077" width="15.7109375" style="78" customWidth="1"/>
    <col min="3078" max="3079" width="17.85546875" style="78" customWidth="1"/>
    <col min="3080" max="3080" width="11.42578125" style="78" customWidth="1"/>
    <col min="3081" max="3328" width="9.140625" style="78"/>
    <col min="3329" max="3329" width="5.85546875" style="78" customWidth="1"/>
    <col min="3330" max="3330" width="32.85546875" style="78" customWidth="1"/>
    <col min="3331" max="3331" width="6.5703125" style="78" customWidth="1"/>
    <col min="3332" max="3332" width="14.85546875" style="78" customWidth="1"/>
    <col min="3333" max="3333" width="15.7109375" style="78" customWidth="1"/>
    <col min="3334" max="3335" width="17.85546875" style="78" customWidth="1"/>
    <col min="3336" max="3336" width="11.42578125" style="78" customWidth="1"/>
    <col min="3337" max="3584" width="9.140625" style="78"/>
    <col min="3585" max="3585" width="5.85546875" style="78" customWidth="1"/>
    <col min="3586" max="3586" width="32.85546875" style="78" customWidth="1"/>
    <col min="3587" max="3587" width="6.5703125" style="78" customWidth="1"/>
    <col min="3588" max="3588" width="14.85546875" style="78" customWidth="1"/>
    <col min="3589" max="3589" width="15.7109375" style="78" customWidth="1"/>
    <col min="3590" max="3591" width="17.85546875" style="78" customWidth="1"/>
    <col min="3592" max="3592" width="11.42578125" style="78" customWidth="1"/>
    <col min="3593" max="3840" width="9.140625" style="78"/>
    <col min="3841" max="3841" width="5.85546875" style="78" customWidth="1"/>
    <col min="3842" max="3842" width="32.85546875" style="78" customWidth="1"/>
    <col min="3843" max="3843" width="6.5703125" style="78" customWidth="1"/>
    <col min="3844" max="3844" width="14.85546875" style="78" customWidth="1"/>
    <col min="3845" max="3845" width="15.7109375" style="78" customWidth="1"/>
    <col min="3846" max="3847" width="17.85546875" style="78" customWidth="1"/>
    <col min="3848" max="3848" width="11.42578125" style="78" customWidth="1"/>
    <col min="3849" max="4096" width="9.140625" style="78"/>
    <col min="4097" max="4097" width="5.85546875" style="78" customWidth="1"/>
    <col min="4098" max="4098" width="32.85546875" style="78" customWidth="1"/>
    <col min="4099" max="4099" width="6.5703125" style="78" customWidth="1"/>
    <col min="4100" max="4100" width="14.85546875" style="78" customWidth="1"/>
    <col min="4101" max="4101" width="15.7109375" style="78" customWidth="1"/>
    <col min="4102" max="4103" width="17.85546875" style="78" customWidth="1"/>
    <col min="4104" max="4104" width="11.42578125" style="78" customWidth="1"/>
    <col min="4105" max="4352" width="9.140625" style="78"/>
    <col min="4353" max="4353" width="5.85546875" style="78" customWidth="1"/>
    <col min="4354" max="4354" width="32.85546875" style="78" customWidth="1"/>
    <col min="4355" max="4355" width="6.5703125" style="78" customWidth="1"/>
    <col min="4356" max="4356" width="14.85546875" style="78" customWidth="1"/>
    <col min="4357" max="4357" width="15.7109375" style="78" customWidth="1"/>
    <col min="4358" max="4359" width="17.85546875" style="78" customWidth="1"/>
    <col min="4360" max="4360" width="11.42578125" style="78" customWidth="1"/>
    <col min="4361" max="4608" width="9.140625" style="78"/>
    <col min="4609" max="4609" width="5.85546875" style="78" customWidth="1"/>
    <col min="4610" max="4610" width="32.85546875" style="78" customWidth="1"/>
    <col min="4611" max="4611" width="6.5703125" style="78" customWidth="1"/>
    <col min="4612" max="4612" width="14.85546875" style="78" customWidth="1"/>
    <col min="4613" max="4613" width="15.7109375" style="78" customWidth="1"/>
    <col min="4614" max="4615" width="17.85546875" style="78" customWidth="1"/>
    <col min="4616" max="4616" width="11.42578125" style="78" customWidth="1"/>
    <col min="4617" max="4864" width="9.140625" style="78"/>
    <col min="4865" max="4865" width="5.85546875" style="78" customWidth="1"/>
    <col min="4866" max="4866" width="32.85546875" style="78" customWidth="1"/>
    <col min="4867" max="4867" width="6.5703125" style="78" customWidth="1"/>
    <col min="4868" max="4868" width="14.85546875" style="78" customWidth="1"/>
    <col min="4869" max="4869" width="15.7109375" style="78" customWidth="1"/>
    <col min="4870" max="4871" width="17.85546875" style="78" customWidth="1"/>
    <col min="4872" max="4872" width="11.42578125" style="78" customWidth="1"/>
    <col min="4873" max="5120" width="9.140625" style="78"/>
    <col min="5121" max="5121" width="5.85546875" style="78" customWidth="1"/>
    <col min="5122" max="5122" width="32.85546875" style="78" customWidth="1"/>
    <col min="5123" max="5123" width="6.5703125" style="78" customWidth="1"/>
    <col min="5124" max="5124" width="14.85546875" style="78" customWidth="1"/>
    <col min="5125" max="5125" width="15.7109375" style="78" customWidth="1"/>
    <col min="5126" max="5127" width="17.85546875" style="78" customWidth="1"/>
    <col min="5128" max="5128" width="11.42578125" style="78" customWidth="1"/>
    <col min="5129" max="5376" width="9.140625" style="78"/>
    <col min="5377" max="5377" width="5.85546875" style="78" customWidth="1"/>
    <col min="5378" max="5378" width="32.85546875" style="78" customWidth="1"/>
    <col min="5379" max="5379" width="6.5703125" style="78" customWidth="1"/>
    <col min="5380" max="5380" width="14.85546875" style="78" customWidth="1"/>
    <col min="5381" max="5381" width="15.7109375" style="78" customWidth="1"/>
    <col min="5382" max="5383" width="17.85546875" style="78" customWidth="1"/>
    <col min="5384" max="5384" width="11.42578125" style="78" customWidth="1"/>
    <col min="5385" max="5632" width="9.140625" style="78"/>
    <col min="5633" max="5633" width="5.85546875" style="78" customWidth="1"/>
    <col min="5634" max="5634" width="32.85546875" style="78" customWidth="1"/>
    <col min="5635" max="5635" width="6.5703125" style="78" customWidth="1"/>
    <col min="5636" max="5636" width="14.85546875" style="78" customWidth="1"/>
    <col min="5637" max="5637" width="15.7109375" style="78" customWidth="1"/>
    <col min="5638" max="5639" width="17.85546875" style="78" customWidth="1"/>
    <col min="5640" max="5640" width="11.42578125" style="78" customWidth="1"/>
    <col min="5641" max="5888" width="9.140625" style="78"/>
    <col min="5889" max="5889" width="5.85546875" style="78" customWidth="1"/>
    <col min="5890" max="5890" width="32.85546875" style="78" customWidth="1"/>
    <col min="5891" max="5891" width="6.5703125" style="78" customWidth="1"/>
    <col min="5892" max="5892" width="14.85546875" style="78" customWidth="1"/>
    <col min="5893" max="5893" width="15.7109375" style="78" customWidth="1"/>
    <col min="5894" max="5895" width="17.85546875" style="78" customWidth="1"/>
    <col min="5896" max="5896" width="11.42578125" style="78" customWidth="1"/>
    <col min="5897" max="6144" width="9.140625" style="78"/>
    <col min="6145" max="6145" width="5.85546875" style="78" customWidth="1"/>
    <col min="6146" max="6146" width="32.85546875" style="78" customWidth="1"/>
    <col min="6147" max="6147" width="6.5703125" style="78" customWidth="1"/>
    <col min="6148" max="6148" width="14.85546875" style="78" customWidth="1"/>
    <col min="6149" max="6149" width="15.7109375" style="78" customWidth="1"/>
    <col min="6150" max="6151" width="17.85546875" style="78" customWidth="1"/>
    <col min="6152" max="6152" width="11.42578125" style="78" customWidth="1"/>
    <col min="6153" max="6400" width="9.140625" style="78"/>
    <col min="6401" max="6401" width="5.85546875" style="78" customWidth="1"/>
    <col min="6402" max="6402" width="32.85546875" style="78" customWidth="1"/>
    <col min="6403" max="6403" width="6.5703125" style="78" customWidth="1"/>
    <col min="6404" max="6404" width="14.85546875" style="78" customWidth="1"/>
    <col min="6405" max="6405" width="15.7109375" style="78" customWidth="1"/>
    <col min="6406" max="6407" width="17.85546875" style="78" customWidth="1"/>
    <col min="6408" max="6408" width="11.42578125" style="78" customWidth="1"/>
    <col min="6409" max="6656" width="9.140625" style="78"/>
    <col min="6657" max="6657" width="5.85546875" style="78" customWidth="1"/>
    <col min="6658" max="6658" width="32.85546875" style="78" customWidth="1"/>
    <col min="6659" max="6659" width="6.5703125" style="78" customWidth="1"/>
    <col min="6660" max="6660" width="14.85546875" style="78" customWidth="1"/>
    <col min="6661" max="6661" width="15.7109375" style="78" customWidth="1"/>
    <col min="6662" max="6663" width="17.85546875" style="78" customWidth="1"/>
    <col min="6664" max="6664" width="11.42578125" style="78" customWidth="1"/>
    <col min="6665" max="6912" width="9.140625" style="78"/>
    <col min="6913" max="6913" width="5.85546875" style="78" customWidth="1"/>
    <col min="6914" max="6914" width="32.85546875" style="78" customWidth="1"/>
    <col min="6915" max="6915" width="6.5703125" style="78" customWidth="1"/>
    <col min="6916" max="6916" width="14.85546875" style="78" customWidth="1"/>
    <col min="6917" max="6917" width="15.7109375" style="78" customWidth="1"/>
    <col min="6918" max="6919" width="17.85546875" style="78" customWidth="1"/>
    <col min="6920" max="6920" width="11.42578125" style="78" customWidth="1"/>
    <col min="6921" max="7168" width="9.140625" style="78"/>
    <col min="7169" max="7169" width="5.85546875" style="78" customWidth="1"/>
    <col min="7170" max="7170" width="32.85546875" style="78" customWidth="1"/>
    <col min="7171" max="7171" width="6.5703125" style="78" customWidth="1"/>
    <col min="7172" max="7172" width="14.85546875" style="78" customWidth="1"/>
    <col min="7173" max="7173" width="15.7109375" style="78" customWidth="1"/>
    <col min="7174" max="7175" width="17.85546875" style="78" customWidth="1"/>
    <col min="7176" max="7176" width="11.42578125" style="78" customWidth="1"/>
    <col min="7177" max="7424" width="9.140625" style="78"/>
    <col min="7425" max="7425" width="5.85546875" style="78" customWidth="1"/>
    <col min="7426" max="7426" width="32.85546875" style="78" customWidth="1"/>
    <col min="7427" max="7427" width="6.5703125" style="78" customWidth="1"/>
    <col min="7428" max="7428" width="14.85546875" style="78" customWidth="1"/>
    <col min="7429" max="7429" width="15.7109375" style="78" customWidth="1"/>
    <col min="7430" max="7431" width="17.85546875" style="78" customWidth="1"/>
    <col min="7432" max="7432" width="11.42578125" style="78" customWidth="1"/>
    <col min="7433" max="7680" width="9.140625" style="78"/>
    <col min="7681" max="7681" width="5.85546875" style="78" customWidth="1"/>
    <col min="7682" max="7682" width="32.85546875" style="78" customWidth="1"/>
    <col min="7683" max="7683" width="6.5703125" style="78" customWidth="1"/>
    <col min="7684" max="7684" width="14.85546875" style="78" customWidth="1"/>
    <col min="7685" max="7685" width="15.7109375" style="78" customWidth="1"/>
    <col min="7686" max="7687" width="17.85546875" style="78" customWidth="1"/>
    <col min="7688" max="7688" width="11.42578125" style="78" customWidth="1"/>
    <col min="7689" max="7936" width="9.140625" style="78"/>
    <col min="7937" max="7937" width="5.85546875" style="78" customWidth="1"/>
    <col min="7938" max="7938" width="32.85546875" style="78" customWidth="1"/>
    <col min="7939" max="7939" width="6.5703125" style="78" customWidth="1"/>
    <col min="7940" max="7940" width="14.85546875" style="78" customWidth="1"/>
    <col min="7941" max="7941" width="15.7109375" style="78" customWidth="1"/>
    <col min="7942" max="7943" width="17.85546875" style="78" customWidth="1"/>
    <col min="7944" max="7944" width="11.42578125" style="78" customWidth="1"/>
    <col min="7945" max="8192" width="9.140625" style="78"/>
    <col min="8193" max="8193" width="5.85546875" style="78" customWidth="1"/>
    <col min="8194" max="8194" width="32.85546875" style="78" customWidth="1"/>
    <col min="8195" max="8195" width="6.5703125" style="78" customWidth="1"/>
    <col min="8196" max="8196" width="14.85546875" style="78" customWidth="1"/>
    <col min="8197" max="8197" width="15.7109375" style="78" customWidth="1"/>
    <col min="8198" max="8199" width="17.85546875" style="78" customWidth="1"/>
    <col min="8200" max="8200" width="11.42578125" style="78" customWidth="1"/>
    <col min="8201" max="8448" width="9.140625" style="78"/>
    <col min="8449" max="8449" width="5.85546875" style="78" customWidth="1"/>
    <col min="8450" max="8450" width="32.85546875" style="78" customWidth="1"/>
    <col min="8451" max="8451" width="6.5703125" style="78" customWidth="1"/>
    <col min="8452" max="8452" width="14.85546875" style="78" customWidth="1"/>
    <col min="8453" max="8453" width="15.7109375" style="78" customWidth="1"/>
    <col min="8454" max="8455" width="17.85546875" style="78" customWidth="1"/>
    <col min="8456" max="8456" width="11.42578125" style="78" customWidth="1"/>
    <col min="8457" max="8704" width="9.140625" style="78"/>
    <col min="8705" max="8705" width="5.85546875" style="78" customWidth="1"/>
    <col min="8706" max="8706" width="32.85546875" style="78" customWidth="1"/>
    <col min="8707" max="8707" width="6.5703125" style="78" customWidth="1"/>
    <col min="8708" max="8708" width="14.85546875" style="78" customWidth="1"/>
    <col min="8709" max="8709" width="15.7109375" style="78" customWidth="1"/>
    <col min="8710" max="8711" width="17.85546875" style="78" customWidth="1"/>
    <col min="8712" max="8712" width="11.42578125" style="78" customWidth="1"/>
    <col min="8713" max="8960" width="9.140625" style="78"/>
    <col min="8961" max="8961" width="5.85546875" style="78" customWidth="1"/>
    <col min="8962" max="8962" width="32.85546875" style="78" customWidth="1"/>
    <col min="8963" max="8963" width="6.5703125" style="78" customWidth="1"/>
    <col min="8964" max="8964" width="14.85546875" style="78" customWidth="1"/>
    <col min="8965" max="8965" width="15.7109375" style="78" customWidth="1"/>
    <col min="8966" max="8967" width="17.85546875" style="78" customWidth="1"/>
    <col min="8968" max="8968" width="11.42578125" style="78" customWidth="1"/>
    <col min="8969" max="9216" width="9.140625" style="78"/>
    <col min="9217" max="9217" width="5.85546875" style="78" customWidth="1"/>
    <col min="9218" max="9218" width="32.85546875" style="78" customWidth="1"/>
    <col min="9219" max="9219" width="6.5703125" style="78" customWidth="1"/>
    <col min="9220" max="9220" width="14.85546875" style="78" customWidth="1"/>
    <col min="9221" max="9221" width="15.7109375" style="78" customWidth="1"/>
    <col min="9222" max="9223" width="17.85546875" style="78" customWidth="1"/>
    <col min="9224" max="9224" width="11.42578125" style="78" customWidth="1"/>
    <col min="9225" max="9472" width="9.140625" style="78"/>
    <col min="9473" max="9473" width="5.85546875" style="78" customWidth="1"/>
    <col min="9474" max="9474" width="32.85546875" style="78" customWidth="1"/>
    <col min="9475" max="9475" width="6.5703125" style="78" customWidth="1"/>
    <col min="9476" max="9476" width="14.85546875" style="78" customWidth="1"/>
    <col min="9477" max="9477" width="15.7109375" style="78" customWidth="1"/>
    <col min="9478" max="9479" width="17.85546875" style="78" customWidth="1"/>
    <col min="9480" max="9480" width="11.42578125" style="78" customWidth="1"/>
    <col min="9481" max="9728" width="9.140625" style="78"/>
    <col min="9729" max="9729" width="5.85546875" style="78" customWidth="1"/>
    <col min="9730" max="9730" width="32.85546875" style="78" customWidth="1"/>
    <col min="9731" max="9731" width="6.5703125" style="78" customWidth="1"/>
    <col min="9732" max="9732" width="14.85546875" style="78" customWidth="1"/>
    <col min="9733" max="9733" width="15.7109375" style="78" customWidth="1"/>
    <col min="9734" max="9735" width="17.85546875" style="78" customWidth="1"/>
    <col min="9736" max="9736" width="11.42578125" style="78" customWidth="1"/>
    <col min="9737" max="9984" width="9.140625" style="78"/>
    <col min="9985" max="9985" width="5.85546875" style="78" customWidth="1"/>
    <col min="9986" max="9986" width="32.85546875" style="78" customWidth="1"/>
    <col min="9987" max="9987" width="6.5703125" style="78" customWidth="1"/>
    <col min="9988" max="9988" width="14.85546875" style="78" customWidth="1"/>
    <col min="9989" max="9989" width="15.7109375" style="78" customWidth="1"/>
    <col min="9990" max="9991" width="17.85546875" style="78" customWidth="1"/>
    <col min="9992" max="9992" width="11.42578125" style="78" customWidth="1"/>
    <col min="9993" max="10240" width="9.140625" style="78"/>
    <col min="10241" max="10241" width="5.85546875" style="78" customWidth="1"/>
    <col min="10242" max="10242" width="32.85546875" style="78" customWidth="1"/>
    <col min="10243" max="10243" width="6.5703125" style="78" customWidth="1"/>
    <col min="10244" max="10244" width="14.85546875" style="78" customWidth="1"/>
    <col min="10245" max="10245" width="15.7109375" style="78" customWidth="1"/>
    <col min="10246" max="10247" width="17.85546875" style="78" customWidth="1"/>
    <col min="10248" max="10248" width="11.42578125" style="78" customWidth="1"/>
    <col min="10249" max="10496" width="9.140625" style="78"/>
    <col min="10497" max="10497" width="5.85546875" style="78" customWidth="1"/>
    <col min="10498" max="10498" width="32.85546875" style="78" customWidth="1"/>
    <col min="10499" max="10499" width="6.5703125" style="78" customWidth="1"/>
    <col min="10500" max="10500" width="14.85546875" style="78" customWidth="1"/>
    <col min="10501" max="10501" width="15.7109375" style="78" customWidth="1"/>
    <col min="10502" max="10503" width="17.85546875" style="78" customWidth="1"/>
    <col min="10504" max="10504" width="11.42578125" style="78" customWidth="1"/>
    <col min="10505" max="10752" width="9.140625" style="78"/>
    <col min="10753" max="10753" width="5.85546875" style="78" customWidth="1"/>
    <col min="10754" max="10754" width="32.85546875" style="78" customWidth="1"/>
    <col min="10755" max="10755" width="6.5703125" style="78" customWidth="1"/>
    <col min="10756" max="10756" width="14.85546875" style="78" customWidth="1"/>
    <col min="10757" max="10757" width="15.7109375" style="78" customWidth="1"/>
    <col min="10758" max="10759" width="17.85546875" style="78" customWidth="1"/>
    <col min="10760" max="10760" width="11.42578125" style="78" customWidth="1"/>
    <col min="10761" max="11008" width="9.140625" style="78"/>
    <col min="11009" max="11009" width="5.85546875" style="78" customWidth="1"/>
    <col min="11010" max="11010" width="32.85546875" style="78" customWidth="1"/>
    <col min="11011" max="11011" width="6.5703125" style="78" customWidth="1"/>
    <col min="11012" max="11012" width="14.85546875" style="78" customWidth="1"/>
    <col min="11013" max="11013" width="15.7109375" style="78" customWidth="1"/>
    <col min="11014" max="11015" width="17.85546875" style="78" customWidth="1"/>
    <col min="11016" max="11016" width="11.42578125" style="78" customWidth="1"/>
    <col min="11017" max="11264" width="9.140625" style="78"/>
    <col min="11265" max="11265" width="5.85546875" style="78" customWidth="1"/>
    <col min="11266" max="11266" width="32.85546875" style="78" customWidth="1"/>
    <col min="11267" max="11267" width="6.5703125" style="78" customWidth="1"/>
    <col min="11268" max="11268" width="14.85546875" style="78" customWidth="1"/>
    <col min="11269" max="11269" width="15.7109375" style="78" customWidth="1"/>
    <col min="11270" max="11271" width="17.85546875" style="78" customWidth="1"/>
    <col min="11272" max="11272" width="11.42578125" style="78" customWidth="1"/>
    <col min="11273" max="11520" width="9.140625" style="78"/>
    <col min="11521" max="11521" width="5.85546875" style="78" customWidth="1"/>
    <col min="11522" max="11522" width="32.85546875" style="78" customWidth="1"/>
    <col min="11523" max="11523" width="6.5703125" style="78" customWidth="1"/>
    <col min="11524" max="11524" width="14.85546875" style="78" customWidth="1"/>
    <col min="11525" max="11525" width="15.7109375" style="78" customWidth="1"/>
    <col min="11526" max="11527" width="17.85546875" style="78" customWidth="1"/>
    <col min="11528" max="11528" width="11.42578125" style="78" customWidth="1"/>
    <col min="11529" max="11776" width="9.140625" style="78"/>
    <col min="11777" max="11777" width="5.85546875" style="78" customWidth="1"/>
    <col min="11778" max="11778" width="32.85546875" style="78" customWidth="1"/>
    <col min="11779" max="11779" width="6.5703125" style="78" customWidth="1"/>
    <col min="11780" max="11780" width="14.85546875" style="78" customWidth="1"/>
    <col min="11781" max="11781" width="15.7109375" style="78" customWidth="1"/>
    <col min="11782" max="11783" width="17.85546875" style="78" customWidth="1"/>
    <col min="11784" max="11784" width="11.42578125" style="78" customWidth="1"/>
    <col min="11785" max="12032" width="9.140625" style="78"/>
    <col min="12033" max="12033" width="5.85546875" style="78" customWidth="1"/>
    <col min="12034" max="12034" width="32.85546875" style="78" customWidth="1"/>
    <col min="12035" max="12035" width="6.5703125" style="78" customWidth="1"/>
    <col min="12036" max="12036" width="14.85546875" style="78" customWidth="1"/>
    <col min="12037" max="12037" width="15.7109375" style="78" customWidth="1"/>
    <col min="12038" max="12039" width="17.85546875" style="78" customWidth="1"/>
    <col min="12040" max="12040" width="11.42578125" style="78" customWidth="1"/>
    <col min="12041" max="12288" width="9.140625" style="78"/>
    <col min="12289" max="12289" width="5.85546875" style="78" customWidth="1"/>
    <col min="12290" max="12290" width="32.85546875" style="78" customWidth="1"/>
    <col min="12291" max="12291" width="6.5703125" style="78" customWidth="1"/>
    <col min="12292" max="12292" width="14.85546875" style="78" customWidth="1"/>
    <col min="12293" max="12293" width="15.7109375" style="78" customWidth="1"/>
    <col min="12294" max="12295" width="17.85546875" style="78" customWidth="1"/>
    <col min="12296" max="12296" width="11.42578125" style="78" customWidth="1"/>
    <col min="12297" max="12544" width="9.140625" style="78"/>
    <col min="12545" max="12545" width="5.85546875" style="78" customWidth="1"/>
    <col min="12546" max="12546" width="32.85546875" style="78" customWidth="1"/>
    <col min="12547" max="12547" width="6.5703125" style="78" customWidth="1"/>
    <col min="12548" max="12548" width="14.85546875" style="78" customWidth="1"/>
    <col min="12549" max="12549" width="15.7109375" style="78" customWidth="1"/>
    <col min="12550" max="12551" width="17.85546875" style="78" customWidth="1"/>
    <col min="12552" max="12552" width="11.42578125" style="78" customWidth="1"/>
    <col min="12553" max="12800" width="9.140625" style="78"/>
    <col min="12801" max="12801" width="5.85546875" style="78" customWidth="1"/>
    <col min="12802" max="12802" width="32.85546875" style="78" customWidth="1"/>
    <col min="12803" max="12803" width="6.5703125" style="78" customWidth="1"/>
    <col min="12804" max="12804" width="14.85546875" style="78" customWidth="1"/>
    <col min="12805" max="12805" width="15.7109375" style="78" customWidth="1"/>
    <col min="12806" max="12807" width="17.85546875" style="78" customWidth="1"/>
    <col min="12808" max="12808" width="11.42578125" style="78" customWidth="1"/>
    <col min="12809" max="13056" width="9.140625" style="78"/>
    <col min="13057" max="13057" width="5.85546875" style="78" customWidth="1"/>
    <col min="13058" max="13058" width="32.85546875" style="78" customWidth="1"/>
    <col min="13059" max="13059" width="6.5703125" style="78" customWidth="1"/>
    <col min="13060" max="13060" width="14.85546875" style="78" customWidth="1"/>
    <col min="13061" max="13061" width="15.7109375" style="78" customWidth="1"/>
    <col min="13062" max="13063" width="17.85546875" style="78" customWidth="1"/>
    <col min="13064" max="13064" width="11.42578125" style="78" customWidth="1"/>
    <col min="13065" max="13312" width="9.140625" style="78"/>
    <col min="13313" max="13313" width="5.85546875" style="78" customWidth="1"/>
    <col min="13314" max="13314" width="32.85546875" style="78" customWidth="1"/>
    <col min="13315" max="13315" width="6.5703125" style="78" customWidth="1"/>
    <col min="13316" max="13316" width="14.85546875" style="78" customWidth="1"/>
    <col min="13317" max="13317" width="15.7109375" style="78" customWidth="1"/>
    <col min="13318" max="13319" width="17.85546875" style="78" customWidth="1"/>
    <col min="13320" max="13320" width="11.42578125" style="78" customWidth="1"/>
    <col min="13321" max="13568" width="9.140625" style="78"/>
    <col min="13569" max="13569" width="5.85546875" style="78" customWidth="1"/>
    <col min="13570" max="13570" width="32.85546875" style="78" customWidth="1"/>
    <col min="13571" max="13571" width="6.5703125" style="78" customWidth="1"/>
    <col min="13572" max="13572" width="14.85546875" style="78" customWidth="1"/>
    <col min="13573" max="13573" width="15.7109375" style="78" customWidth="1"/>
    <col min="13574" max="13575" width="17.85546875" style="78" customWidth="1"/>
    <col min="13576" max="13576" width="11.42578125" style="78" customWidth="1"/>
    <col min="13577" max="13824" width="9.140625" style="78"/>
    <col min="13825" max="13825" width="5.85546875" style="78" customWidth="1"/>
    <col min="13826" max="13826" width="32.85546875" style="78" customWidth="1"/>
    <col min="13827" max="13827" width="6.5703125" style="78" customWidth="1"/>
    <col min="13828" max="13828" width="14.85546875" style="78" customWidth="1"/>
    <col min="13829" max="13829" width="15.7109375" style="78" customWidth="1"/>
    <col min="13830" max="13831" width="17.85546875" style="78" customWidth="1"/>
    <col min="13832" max="13832" width="11.42578125" style="78" customWidth="1"/>
    <col min="13833" max="14080" width="9.140625" style="78"/>
    <col min="14081" max="14081" width="5.85546875" style="78" customWidth="1"/>
    <col min="14082" max="14082" width="32.85546875" style="78" customWidth="1"/>
    <col min="14083" max="14083" width="6.5703125" style="78" customWidth="1"/>
    <col min="14084" max="14084" width="14.85546875" style="78" customWidth="1"/>
    <col min="14085" max="14085" width="15.7109375" style="78" customWidth="1"/>
    <col min="14086" max="14087" width="17.85546875" style="78" customWidth="1"/>
    <col min="14088" max="14088" width="11.42578125" style="78" customWidth="1"/>
    <col min="14089" max="14336" width="9.140625" style="78"/>
    <col min="14337" max="14337" width="5.85546875" style="78" customWidth="1"/>
    <col min="14338" max="14338" width="32.85546875" style="78" customWidth="1"/>
    <col min="14339" max="14339" width="6.5703125" style="78" customWidth="1"/>
    <col min="14340" max="14340" width="14.85546875" style="78" customWidth="1"/>
    <col min="14341" max="14341" width="15.7109375" style="78" customWidth="1"/>
    <col min="14342" max="14343" width="17.85546875" style="78" customWidth="1"/>
    <col min="14344" max="14344" width="11.42578125" style="78" customWidth="1"/>
    <col min="14345" max="14592" width="9.140625" style="78"/>
    <col min="14593" max="14593" width="5.85546875" style="78" customWidth="1"/>
    <col min="14594" max="14594" width="32.85546875" style="78" customWidth="1"/>
    <col min="14595" max="14595" width="6.5703125" style="78" customWidth="1"/>
    <col min="14596" max="14596" width="14.85546875" style="78" customWidth="1"/>
    <col min="14597" max="14597" width="15.7109375" style="78" customWidth="1"/>
    <col min="14598" max="14599" width="17.85546875" style="78" customWidth="1"/>
    <col min="14600" max="14600" width="11.42578125" style="78" customWidth="1"/>
    <col min="14601" max="14848" width="9.140625" style="78"/>
    <col min="14849" max="14849" width="5.85546875" style="78" customWidth="1"/>
    <col min="14850" max="14850" width="32.85546875" style="78" customWidth="1"/>
    <col min="14851" max="14851" width="6.5703125" style="78" customWidth="1"/>
    <col min="14852" max="14852" width="14.85546875" style="78" customWidth="1"/>
    <col min="14853" max="14853" width="15.7109375" style="78" customWidth="1"/>
    <col min="14854" max="14855" width="17.85546875" style="78" customWidth="1"/>
    <col min="14856" max="14856" width="11.42578125" style="78" customWidth="1"/>
    <col min="14857" max="15104" width="9.140625" style="78"/>
    <col min="15105" max="15105" width="5.85546875" style="78" customWidth="1"/>
    <col min="15106" max="15106" width="32.85546875" style="78" customWidth="1"/>
    <col min="15107" max="15107" width="6.5703125" style="78" customWidth="1"/>
    <col min="15108" max="15108" width="14.85546875" style="78" customWidth="1"/>
    <col min="15109" max="15109" width="15.7109375" style="78" customWidth="1"/>
    <col min="15110" max="15111" width="17.85546875" style="78" customWidth="1"/>
    <col min="15112" max="15112" width="11.42578125" style="78" customWidth="1"/>
    <col min="15113" max="15360" width="9.140625" style="78"/>
    <col min="15361" max="15361" width="5.85546875" style="78" customWidth="1"/>
    <col min="15362" max="15362" width="32.85546875" style="78" customWidth="1"/>
    <col min="15363" max="15363" width="6.5703125" style="78" customWidth="1"/>
    <col min="15364" max="15364" width="14.85546875" style="78" customWidth="1"/>
    <col min="15365" max="15365" width="15.7109375" style="78" customWidth="1"/>
    <col min="15366" max="15367" width="17.85546875" style="78" customWidth="1"/>
    <col min="15368" max="15368" width="11.42578125" style="78" customWidth="1"/>
    <col min="15369" max="15616" width="9.140625" style="78"/>
    <col min="15617" max="15617" width="5.85546875" style="78" customWidth="1"/>
    <col min="15618" max="15618" width="32.85546875" style="78" customWidth="1"/>
    <col min="15619" max="15619" width="6.5703125" style="78" customWidth="1"/>
    <col min="15620" max="15620" width="14.85546875" style="78" customWidth="1"/>
    <col min="15621" max="15621" width="15.7109375" style="78" customWidth="1"/>
    <col min="15622" max="15623" width="17.85546875" style="78" customWidth="1"/>
    <col min="15624" max="15624" width="11.42578125" style="78" customWidth="1"/>
    <col min="15625" max="15872" width="9.140625" style="78"/>
    <col min="15873" max="15873" width="5.85546875" style="78" customWidth="1"/>
    <col min="15874" max="15874" width="32.85546875" style="78" customWidth="1"/>
    <col min="15875" max="15875" width="6.5703125" style="78" customWidth="1"/>
    <col min="15876" max="15876" width="14.85546875" style="78" customWidth="1"/>
    <col min="15877" max="15877" width="15.7109375" style="78" customWidth="1"/>
    <col min="15878" max="15879" width="17.85546875" style="78" customWidth="1"/>
    <col min="15880" max="15880" width="11.42578125" style="78" customWidth="1"/>
    <col min="15881" max="16128" width="9.140625" style="78"/>
    <col min="16129" max="16129" width="5.85546875" style="78" customWidth="1"/>
    <col min="16130" max="16130" width="32.85546875" style="78" customWidth="1"/>
    <col min="16131" max="16131" width="6.5703125" style="78" customWidth="1"/>
    <col min="16132" max="16132" width="14.85546875" style="78" customWidth="1"/>
    <col min="16133" max="16133" width="15.7109375" style="78" customWidth="1"/>
    <col min="16134" max="16135" width="17.85546875" style="78" customWidth="1"/>
    <col min="16136" max="16136" width="11.42578125" style="78" customWidth="1"/>
    <col min="16137" max="16384" width="9.140625" style="78"/>
  </cols>
  <sheetData>
    <row r="1" spans="1:8" s="77" customFormat="1" ht="18.75" customHeight="1">
      <c r="A1" s="77" t="s">
        <v>459</v>
      </c>
      <c r="F1" s="1208" t="s">
        <v>460</v>
      </c>
      <c r="G1" s="1209"/>
      <c r="H1" s="1209"/>
    </row>
    <row r="2" spans="1:8" s="77" customFormat="1" ht="18.75" customHeight="1">
      <c r="A2" s="77" t="s">
        <v>461</v>
      </c>
      <c r="F2" s="1209"/>
      <c r="G2" s="1209"/>
      <c r="H2" s="1209"/>
    </row>
    <row r="3" spans="1:8" s="77" customFormat="1" ht="18.75" customHeight="1">
      <c r="A3" s="77" t="s">
        <v>462</v>
      </c>
      <c r="F3" s="1210"/>
      <c r="G3" s="1210"/>
      <c r="H3" s="1210"/>
    </row>
    <row r="4" spans="1:8" s="77" customFormat="1" ht="27.75" customHeight="1">
      <c r="A4" s="1071" t="s">
        <v>78</v>
      </c>
      <c r="B4" s="1071"/>
      <c r="C4" s="1071"/>
      <c r="D4" s="1071"/>
      <c r="E4" s="1071"/>
      <c r="F4" s="1071"/>
      <c r="G4" s="1071"/>
      <c r="H4" s="1071"/>
    </row>
    <row r="5" spans="1:8" s="77" customFormat="1" ht="18.75">
      <c r="A5" s="1071" t="s">
        <v>79</v>
      </c>
      <c r="B5" s="1071"/>
      <c r="C5" s="1071"/>
      <c r="D5" s="1071"/>
      <c r="E5" s="1071"/>
      <c r="F5" s="1071"/>
      <c r="G5" s="1071"/>
      <c r="H5" s="1071"/>
    </row>
    <row r="6" spans="1:8" s="77" customFormat="1" ht="17.25" customHeight="1">
      <c r="A6" s="1071" t="s">
        <v>463</v>
      </c>
      <c r="B6" s="1071"/>
      <c r="C6" s="1071"/>
      <c r="D6" s="1071"/>
      <c r="E6" s="1071"/>
      <c r="F6" s="1071"/>
      <c r="G6" s="1071"/>
      <c r="H6" s="1071"/>
    </row>
    <row r="7" spans="1:8" s="77" customFormat="1" ht="53.25" customHeight="1">
      <c r="A7" s="1211" t="s">
        <v>464</v>
      </c>
      <c r="B7" s="1211"/>
      <c r="C7" s="1211"/>
      <c r="D7" s="1211"/>
      <c r="E7" s="1211"/>
      <c r="F7" s="1211"/>
      <c r="G7" s="1211"/>
      <c r="H7" s="1211"/>
    </row>
    <row r="8" spans="1:8" s="456" customFormat="1" ht="15.75" customHeight="1">
      <c r="A8" s="1207" t="s">
        <v>465</v>
      </c>
      <c r="B8" s="1207"/>
      <c r="C8" s="1207"/>
      <c r="D8" s="1207"/>
      <c r="E8" s="1207"/>
      <c r="F8" s="1207"/>
      <c r="G8" s="1207"/>
      <c r="H8" s="1207"/>
    </row>
    <row r="9" spans="1:8" s="193" customFormat="1" ht="13.5" customHeight="1">
      <c r="H9" s="192" t="s">
        <v>407</v>
      </c>
    </row>
    <row r="10" spans="1:8" s="79" customFormat="1" ht="63">
      <c r="A10" s="457" t="s">
        <v>240</v>
      </c>
      <c r="B10" s="457" t="s">
        <v>86</v>
      </c>
      <c r="C10" s="457" t="s">
        <v>87</v>
      </c>
      <c r="D10" s="394" t="s">
        <v>88</v>
      </c>
      <c r="E10" s="394" t="s">
        <v>89</v>
      </c>
      <c r="F10" s="394" t="s">
        <v>90</v>
      </c>
      <c r="G10" s="394" t="s">
        <v>466</v>
      </c>
      <c r="H10" s="394" t="s">
        <v>467</v>
      </c>
    </row>
    <row r="11" spans="1:8" s="461" customFormat="1" ht="15.75">
      <c r="A11" s="458">
        <v>1</v>
      </c>
      <c r="B11" s="458">
        <v>2</v>
      </c>
      <c r="C11" s="459">
        <v>3</v>
      </c>
      <c r="D11" s="458">
        <v>4</v>
      </c>
      <c r="E11" s="459">
        <v>5</v>
      </c>
      <c r="F11" s="458">
        <v>6</v>
      </c>
      <c r="G11" s="460">
        <v>7</v>
      </c>
      <c r="H11" s="458">
        <v>8</v>
      </c>
    </row>
    <row r="12" spans="1:8" s="172" customFormat="1" ht="18" customHeight="1">
      <c r="A12" s="462">
        <v>1</v>
      </c>
      <c r="B12" s="463" t="s">
        <v>468</v>
      </c>
      <c r="C12" s="463"/>
      <c r="D12" s="464"/>
      <c r="E12" s="465"/>
      <c r="F12" s="465"/>
      <c r="G12" s="231"/>
      <c r="H12" s="466" t="e">
        <f>G12/F12*100</f>
        <v>#DIV/0!</v>
      </c>
    </row>
    <row r="13" spans="1:8" s="172" customFormat="1" ht="18" customHeight="1">
      <c r="A13" s="462">
        <v>2</v>
      </c>
      <c r="B13" s="463" t="s">
        <v>469</v>
      </c>
      <c r="C13" s="463"/>
      <c r="D13" s="464"/>
      <c r="E13" s="465"/>
      <c r="F13" s="465"/>
      <c r="G13" s="231"/>
      <c r="H13" s="466" t="e">
        <f>G13/F13*100</f>
        <v>#DIV/0!</v>
      </c>
    </row>
    <row r="14" spans="1:8" s="172" customFormat="1" ht="18" customHeight="1">
      <c r="A14" s="462">
        <v>3</v>
      </c>
      <c r="B14" s="467" t="s">
        <v>470</v>
      </c>
      <c r="C14" s="467"/>
      <c r="D14" s="466">
        <f>SUM(D16:D24)</f>
        <v>0</v>
      </c>
      <c r="E14" s="466">
        <f>SUM(E16:E24)</f>
        <v>0</v>
      </c>
      <c r="F14" s="466">
        <f>SUM(F16:F24)</f>
        <v>0</v>
      </c>
      <c r="G14" s="466">
        <f>SUM(G16:G24)</f>
        <v>0</v>
      </c>
      <c r="H14" s="466" t="e">
        <f>G14/F14*100</f>
        <v>#DIV/0!</v>
      </c>
    </row>
    <row r="15" spans="1:8" ht="18" customHeight="1">
      <c r="A15" s="236"/>
      <c r="B15" s="468" t="s">
        <v>290</v>
      </c>
      <c r="C15" s="468"/>
      <c r="D15" s="469"/>
      <c r="E15" s="469"/>
      <c r="F15" s="469"/>
      <c r="G15" s="248"/>
      <c r="H15" s="470"/>
    </row>
    <row r="16" spans="1:8" ht="18" customHeight="1">
      <c r="A16" s="236" t="s">
        <v>471</v>
      </c>
      <c r="B16" s="468"/>
      <c r="C16" s="468"/>
      <c r="D16" s="469"/>
      <c r="E16" s="469"/>
      <c r="F16" s="469"/>
      <c r="G16" s="248"/>
      <c r="H16" s="470" t="e">
        <f t="shared" ref="H16:H23" si="0">G16/F16*100</f>
        <v>#DIV/0!</v>
      </c>
    </row>
    <row r="17" spans="1:8" ht="18" customHeight="1">
      <c r="A17" s="236" t="s">
        <v>471</v>
      </c>
      <c r="B17" s="468"/>
      <c r="C17" s="468"/>
      <c r="D17" s="469"/>
      <c r="E17" s="469"/>
      <c r="F17" s="469"/>
      <c r="G17" s="248"/>
      <c r="H17" s="470" t="e">
        <f t="shared" si="0"/>
        <v>#DIV/0!</v>
      </c>
    </row>
    <row r="18" spans="1:8" ht="18" customHeight="1">
      <c r="A18" s="236" t="s">
        <v>471</v>
      </c>
      <c r="B18" s="468"/>
      <c r="C18" s="468"/>
      <c r="D18" s="469"/>
      <c r="E18" s="469"/>
      <c r="F18" s="469"/>
      <c r="G18" s="248"/>
      <c r="H18" s="470" t="e">
        <f t="shared" si="0"/>
        <v>#DIV/0!</v>
      </c>
    </row>
    <row r="19" spans="1:8" ht="18" customHeight="1">
      <c r="A19" s="236" t="s">
        <v>471</v>
      </c>
      <c r="B19" s="468"/>
      <c r="C19" s="468"/>
      <c r="D19" s="469"/>
      <c r="E19" s="469"/>
      <c r="F19" s="469"/>
      <c r="G19" s="248"/>
      <c r="H19" s="470" t="e">
        <f t="shared" si="0"/>
        <v>#DIV/0!</v>
      </c>
    </row>
    <row r="20" spans="1:8" ht="18" customHeight="1">
      <c r="A20" s="236" t="s">
        <v>471</v>
      </c>
      <c r="B20" s="468"/>
      <c r="C20" s="468"/>
      <c r="D20" s="469"/>
      <c r="E20" s="469"/>
      <c r="F20" s="469"/>
      <c r="G20" s="248"/>
      <c r="H20" s="470" t="e">
        <f t="shared" si="0"/>
        <v>#DIV/0!</v>
      </c>
    </row>
    <row r="21" spans="1:8" ht="18" customHeight="1">
      <c r="A21" s="236" t="s">
        <v>471</v>
      </c>
      <c r="B21" s="468"/>
      <c r="C21" s="468"/>
      <c r="D21" s="469"/>
      <c r="E21" s="469"/>
      <c r="F21" s="469"/>
      <c r="G21" s="248"/>
      <c r="H21" s="470" t="e">
        <f t="shared" si="0"/>
        <v>#DIV/0!</v>
      </c>
    </row>
    <row r="22" spans="1:8" ht="18" customHeight="1">
      <c r="A22" s="236" t="s">
        <v>472</v>
      </c>
      <c r="B22" s="468"/>
      <c r="C22" s="468"/>
      <c r="D22" s="469"/>
      <c r="E22" s="469"/>
      <c r="F22" s="469"/>
      <c r="G22" s="248"/>
      <c r="H22" s="470" t="e">
        <f>G22/F22*100</f>
        <v>#DIV/0!</v>
      </c>
    </row>
    <row r="23" spans="1:8" ht="18" customHeight="1">
      <c r="A23" s="236" t="s">
        <v>471</v>
      </c>
      <c r="B23" s="468"/>
      <c r="C23" s="468"/>
      <c r="D23" s="469"/>
      <c r="E23" s="469"/>
      <c r="F23" s="469"/>
      <c r="G23" s="248"/>
      <c r="H23" s="470" t="e">
        <f t="shared" si="0"/>
        <v>#DIV/0!</v>
      </c>
    </row>
    <row r="24" spans="1:8" ht="18" customHeight="1">
      <c r="A24" s="236"/>
      <c r="B24" s="468"/>
      <c r="C24" s="468"/>
      <c r="D24" s="469"/>
      <c r="E24" s="469"/>
      <c r="F24" s="469"/>
      <c r="G24" s="248"/>
      <c r="H24" s="470"/>
    </row>
    <row r="25" spans="1:8" s="172" customFormat="1" ht="18" customHeight="1">
      <c r="A25" s="462">
        <v>4</v>
      </c>
      <c r="B25" s="467" t="s">
        <v>473</v>
      </c>
      <c r="C25" s="467"/>
      <c r="D25" s="466">
        <f>D26+D36</f>
        <v>0</v>
      </c>
      <c r="E25" s="466">
        <f>E26+E36</f>
        <v>0</v>
      </c>
      <c r="F25" s="466">
        <f>F26+F36</f>
        <v>0</v>
      </c>
      <c r="G25" s="466">
        <f>G26+G36</f>
        <v>0</v>
      </c>
      <c r="H25" s="466" t="e">
        <f t="shared" ref="H25:H30" si="1">G25/F25*100</f>
        <v>#DIV/0!</v>
      </c>
    </row>
    <row r="26" spans="1:8" s="172" customFormat="1" ht="18" customHeight="1">
      <c r="A26" s="471" t="s">
        <v>474</v>
      </c>
      <c r="B26" s="472" t="s">
        <v>475</v>
      </c>
      <c r="C26" s="472"/>
      <c r="D26" s="473">
        <f>D27+D30</f>
        <v>0</v>
      </c>
      <c r="E26" s="473">
        <f>E27+E30</f>
        <v>0</v>
      </c>
      <c r="F26" s="473">
        <f>F27+F30</f>
        <v>0</v>
      </c>
      <c r="G26" s="473">
        <f>G27+G30</f>
        <v>0</v>
      </c>
      <c r="H26" s="473" t="e">
        <f t="shared" si="1"/>
        <v>#DIV/0!</v>
      </c>
    </row>
    <row r="27" spans="1:8" ht="18" customHeight="1">
      <c r="A27" s="236" t="s">
        <v>476</v>
      </c>
      <c r="B27" s="227" t="s">
        <v>477</v>
      </c>
      <c r="C27" s="227"/>
      <c r="D27" s="470">
        <f>D28+D29</f>
        <v>0</v>
      </c>
      <c r="E27" s="470">
        <f>E28+E29</f>
        <v>0</v>
      </c>
      <c r="F27" s="470">
        <f>F28+F29</f>
        <v>0</v>
      </c>
      <c r="G27" s="470">
        <f>G28+G29</f>
        <v>0</v>
      </c>
      <c r="H27" s="470" t="e">
        <f t="shared" si="1"/>
        <v>#DIV/0!</v>
      </c>
    </row>
    <row r="28" spans="1:8" ht="18" customHeight="1">
      <c r="A28" s="236" t="s">
        <v>478</v>
      </c>
      <c r="B28" s="227"/>
      <c r="C28" s="227"/>
      <c r="D28" s="474"/>
      <c r="E28" s="469"/>
      <c r="F28" s="469"/>
      <c r="G28" s="248"/>
      <c r="H28" s="470" t="e">
        <f t="shared" si="1"/>
        <v>#DIV/0!</v>
      </c>
    </row>
    <row r="29" spans="1:8" ht="18" customHeight="1">
      <c r="A29" s="236" t="s">
        <v>471</v>
      </c>
      <c r="B29" s="468"/>
      <c r="C29" s="468"/>
      <c r="D29" s="469"/>
      <c r="E29" s="469"/>
      <c r="F29" s="469"/>
      <c r="G29" s="248"/>
      <c r="H29" s="470" t="e">
        <f t="shared" si="1"/>
        <v>#DIV/0!</v>
      </c>
    </row>
    <row r="30" spans="1:8" ht="18" customHeight="1">
      <c r="A30" s="236" t="s">
        <v>479</v>
      </c>
      <c r="B30" s="468" t="s">
        <v>480</v>
      </c>
      <c r="C30" s="468"/>
      <c r="D30" s="470">
        <f>SUM(D32:D35)</f>
        <v>0</v>
      </c>
      <c r="E30" s="470">
        <f>SUM(E32:E35)</f>
        <v>0</v>
      </c>
      <c r="F30" s="470">
        <f>SUM(F32:F35)</f>
        <v>0</v>
      </c>
      <c r="G30" s="470">
        <f>SUM(G32:G35)</f>
        <v>0</v>
      </c>
      <c r="H30" s="470" t="e">
        <f t="shared" si="1"/>
        <v>#DIV/0!</v>
      </c>
    </row>
    <row r="31" spans="1:8" ht="18" customHeight="1">
      <c r="A31" s="236"/>
      <c r="B31" s="227" t="s">
        <v>290</v>
      </c>
      <c r="C31" s="227"/>
      <c r="D31" s="474"/>
      <c r="E31" s="469"/>
      <c r="F31" s="469"/>
      <c r="G31" s="248"/>
      <c r="H31" s="470"/>
    </row>
    <row r="32" spans="1:8" ht="18" customHeight="1">
      <c r="A32" s="236" t="s">
        <v>481</v>
      </c>
      <c r="B32" s="468"/>
      <c r="C32" s="468"/>
      <c r="D32" s="469"/>
      <c r="E32" s="469"/>
      <c r="F32" s="469"/>
      <c r="G32" s="248"/>
      <c r="H32" s="470" t="e">
        <f t="shared" ref="H32:H42" si="2">G32/F32*100</f>
        <v>#DIV/0!</v>
      </c>
    </row>
    <row r="33" spans="1:8" ht="18" customHeight="1">
      <c r="A33" s="236" t="s">
        <v>471</v>
      </c>
      <c r="B33" s="468"/>
      <c r="C33" s="468"/>
      <c r="D33" s="469"/>
      <c r="E33" s="469"/>
      <c r="F33" s="469"/>
      <c r="G33" s="248"/>
      <c r="H33" s="470" t="e">
        <f t="shared" si="2"/>
        <v>#DIV/0!</v>
      </c>
    </row>
    <row r="34" spans="1:8" ht="18" customHeight="1">
      <c r="A34" s="236" t="s">
        <v>471</v>
      </c>
      <c r="B34" s="468"/>
      <c r="C34" s="468"/>
      <c r="D34" s="469"/>
      <c r="E34" s="469"/>
      <c r="F34" s="469"/>
      <c r="G34" s="248"/>
      <c r="H34" s="470" t="e">
        <f t="shared" si="2"/>
        <v>#DIV/0!</v>
      </c>
    </row>
    <row r="35" spans="1:8" ht="18" customHeight="1">
      <c r="A35" s="236" t="s">
        <v>471</v>
      </c>
      <c r="B35" s="468"/>
      <c r="C35" s="468"/>
      <c r="D35" s="469"/>
      <c r="E35" s="469"/>
      <c r="F35" s="469"/>
      <c r="G35" s="248"/>
      <c r="H35" s="470" t="e">
        <f t="shared" si="2"/>
        <v>#DIV/0!</v>
      </c>
    </row>
    <row r="36" spans="1:8" s="172" customFormat="1" ht="18" customHeight="1">
      <c r="A36" s="471" t="s">
        <v>482</v>
      </c>
      <c r="B36" s="472" t="s">
        <v>483</v>
      </c>
      <c r="C36" s="472"/>
      <c r="D36" s="473">
        <f>D37+D40</f>
        <v>0</v>
      </c>
      <c r="E36" s="473">
        <f>E37+E40</f>
        <v>0</v>
      </c>
      <c r="F36" s="473">
        <f>F37+F40</f>
        <v>0</v>
      </c>
      <c r="G36" s="473">
        <f>G37+G40</f>
        <v>0</v>
      </c>
      <c r="H36" s="473" t="e">
        <f t="shared" si="2"/>
        <v>#DIV/0!</v>
      </c>
    </row>
    <row r="37" spans="1:8" ht="18" customHeight="1">
      <c r="A37" s="236" t="s">
        <v>484</v>
      </c>
      <c r="B37" s="468" t="s">
        <v>485</v>
      </c>
      <c r="C37" s="468"/>
      <c r="D37" s="470">
        <f>SUM(D38:D39)</f>
        <v>0</v>
      </c>
      <c r="E37" s="470">
        <f>SUM(E38:E39)</f>
        <v>0</v>
      </c>
      <c r="F37" s="470">
        <f>SUM(F38:F39)</f>
        <v>0</v>
      </c>
      <c r="G37" s="470">
        <f>SUM(G38:G39)</f>
        <v>0</v>
      </c>
      <c r="H37" s="470" t="e">
        <f t="shared" si="2"/>
        <v>#DIV/0!</v>
      </c>
    </row>
    <row r="38" spans="1:8" ht="18" customHeight="1">
      <c r="A38" s="236" t="s">
        <v>471</v>
      </c>
      <c r="B38" s="468"/>
      <c r="C38" s="468"/>
      <c r="D38" s="469"/>
      <c r="E38" s="469"/>
      <c r="F38" s="469"/>
      <c r="G38" s="248"/>
      <c r="H38" s="470" t="e">
        <f t="shared" si="2"/>
        <v>#DIV/0!</v>
      </c>
    </row>
    <row r="39" spans="1:8" ht="18" customHeight="1">
      <c r="A39" s="236" t="s">
        <v>471</v>
      </c>
      <c r="B39" s="468"/>
      <c r="C39" s="468"/>
      <c r="D39" s="469"/>
      <c r="E39" s="469"/>
      <c r="F39" s="469"/>
      <c r="G39" s="248"/>
      <c r="H39" s="470" t="e">
        <f t="shared" si="2"/>
        <v>#DIV/0!</v>
      </c>
    </row>
    <row r="40" spans="1:8" ht="18" customHeight="1">
      <c r="A40" s="236" t="s">
        <v>486</v>
      </c>
      <c r="B40" s="468" t="s">
        <v>487</v>
      </c>
      <c r="C40" s="468"/>
      <c r="D40" s="470">
        <f>SUM(D41:D43)</f>
        <v>0</v>
      </c>
      <c r="E40" s="470">
        <f>SUM(E41:E43)</f>
        <v>0</v>
      </c>
      <c r="F40" s="470">
        <f>SUM(F41:F43)</f>
        <v>0</v>
      </c>
      <c r="G40" s="470">
        <f>SUM(G41:G43)</f>
        <v>0</v>
      </c>
      <c r="H40" s="470" t="e">
        <f t="shared" si="2"/>
        <v>#DIV/0!</v>
      </c>
    </row>
    <row r="41" spans="1:8" ht="18" customHeight="1">
      <c r="A41" s="236" t="s">
        <v>471</v>
      </c>
      <c r="B41" s="468"/>
      <c r="C41" s="468"/>
      <c r="D41" s="469"/>
      <c r="E41" s="469"/>
      <c r="F41" s="469"/>
      <c r="G41" s="248"/>
      <c r="H41" s="470" t="e">
        <f t="shared" si="2"/>
        <v>#DIV/0!</v>
      </c>
    </row>
    <row r="42" spans="1:8" ht="18" customHeight="1">
      <c r="A42" s="236" t="s">
        <v>471</v>
      </c>
      <c r="B42" s="468"/>
      <c r="C42" s="468"/>
      <c r="D42" s="469"/>
      <c r="E42" s="469"/>
      <c r="F42" s="469"/>
      <c r="G42" s="248"/>
      <c r="H42" s="470" t="e">
        <f t="shared" si="2"/>
        <v>#DIV/0!</v>
      </c>
    </row>
    <row r="43" spans="1:8" ht="18" customHeight="1">
      <c r="A43" s="236"/>
      <c r="B43" s="468"/>
      <c r="C43" s="468"/>
      <c r="D43" s="469"/>
      <c r="E43" s="469"/>
      <c r="F43" s="469"/>
      <c r="G43" s="248"/>
      <c r="H43" s="470"/>
    </row>
    <row r="44" spans="1:8" s="172" customFormat="1" ht="20.25" customHeight="1">
      <c r="A44" s="462">
        <v>5</v>
      </c>
      <c r="B44" s="467" t="s">
        <v>488</v>
      </c>
      <c r="C44" s="467"/>
      <c r="D44" s="465"/>
      <c r="E44" s="465"/>
      <c r="F44" s="465"/>
      <c r="G44" s="465"/>
      <c r="H44" s="466" t="e">
        <f>G44/F44*100</f>
        <v>#DIV/0!</v>
      </c>
    </row>
    <row r="45" spans="1:8" s="172" customFormat="1" ht="20.25" customHeight="1">
      <c r="A45" s="462">
        <v>6</v>
      </c>
      <c r="B45" s="463" t="s">
        <v>489</v>
      </c>
      <c r="C45" s="463"/>
      <c r="D45" s="475">
        <f>D12+D13+D14-D25-D44</f>
        <v>0</v>
      </c>
      <c r="E45" s="475">
        <f>E12+E13+E14-E25-E44</f>
        <v>0</v>
      </c>
      <c r="F45" s="475">
        <f>F12+F13+F14-F25-F44</f>
        <v>0</v>
      </c>
      <c r="G45" s="475">
        <f>G12+G13+G14-G25-G44</f>
        <v>0</v>
      </c>
      <c r="H45" s="466" t="e">
        <f>G45/F45*100</f>
        <v>#DIV/0!</v>
      </c>
    </row>
    <row r="46" spans="1:8" s="193" customFormat="1" ht="15.75" customHeight="1">
      <c r="A46" s="476"/>
      <c r="B46" s="477" t="s">
        <v>434</v>
      </c>
    </row>
    <row r="47" spans="1:8" s="193" customFormat="1" ht="19.5" customHeight="1">
      <c r="A47" s="193" t="s">
        <v>442</v>
      </c>
      <c r="B47" s="78"/>
    </row>
    <row r="48" spans="1:8" s="193" customFormat="1" ht="19.5" customHeight="1">
      <c r="A48" s="450"/>
    </row>
    <row r="49" spans="1:8" s="194" customFormat="1" ht="16.5" customHeight="1">
      <c r="A49" s="192"/>
      <c r="B49" s="192" t="s">
        <v>228</v>
      </c>
      <c r="C49" s="192"/>
      <c r="D49" s="192"/>
      <c r="E49" s="192"/>
      <c r="F49" s="192" t="s">
        <v>229</v>
      </c>
      <c r="G49" s="192"/>
      <c r="H49" s="192"/>
    </row>
    <row r="50" spans="1:8" s="194" customFormat="1" ht="9" customHeight="1">
      <c r="A50" s="192"/>
      <c r="B50" s="192"/>
      <c r="C50" s="192"/>
      <c r="D50" s="192"/>
      <c r="E50" s="192"/>
      <c r="F50" s="192"/>
      <c r="G50" s="192"/>
      <c r="H50" s="192"/>
    </row>
    <row r="51" spans="1:8" s="194" customFormat="1" ht="44.25" customHeight="1">
      <c r="A51" s="192"/>
      <c r="B51" s="192" t="s">
        <v>230</v>
      </c>
      <c r="C51" s="192"/>
      <c r="D51" s="192"/>
      <c r="E51" s="192"/>
      <c r="F51" s="192" t="s">
        <v>231</v>
      </c>
      <c r="G51" s="192"/>
      <c r="H51" s="192"/>
    </row>
    <row r="52" spans="1:8" s="194" customFormat="1" ht="12.75" customHeight="1">
      <c r="A52" s="195"/>
      <c r="B52" s="195" t="s">
        <v>232</v>
      </c>
      <c r="C52" s="195"/>
      <c r="D52" s="195"/>
      <c r="E52" s="195"/>
      <c r="F52" s="195" t="s">
        <v>232</v>
      </c>
      <c r="G52" s="195"/>
      <c r="H52" s="195"/>
    </row>
    <row r="53" spans="1:8" s="194" customFormat="1" ht="19.5" customHeight="1">
      <c r="A53" s="192"/>
      <c r="B53" s="193"/>
      <c r="C53" s="193"/>
      <c r="D53" s="193"/>
      <c r="E53" s="193"/>
      <c r="F53" s="193"/>
      <c r="G53" s="193"/>
      <c r="H53" s="193"/>
    </row>
    <row r="54" spans="1:8" s="194" customFormat="1" ht="32.25" customHeight="1">
      <c r="A54" s="192"/>
      <c r="B54" s="455" t="s">
        <v>234</v>
      </c>
      <c r="C54" s="192"/>
      <c r="D54" s="192"/>
      <c r="E54" s="192"/>
      <c r="F54" s="455" t="s">
        <v>235</v>
      </c>
      <c r="G54" s="192"/>
      <c r="H54" s="192"/>
    </row>
    <row r="55" spans="1:8" s="194" customFormat="1"/>
    <row r="56" spans="1:8">
      <c r="A56" s="194"/>
      <c r="B56" s="194"/>
      <c r="C56" s="194"/>
      <c r="D56" s="194"/>
      <c r="E56" s="194"/>
      <c r="F56" s="194"/>
      <c r="G56" s="194"/>
      <c r="H56" s="194"/>
    </row>
    <row r="57" spans="1:8">
      <c r="A57" s="194"/>
      <c r="B57" s="194" t="s">
        <v>236</v>
      </c>
      <c r="C57" s="194"/>
      <c r="D57" s="194"/>
      <c r="E57" s="194"/>
      <c r="F57" s="194" t="s">
        <v>237</v>
      </c>
      <c r="G57" s="194"/>
      <c r="H57" s="194"/>
    </row>
    <row r="58" spans="1:8" ht="20.25" customHeight="1">
      <c r="A58" s="194"/>
      <c r="B58" s="194" t="s">
        <v>232</v>
      </c>
      <c r="C58" s="194"/>
      <c r="D58" s="194"/>
      <c r="E58" s="194"/>
      <c r="F58" s="194" t="s">
        <v>232</v>
      </c>
      <c r="G58" s="194"/>
      <c r="H58" s="194"/>
    </row>
    <row r="59" spans="1:8" ht="12.75" customHeight="1">
      <c r="A59" s="393"/>
    </row>
    <row r="60" spans="1:8" ht="12.75" customHeight="1">
      <c r="A60" s="393"/>
    </row>
    <row r="61" spans="1:8" ht="12.75" customHeight="1">
      <c r="A61" s="393"/>
    </row>
    <row r="62" spans="1:8" ht="12.75" customHeight="1">
      <c r="A62" s="393"/>
    </row>
    <row r="63" spans="1:8" ht="12.75" customHeight="1">
      <c r="A63" s="393"/>
    </row>
    <row r="64" spans="1:8" ht="12.75" customHeight="1">
      <c r="A64" s="393"/>
    </row>
    <row r="65" spans="1:1" ht="12.75" customHeight="1">
      <c r="A65" s="393"/>
    </row>
    <row r="66" spans="1:1" ht="12.75" customHeight="1">
      <c r="A66" s="393"/>
    </row>
    <row r="67" spans="1:1" ht="12.75" customHeight="1">
      <c r="A67" s="393"/>
    </row>
    <row r="68" spans="1:1" ht="12.75" customHeight="1">
      <c r="A68" s="393"/>
    </row>
    <row r="69" spans="1:1" ht="12.75" customHeight="1">
      <c r="A69" s="393"/>
    </row>
    <row r="70" spans="1:1" ht="12.75" customHeight="1">
      <c r="A70" s="393"/>
    </row>
    <row r="71" spans="1:1" ht="12.75" customHeight="1">
      <c r="A71" s="393"/>
    </row>
    <row r="72" spans="1:1" ht="12.75" customHeight="1">
      <c r="A72" s="393"/>
    </row>
    <row r="73" spans="1:1" ht="12.75" customHeight="1">
      <c r="A73" s="393"/>
    </row>
    <row r="74" spans="1:1" ht="12.75" customHeight="1">
      <c r="A74" s="393"/>
    </row>
    <row r="75" spans="1:1" ht="12.75" customHeight="1">
      <c r="A75" s="393"/>
    </row>
    <row r="76" spans="1:1" ht="12.75" customHeight="1">
      <c r="A76" s="393"/>
    </row>
    <row r="77" spans="1:1" ht="12.75" customHeight="1">
      <c r="A77" s="393"/>
    </row>
    <row r="78" spans="1:1" ht="12.75" customHeight="1">
      <c r="A78" s="393"/>
    </row>
    <row r="79" spans="1:1" ht="12.75" customHeight="1">
      <c r="A79" s="393"/>
    </row>
    <row r="80" spans="1:1" ht="12.75" customHeight="1">
      <c r="A80" s="393"/>
    </row>
    <row r="81" spans="1:1" ht="12.75" customHeight="1">
      <c r="A81" s="393"/>
    </row>
    <row r="82" spans="1:1" ht="12.75" customHeight="1">
      <c r="A82" s="393"/>
    </row>
    <row r="83" spans="1:1" ht="12.75" customHeight="1">
      <c r="A83" s="393"/>
    </row>
    <row r="84" spans="1:1" ht="12.75" customHeight="1">
      <c r="A84" s="393"/>
    </row>
    <row r="85" spans="1:1" ht="12.75" customHeight="1">
      <c r="A85" s="393"/>
    </row>
    <row r="86" spans="1:1" ht="12.75" customHeight="1">
      <c r="A86" s="393"/>
    </row>
    <row r="87" spans="1:1" ht="12.75" customHeight="1">
      <c r="A87" s="393"/>
    </row>
    <row r="88" spans="1:1" ht="12.75" customHeight="1">
      <c r="A88" s="393"/>
    </row>
    <row r="89" spans="1:1" ht="12.75" customHeight="1">
      <c r="A89" s="393"/>
    </row>
    <row r="90" spans="1:1" ht="12.75" customHeight="1">
      <c r="A90" s="393"/>
    </row>
    <row r="91" spans="1:1" ht="12.75" customHeight="1">
      <c r="A91" s="393"/>
    </row>
    <row r="92" spans="1:1" ht="12.75" customHeight="1">
      <c r="A92" s="393"/>
    </row>
    <row r="93" spans="1:1" ht="12.75" customHeight="1">
      <c r="A93" s="393"/>
    </row>
    <row r="94" spans="1:1" ht="12.75" customHeight="1">
      <c r="A94" s="393"/>
    </row>
    <row r="95" spans="1:1" ht="12.75" customHeight="1">
      <c r="A95" s="393"/>
    </row>
    <row r="96" spans="1:1" ht="12.75" customHeight="1">
      <c r="A96" s="393"/>
    </row>
    <row r="97" spans="1:1" ht="12.75" customHeight="1">
      <c r="A97" s="393"/>
    </row>
    <row r="98" spans="1:1" ht="12.75" customHeight="1">
      <c r="A98" s="393"/>
    </row>
    <row r="99" spans="1:1" ht="12.75" customHeight="1">
      <c r="A99" s="393"/>
    </row>
    <row r="100" spans="1:1" ht="12.75" customHeight="1">
      <c r="A100" s="393"/>
    </row>
    <row r="101" spans="1:1" ht="12.75" customHeight="1">
      <c r="A101" s="393"/>
    </row>
    <row r="102" spans="1:1" ht="12.75" customHeight="1">
      <c r="A102" s="393"/>
    </row>
    <row r="103" spans="1:1" ht="12.75" customHeight="1">
      <c r="A103" s="393"/>
    </row>
    <row r="104" spans="1:1" ht="12.75" customHeight="1">
      <c r="A104" s="393"/>
    </row>
    <row r="105" spans="1:1" ht="12.75" customHeight="1">
      <c r="A105" s="393"/>
    </row>
    <row r="106" spans="1:1" ht="12.75" customHeight="1">
      <c r="A106" s="393"/>
    </row>
    <row r="107" spans="1:1" ht="12.75" customHeight="1">
      <c r="A107" s="393"/>
    </row>
    <row r="108" spans="1:1" ht="12.75" customHeight="1">
      <c r="A108" s="393"/>
    </row>
    <row r="109" spans="1:1" ht="12.75" customHeight="1">
      <c r="A109" s="393"/>
    </row>
    <row r="110" spans="1:1" ht="12.75" customHeight="1">
      <c r="A110" s="393"/>
    </row>
    <row r="111" spans="1:1" ht="12.75" customHeight="1">
      <c r="A111" s="393"/>
    </row>
    <row r="112" spans="1:1" ht="12.75" customHeight="1">
      <c r="A112" s="393"/>
    </row>
    <row r="113" spans="1:1" ht="12.75" customHeight="1">
      <c r="A113" s="393"/>
    </row>
    <row r="114" spans="1:1" ht="12.75" customHeight="1">
      <c r="A114" s="393"/>
    </row>
    <row r="115" spans="1:1" ht="12.75" customHeight="1">
      <c r="A115" s="393"/>
    </row>
    <row r="116" spans="1:1" ht="12.75" customHeight="1">
      <c r="A116" s="393"/>
    </row>
    <row r="117" spans="1:1" ht="12.75" customHeight="1">
      <c r="A117" s="393"/>
    </row>
    <row r="118" spans="1:1" ht="12.75" customHeight="1">
      <c r="A118" s="393"/>
    </row>
    <row r="119" spans="1:1" ht="12.75" customHeight="1">
      <c r="A119" s="393"/>
    </row>
    <row r="120" spans="1:1" ht="12.75" customHeight="1">
      <c r="A120" s="393"/>
    </row>
    <row r="121" spans="1:1" ht="12.75" customHeight="1">
      <c r="A121" s="393"/>
    </row>
    <row r="122" spans="1:1" ht="12.75" customHeight="1">
      <c r="A122" s="393"/>
    </row>
    <row r="123" spans="1:1" ht="12.75" customHeight="1">
      <c r="A123" s="393"/>
    </row>
    <row r="124" spans="1:1" ht="12.75" customHeight="1">
      <c r="A124" s="393"/>
    </row>
    <row r="125" spans="1:1" ht="12.75" customHeight="1">
      <c r="A125" s="393"/>
    </row>
    <row r="126" spans="1:1" ht="12.75" customHeight="1">
      <c r="A126" s="393"/>
    </row>
    <row r="127" spans="1:1" ht="12.75" customHeight="1">
      <c r="A127" s="393"/>
    </row>
    <row r="128" spans="1:1" ht="12.75" customHeight="1">
      <c r="A128" s="393"/>
    </row>
    <row r="129" spans="1:1" ht="12.75" customHeight="1">
      <c r="A129" s="393"/>
    </row>
    <row r="130" spans="1:1" ht="12.75" customHeight="1">
      <c r="A130" s="393"/>
    </row>
    <row r="131" spans="1:1" ht="12.75" customHeight="1">
      <c r="A131" s="393"/>
    </row>
    <row r="132" spans="1:1" ht="12.75" customHeight="1">
      <c r="A132" s="393"/>
    </row>
    <row r="133" spans="1:1" ht="12.75" customHeight="1">
      <c r="A133" s="393"/>
    </row>
    <row r="134" spans="1:1" ht="12.75" customHeight="1">
      <c r="A134" s="393"/>
    </row>
    <row r="135" spans="1:1" ht="12.75" customHeight="1">
      <c r="A135" s="393"/>
    </row>
    <row r="136" spans="1:1" ht="12.75" customHeight="1">
      <c r="A136" s="393"/>
    </row>
    <row r="137" spans="1:1" ht="12.75" customHeight="1">
      <c r="A137" s="393"/>
    </row>
    <row r="138" spans="1:1" ht="12.75" customHeight="1">
      <c r="A138" s="393"/>
    </row>
    <row r="139" spans="1:1" ht="12.75" customHeight="1">
      <c r="A139" s="393"/>
    </row>
    <row r="140" spans="1:1" ht="12.75" customHeight="1">
      <c r="A140" s="393"/>
    </row>
    <row r="141" spans="1:1" ht="12.75" customHeight="1">
      <c r="A141" s="393"/>
    </row>
    <row r="142" spans="1:1" ht="12.75" customHeight="1">
      <c r="A142" s="393"/>
    </row>
    <row r="143" spans="1:1" ht="12.75" customHeight="1">
      <c r="A143" s="393"/>
    </row>
    <row r="144" spans="1:1" ht="12.75" customHeight="1">
      <c r="A144" s="393"/>
    </row>
    <row r="145" spans="1:1" ht="12.75" customHeight="1">
      <c r="A145" s="393"/>
    </row>
    <row r="146" spans="1:1" ht="12.75" customHeight="1">
      <c r="A146" s="393"/>
    </row>
    <row r="147" spans="1:1" ht="12.75" customHeight="1">
      <c r="A147" s="393"/>
    </row>
    <row r="148" spans="1:1" ht="12.75" customHeight="1">
      <c r="A148" s="393"/>
    </row>
    <row r="149" spans="1:1" ht="12.75" customHeight="1">
      <c r="A149" s="393"/>
    </row>
    <row r="150" spans="1:1" ht="12.75" customHeight="1">
      <c r="A150" s="393"/>
    </row>
    <row r="151" spans="1:1">
      <c r="A151" s="393"/>
    </row>
    <row r="152" spans="1:1">
      <c r="A152" s="393"/>
    </row>
    <row r="153" spans="1:1">
      <c r="A153" s="393"/>
    </row>
    <row r="154" spans="1:1">
      <c r="A154" s="393"/>
    </row>
    <row r="155" spans="1:1">
      <c r="A155" s="393"/>
    </row>
    <row r="156" spans="1:1">
      <c r="A156" s="393"/>
    </row>
    <row r="157" spans="1:1">
      <c r="A157" s="393"/>
    </row>
    <row r="158" spans="1:1">
      <c r="A158" s="393"/>
    </row>
    <row r="159" spans="1:1">
      <c r="A159" s="393"/>
    </row>
    <row r="160" spans="1:1">
      <c r="A160" s="393"/>
    </row>
    <row r="161" spans="1:1">
      <c r="A161" s="393"/>
    </row>
    <row r="162" spans="1:1">
      <c r="A162" s="393"/>
    </row>
    <row r="163" spans="1:1">
      <c r="A163" s="393"/>
    </row>
    <row r="164" spans="1:1">
      <c r="A164" s="393"/>
    </row>
    <row r="165" spans="1:1">
      <c r="A165" s="393"/>
    </row>
    <row r="166" spans="1:1">
      <c r="A166" s="393"/>
    </row>
    <row r="167" spans="1:1">
      <c r="A167" s="393"/>
    </row>
    <row r="168" spans="1:1">
      <c r="A168" s="393"/>
    </row>
    <row r="169" spans="1:1">
      <c r="A169" s="393"/>
    </row>
    <row r="170" spans="1:1">
      <c r="A170" s="393"/>
    </row>
    <row r="171" spans="1:1">
      <c r="A171" s="393"/>
    </row>
    <row r="172" spans="1:1">
      <c r="A172" s="393"/>
    </row>
    <row r="173" spans="1:1">
      <c r="A173" s="393"/>
    </row>
    <row r="174" spans="1:1">
      <c r="A174" s="393"/>
    </row>
    <row r="175" spans="1:1">
      <c r="A175" s="393"/>
    </row>
    <row r="176" spans="1:1">
      <c r="A176" s="393"/>
    </row>
    <row r="177" spans="1:1">
      <c r="A177" s="393"/>
    </row>
    <row r="178" spans="1:1">
      <c r="A178" s="393"/>
    </row>
    <row r="179" spans="1:1">
      <c r="A179" s="393"/>
    </row>
    <row r="180" spans="1:1">
      <c r="A180" s="393"/>
    </row>
    <row r="181" spans="1:1">
      <c r="A181" s="393"/>
    </row>
    <row r="182" spans="1:1">
      <c r="A182" s="393"/>
    </row>
    <row r="183" spans="1:1">
      <c r="A183" s="393"/>
    </row>
    <row r="184" spans="1:1">
      <c r="A184" s="393"/>
    </row>
    <row r="185" spans="1:1">
      <c r="A185" s="393"/>
    </row>
    <row r="186" spans="1:1">
      <c r="A186" s="393"/>
    </row>
    <row r="187" spans="1:1">
      <c r="A187" s="393"/>
    </row>
    <row r="188" spans="1:1">
      <c r="A188" s="393"/>
    </row>
    <row r="189" spans="1:1">
      <c r="A189" s="393"/>
    </row>
    <row r="190" spans="1:1">
      <c r="A190" s="393"/>
    </row>
    <row r="191" spans="1:1">
      <c r="A191" s="393"/>
    </row>
    <row r="192" spans="1:1">
      <c r="A192" s="393"/>
    </row>
    <row r="193" spans="1:1">
      <c r="A193" s="393"/>
    </row>
    <row r="194" spans="1:1">
      <c r="A194" s="393"/>
    </row>
    <row r="195" spans="1:1">
      <c r="A195" s="393"/>
    </row>
    <row r="196" spans="1:1">
      <c r="A196" s="393"/>
    </row>
    <row r="197" spans="1:1">
      <c r="A197" s="393"/>
    </row>
    <row r="198" spans="1:1">
      <c r="A198" s="393"/>
    </row>
    <row r="199" spans="1:1">
      <c r="A199" s="393"/>
    </row>
    <row r="200" spans="1:1">
      <c r="A200" s="393"/>
    </row>
    <row r="201" spans="1:1">
      <c r="A201" s="393"/>
    </row>
    <row r="202" spans="1:1">
      <c r="A202" s="393"/>
    </row>
    <row r="203" spans="1:1">
      <c r="A203" s="393"/>
    </row>
    <row r="204" spans="1:1">
      <c r="A204" s="393"/>
    </row>
    <row r="205" spans="1:1">
      <c r="A205" s="393"/>
    </row>
    <row r="206" spans="1:1">
      <c r="A206" s="393"/>
    </row>
    <row r="207" spans="1:1">
      <c r="A207" s="393"/>
    </row>
    <row r="208" spans="1:1">
      <c r="A208" s="393"/>
    </row>
    <row r="209" spans="1:1">
      <c r="A209" s="393"/>
    </row>
    <row r="210" spans="1:1">
      <c r="A210" s="393"/>
    </row>
    <row r="211" spans="1:1">
      <c r="A211" s="393"/>
    </row>
    <row r="212" spans="1:1">
      <c r="A212" s="393"/>
    </row>
    <row r="213" spans="1:1">
      <c r="A213" s="393"/>
    </row>
    <row r="214" spans="1:1">
      <c r="A214" s="393"/>
    </row>
    <row r="215" spans="1:1">
      <c r="A215" s="393"/>
    </row>
    <row r="216" spans="1:1">
      <c r="A216" s="393"/>
    </row>
    <row r="217" spans="1:1">
      <c r="A217" s="393"/>
    </row>
    <row r="218" spans="1:1">
      <c r="A218" s="393"/>
    </row>
    <row r="219" spans="1:1">
      <c r="A219" s="393"/>
    </row>
    <row r="220" spans="1:1">
      <c r="A220" s="393"/>
    </row>
    <row r="221" spans="1:1">
      <c r="A221" s="393"/>
    </row>
    <row r="222" spans="1:1">
      <c r="A222" s="393"/>
    </row>
    <row r="223" spans="1:1">
      <c r="A223" s="393"/>
    </row>
    <row r="224" spans="1:1">
      <c r="A224" s="393"/>
    </row>
    <row r="225" spans="1:1">
      <c r="A225" s="393"/>
    </row>
    <row r="226" spans="1:1">
      <c r="A226" s="393"/>
    </row>
    <row r="227" spans="1:1">
      <c r="A227" s="393"/>
    </row>
    <row r="228" spans="1:1">
      <c r="A228" s="393"/>
    </row>
    <row r="229" spans="1:1">
      <c r="A229" s="393"/>
    </row>
    <row r="230" spans="1:1">
      <c r="A230" s="393"/>
    </row>
    <row r="231" spans="1:1">
      <c r="A231" s="393"/>
    </row>
    <row r="232" spans="1:1">
      <c r="A232" s="393"/>
    </row>
    <row r="233" spans="1:1">
      <c r="A233" s="393"/>
    </row>
    <row r="234" spans="1:1">
      <c r="A234" s="393"/>
    </row>
    <row r="235" spans="1:1">
      <c r="A235" s="393"/>
    </row>
    <row r="236" spans="1:1">
      <c r="A236" s="393"/>
    </row>
    <row r="237" spans="1:1">
      <c r="A237" s="393"/>
    </row>
    <row r="238" spans="1:1">
      <c r="A238" s="393"/>
    </row>
    <row r="239" spans="1:1">
      <c r="A239" s="393"/>
    </row>
    <row r="240" spans="1:1">
      <c r="A240" s="393"/>
    </row>
    <row r="241" spans="1:1">
      <c r="A241" s="393"/>
    </row>
    <row r="242" spans="1:1">
      <c r="A242" s="393"/>
    </row>
    <row r="243" spans="1:1">
      <c r="A243" s="393"/>
    </row>
    <row r="244" spans="1:1">
      <c r="A244" s="393"/>
    </row>
    <row r="245" spans="1:1">
      <c r="A245" s="393"/>
    </row>
    <row r="246" spans="1:1">
      <c r="A246" s="393"/>
    </row>
    <row r="247" spans="1:1">
      <c r="A247" s="393"/>
    </row>
    <row r="248" spans="1:1">
      <c r="A248" s="393"/>
    </row>
    <row r="249" spans="1:1">
      <c r="A249" s="393"/>
    </row>
    <row r="250" spans="1:1">
      <c r="A250" s="393"/>
    </row>
    <row r="251" spans="1:1">
      <c r="A251" s="393"/>
    </row>
    <row r="252" spans="1:1">
      <c r="A252" s="393"/>
    </row>
    <row r="253" spans="1:1">
      <c r="A253" s="393"/>
    </row>
    <row r="254" spans="1:1">
      <c r="A254" s="393"/>
    </row>
    <row r="255" spans="1:1">
      <c r="A255" s="393"/>
    </row>
    <row r="256" spans="1:1">
      <c r="A256" s="393"/>
    </row>
    <row r="257" spans="1:1">
      <c r="A257" s="393"/>
    </row>
    <row r="258" spans="1:1">
      <c r="A258" s="393"/>
    </row>
    <row r="259" spans="1:1">
      <c r="A259" s="393"/>
    </row>
    <row r="260" spans="1:1">
      <c r="A260" s="393"/>
    </row>
    <row r="261" spans="1:1">
      <c r="A261" s="393"/>
    </row>
    <row r="262" spans="1:1">
      <c r="A262" s="393"/>
    </row>
    <row r="263" spans="1:1">
      <c r="A263" s="393"/>
    </row>
    <row r="264" spans="1:1">
      <c r="A264" s="393"/>
    </row>
    <row r="265" spans="1:1">
      <c r="A265" s="393"/>
    </row>
    <row r="266" spans="1:1">
      <c r="A266" s="393"/>
    </row>
    <row r="267" spans="1:1">
      <c r="A267" s="393"/>
    </row>
    <row r="268" spans="1:1">
      <c r="A268" s="393"/>
    </row>
    <row r="269" spans="1:1">
      <c r="A269" s="393"/>
    </row>
    <row r="270" spans="1:1">
      <c r="A270" s="393"/>
    </row>
    <row r="271" spans="1:1">
      <c r="A271" s="393"/>
    </row>
    <row r="272" spans="1:1">
      <c r="A272" s="393"/>
    </row>
    <row r="273" spans="1:1">
      <c r="A273" s="393"/>
    </row>
    <row r="274" spans="1:1">
      <c r="A274" s="393"/>
    </row>
    <row r="275" spans="1:1">
      <c r="A275" s="393"/>
    </row>
    <row r="276" spans="1:1">
      <c r="A276" s="393"/>
    </row>
    <row r="277" spans="1:1">
      <c r="A277" s="393"/>
    </row>
    <row r="278" spans="1:1">
      <c r="A278" s="393"/>
    </row>
    <row r="279" spans="1:1">
      <c r="A279" s="393"/>
    </row>
    <row r="280" spans="1:1">
      <c r="A280" s="393"/>
    </row>
    <row r="281" spans="1:1">
      <c r="A281" s="393"/>
    </row>
    <row r="282" spans="1:1">
      <c r="A282" s="393"/>
    </row>
    <row r="283" spans="1:1">
      <c r="A283" s="393"/>
    </row>
    <row r="284" spans="1:1">
      <c r="A284" s="393"/>
    </row>
    <row r="285" spans="1:1">
      <c r="A285" s="393"/>
    </row>
    <row r="286" spans="1:1">
      <c r="A286" s="393"/>
    </row>
    <row r="287" spans="1:1">
      <c r="A287" s="393"/>
    </row>
    <row r="288" spans="1:1">
      <c r="A288" s="393"/>
    </row>
    <row r="289" spans="1:1">
      <c r="A289" s="393"/>
    </row>
    <row r="290" spans="1:1">
      <c r="A290" s="393"/>
    </row>
    <row r="291" spans="1:1">
      <c r="A291" s="393"/>
    </row>
    <row r="292" spans="1:1">
      <c r="A292" s="393"/>
    </row>
    <row r="293" spans="1:1">
      <c r="A293" s="393"/>
    </row>
    <row r="294" spans="1:1">
      <c r="A294" s="393"/>
    </row>
    <row r="295" spans="1:1">
      <c r="A295" s="393"/>
    </row>
    <row r="296" spans="1:1">
      <c r="A296" s="393"/>
    </row>
    <row r="297" spans="1:1">
      <c r="A297" s="393"/>
    </row>
    <row r="298" spans="1:1">
      <c r="A298" s="393"/>
    </row>
    <row r="299" spans="1:1">
      <c r="A299" s="393"/>
    </row>
    <row r="300" spans="1:1">
      <c r="A300" s="393"/>
    </row>
    <row r="301" spans="1:1">
      <c r="A301" s="393"/>
    </row>
    <row r="302" spans="1:1">
      <c r="A302" s="393"/>
    </row>
    <row r="303" spans="1:1">
      <c r="A303" s="393"/>
    </row>
    <row r="304" spans="1:1">
      <c r="A304" s="393"/>
    </row>
    <row r="305" spans="1:1">
      <c r="A305" s="393"/>
    </row>
    <row r="306" spans="1:1">
      <c r="A306" s="393"/>
    </row>
    <row r="307" spans="1:1">
      <c r="A307" s="393"/>
    </row>
    <row r="308" spans="1:1">
      <c r="A308" s="393"/>
    </row>
    <row r="309" spans="1:1">
      <c r="A309" s="393"/>
    </row>
    <row r="310" spans="1:1">
      <c r="A310" s="393"/>
    </row>
    <row r="311" spans="1:1">
      <c r="A311" s="393"/>
    </row>
    <row r="312" spans="1:1">
      <c r="A312" s="393"/>
    </row>
    <row r="313" spans="1:1">
      <c r="A313" s="393"/>
    </row>
    <row r="314" spans="1:1">
      <c r="A314" s="393"/>
    </row>
    <row r="315" spans="1:1">
      <c r="A315" s="393"/>
    </row>
    <row r="316" spans="1:1">
      <c r="A316" s="393"/>
    </row>
    <row r="317" spans="1:1">
      <c r="A317" s="393"/>
    </row>
    <row r="318" spans="1:1">
      <c r="A318" s="393"/>
    </row>
    <row r="319" spans="1:1">
      <c r="A319" s="393"/>
    </row>
    <row r="320" spans="1:1">
      <c r="A320" s="393"/>
    </row>
    <row r="321" spans="1:1">
      <c r="A321" s="393"/>
    </row>
    <row r="322" spans="1:1">
      <c r="A322" s="393"/>
    </row>
    <row r="323" spans="1:1">
      <c r="A323" s="393"/>
    </row>
    <row r="324" spans="1:1">
      <c r="A324" s="393"/>
    </row>
    <row r="325" spans="1:1">
      <c r="A325" s="393"/>
    </row>
    <row r="326" spans="1:1">
      <c r="A326" s="393"/>
    </row>
    <row r="327" spans="1:1">
      <c r="A327" s="393"/>
    </row>
    <row r="328" spans="1:1">
      <c r="A328" s="393"/>
    </row>
    <row r="329" spans="1:1">
      <c r="A329" s="393"/>
    </row>
    <row r="330" spans="1:1">
      <c r="A330" s="393"/>
    </row>
    <row r="331" spans="1:1">
      <c r="A331" s="393"/>
    </row>
    <row r="332" spans="1:1">
      <c r="A332" s="393"/>
    </row>
    <row r="333" spans="1:1">
      <c r="A333" s="393"/>
    </row>
    <row r="334" spans="1:1">
      <c r="A334" s="393"/>
    </row>
    <row r="335" spans="1:1">
      <c r="A335" s="393"/>
    </row>
    <row r="336" spans="1:1">
      <c r="A336" s="393"/>
    </row>
    <row r="337" spans="1:1">
      <c r="A337" s="393"/>
    </row>
    <row r="338" spans="1:1">
      <c r="A338" s="393"/>
    </row>
    <row r="339" spans="1:1">
      <c r="A339" s="393"/>
    </row>
    <row r="340" spans="1:1">
      <c r="A340" s="393"/>
    </row>
    <row r="341" spans="1:1">
      <c r="A341" s="393"/>
    </row>
    <row r="342" spans="1:1">
      <c r="A342" s="393"/>
    </row>
    <row r="343" spans="1:1">
      <c r="A343" s="393"/>
    </row>
    <row r="344" spans="1:1">
      <c r="A344" s="393"/>
    </row>
    <row r="345" spans="1:1">
      <c r="A345" s="393"/>
    </row>
    <row r="346" spans="1:1">
      <c r="A346" s="393"/>
    </row>
    <row r="347" spans="1:1">
      <c r="A347" s="393"/>
    </row>
    <row r="348" spans="1:1">
      <c r="A348" s="393"/>
    </row>
    <row r="349" spans="1:1">
      <c r="A349" s="393"/>
    </row>
    <row r="350" spans="1:1">
      <c r="A350" s="393"/>
    </row>
    <row r="351" spans="1:1">
      <c r="A351" s="393"/>
    </row>
    <row r="352" spans="1:1">
      <c r="A352" s="393"/>
    </row>
    <row r="353" spans="1:1">
      <c r="A353" s="393"/>
    </row>
    <row r="354" spans="1:1">
      <c r="A354" s="393"/>
    </row>
    <row r="355" spans="1:1">
      <c r="A355" s="393"/>
    </row>
    <row r="356" spans="1:1">
      <c r="A356" s="393"/>
    </row>
    <row r="357" spans="1:1">
      <c r="A357" s="393"/>
    </row>
    <row r="358" spans="1:1">
      <c r="A358" s="393"/>
    </row>
    <row r="359" spans="1:1">
      <c r="A359" s="393"/>
    </row>
    <row r="360" spans="1:1">
      <c r="A360" s="393"/>
    </row>
    <row r="361" spans="1:1">
      <c r="A361" s="393"/>
    </row>
    <row r="362" spans="1:1">
      <c r="A362" s="393"/>
    </row>
    <row r="363" spans="1:1">
      <c r="A363" s="393"/>
    </row>
    <row r="364" spans="1:1">
      <c r="A364" s="393"/>
    </row>
    <row r="365" spans="1:1">
      <c r="A365" s="393"/>
    </row>
    <row r="366" spans="1:1">
      <c r="A366" s="393"/>
    </row>
    <row r="367" spans="1:1">
      <c r="A367" s="393"/>
    </row>
    <row r="368" spans="1:1">
      <c r="A368" s="393"/>
    </row>
    <row r="369" spans="1:1">
      <c r="A369" s="393"/>
    </row>
    <row r="370" spans="1:1">
      <c r="A370" s="393"/>
    </row>
    <row r="371" spans="1:1">
      <c r="A371" s="393"/>
    </row>
    <row r="372" spans="1:1">
      <c r="A372" s="393"/>
    </row>
    <row r="373" spans="1:1">
      <c r="A373" s="393"/>
    </row>
    <row r="374" spans="1:1">
      <c r="A374" s="393"/>
    </row>
    <row r="375" spans="1:1">
      <c r="A375" s="393"/>
    </row>
    <row r="376" spans="1:1">
      <c r="A376" s="393"/>
    </row>
    <row r="377" spans="1:1">
      <c r="A377" s="393"/>
    </row>
    <row r="378" spans="1:1">
      <c r="A378" s="393"/>
    </row>
    <row r="379" spans="1:1">
      <c r="A379" s="393"/>
    </row>
    <row r="380" spans="1:1">
      <c r="A380" s="393"/>
    </row>
    <row r="381" spans="1:1">
      <c r="A381" s="393"/>
    </row>
    <row r="382" spans="1:1">
      <c r="A382" s="393"/>
    </row>
    <row r="383" spans="1:1">
      <c r="A383" s="393"/>
    </row>
    <row r="384" spans="1:1">
      <c r="A384" s="393"/>
    </row>
    <row r="385" spans="1:1">
      <c r="A385" s="393"/>
    </row>
    <row r="386" spans="1:1">
      <c r="A386" s="393"/>
    </row>
    <row r="387" spans="1:1">
      <c r="A387" s="393"/>
    </row>
    <row r="388" spans="1:1">
      <c r="A388" s="393"/>
    </row>
    <row r="389" spans="1:1">
      <c r="A389" s="393"/>
    </row>
    <row r="390" spans="1:1">
      <c r="A390" s="393"/>
    </row>
    <row r="391" spans="1:1">
      <c r="A391" s="393"/>
    </row>
    <row r="392" spans="1:1">
      <c r="A392" s="393"/>
    </row>
    <row r="393" spans="1:1">
      <c r="A393" s="393"/>
    </row>
    <row r="394" spans="1:1">
      <c r="A394" s="393"/>
    </row>
    <row r="395" spans="1:1">
      <c r="A395" s="393"/>
    </row>
    <row r="396" spans="1:1">
      <c r="A396" s="393"/>
    </row>
    <row r="397" spans="1:1">
      <c r="A397" s="393"/>
    </row>
    <row r="398" spans="1:1">
      <c r="A398" s="393"/>
    </row>
    <row r="399" spans="1:1">
      <c r="A399" s="393"/>
    </row>
    <row r="400" spans="1:1">
      <c r="A400" s="393"/>
    </row>
    <row r="401" spans="1:1">
      <c r="A401" s="393"/>
    </row>
    <row r="402" spans="1:1">
      <c r="A402" s="393"/>
    </row>
    <row r="403" spans="1:1">
      <c r="A403" s="393"/>
    </row>
    <row r="404" spans="1:1">
      <c r="A404" s="393"/>
    </row>
    <row r="405" spans="1:1">
      <c r="A405" s="393"/>
    </row>
    <row r="406" spans="1:1">
      <c r="A406" s="393"/>
    </row>
    <row r="407" spans="1:1">
      <c r="A407" s="393"/>
    </row>
    <row r="408" spans="1:1">
      <c r="A408" s="393"/>
    </row>
    <row r="409" spans="1:1">
      <c r="A409" s="393"/>
    </row>
    <row r="410" spans="1:1">
      <c r="A410" s="393"/>
    </row>
    <row r="411" spans="1:1">
      <c r="A411" s="393"/>
    </row>
    <row r="412" spans="1:1">
      <c r="A412" s="393"/>
    </row>
    <row r="413" spans="1:1">
      <c r="A413" s="393"/>
    </row>
    <row r="414" spans="1:1">
      <c r="A414" s="393"/>
    </row>
    <row r="415" spans="1:1">
      <c r="A415" s="393"/>
    </row>
    <row r="416" spans="1:1">
      <c r="A416" s="393"/>
    </row>
    <row r="417" spans="1:1">
      <c r="A417" s="393"/>
    </row>
    <row r="418" spans="1:1">
      <c r="A418" s="393"/>
    </row>
    <row r="419" spans="1:1">
      <c r="A419" s="393"/>
    </row>
    <row r="420" spans="1:1">
      <c r="A420" s="393"/>
    </row>
    <row r="421" spans="1:1">
      <c r="A421" s="393"/>
    </row>
    <row r="422" spans="1:1">
      <c r="A422" s="393"/>
    </row>
    <row r="423" spans="1:1">
      <c r="A423" s="393"/>
    </row>
    <row r="424" spans="1:1">
      <c r="A424" s="393"/>
    </row>
    <row r="425" spans="1:1">
      <c r="A425" s="393"/>
    </row>
    <row r="426" spans="1:1">
      <c r="A426" s="393"/>
    </row>
    <row r="427" spans="1:1">
      <c r="A427" s="393"/>
    </row>
    <row r="428" spans="1:1">
      <c r="A428" s="393"/>
    </row>
    <row r="429" spans="1:1">
      <c r="A429" s="393"/>
    </row>
    <row r="430" spans="1:1">
      <c r="A430" s="393"/>
    </row>
    <row r="431" spans="1:1">
      <c r="A431" s="393"/>
    </row>
    <row r="432" spans="1:1">
      <c r="A432" s="393"/>
    </row>
    <row r="433" spans="1:1">
      <c r="A433" s="393"/>
    </row>
    <row r="434" spans="1:1">
      <c r="A434" s="393"/>
    </row>
    <row r="435" spans="1:1">
      <c r="A435" s="393"/>
    </row>
    <row r="436" spans="1:1">
      <c r="A436" s="393"/>
    </row>
    <row r="437" spans="1:1">
      <c r="A437" s="393"/>
    </row>
    <row r="438" spans="1:1">
      <c r="A438" s="393"/>
    </row>
    <row r="439" spans="1:1">
      <c r="A439" s="393"/>
    </row>
    <row r="440" spans="1:1">
      <c r="A440" s="393"/>
    </row>
    <row r="441" spans="1:1">
      <c r="A441" s="393"/>
    </row>
    <row r="442" spans="1:1">
      <c r="A442" s="393"/>
    </row>
    <row r="443" spans="1:1">
      <c r="A443" s="393"/>
    </row>
    <row r="444" spans="1:1">
      <c r="A444" s="393"/>
    </row>
    <row r="445" spans="1:1">
      <c r="A445" s="393"/>
    </row>
    <row r="446" spans="1:1">
      <c r="A446" s="393"/>
    </row>
    <row r="447" spans="1:1">
      <c r="A447" s="393"/>
    </row>
    <row r="448" spans="1:1">
      <c r="A448" s="393"/>
    </row>
    <row r="449" spans="1:1">
      <c r="A449" s="393"/>
    </row>
    <row r="450" spans="1:1">
      <c r="A450" s="393"/>
    </row>
    <row r="451" spans="1:1">
      <c r="A451" s="393"/>
    </row>
    <row r="452" spans="1:1">
      <c r="A452" s="393"/>
    </row>
    <row r="453" spans="1:1">
      <c r="A453" s="393"/>
    </row>
    <row r="454" spans="1:1">
      <c r="A454" s="393"/>
    </row>
    <row r="455" spans="1:1">
      <c r="A455" s="393"/>
    </row>
    <row r="456" spans="1:1">
      <c r="A456" s="393"/>
    </row>
    <row r="457" spans="1:1">
      <c r="A457" s="393"/>
    </row>
    <row r="458" spans="1:1">
      <c r="A458" s="393"/>
    </row>
    <row r="459" spans="1:1">
      <c r="A459" s="393"/>
    </row>
    <row r="460" spans="1:1">
      <c r="A460" s="393"/>
    </row>
    <row r="461" spans="1:1">
      <c r="A461" s="393"/>
    </row>
    <row r="462" spans="1:1">
      <c r="A462" s="393"/>
    </row>
    <row r="463" spans="1:1">
      <c r="A463" s="393"/>
    </row>
    <row r="464" spans="1:1">
      <c r="A464" s="393"/>
    </row>
    <row r="465" spans="1:1">
      <c r="A465" s="393"/>
    </row>
    <row r="466" spans="1:1">
      <c r="A466" s="393"/>
    </row>
    <row r="467" spans="1:1">
      <c r="A467" s="393"/>
    </row>
    <row r="468" spans="1:1">
      <c r="A468" s="393"/>
    </row>
    <row r="469" spans="1:1">
      <c r="A469" s="393"/>
    </row>
    <row r="470" spans="1:1">
      <c r="A470" s="393"/>
    </row>
    <row r="471" spans="1:1">
      <c r="A471" s="393"/>
    </row>
    <row r="472" spans="1:1">
      <c r="A472" s="393"/>
    </row>
    <row r="473" spans="1:1">
      <c r="A473" s="393"/>
    </row>
    <row r="474" spans="1:1">
      <c r="A474" s="393"/>
    </row>
    <row r="475" spans="1:1">
      <c r="A475" s="393"/>
    </row>
    <row r="476" spans="1:1">
      <c r="A476" s="393"/>
    </row>
    <row r="477" spans="1:1">
      <c r="A477" s="393"/>
    </row>
    <row r="478" spans="1:1">
      <c r="A478" s="393"/>
    </row>
    <row r="479" spans="1:1">
      <c r="A479" s="393"/>
    </row>
    <row r="480" spans="1:1">
      <c r="A480" s="393"/>
    </row>
    <row r="481" spans="1:1">
      <c r="A481" s="393"/>
    </row>
    <row r="482" spans="1:1">
      <c r="A482" s="393"/>
    </row>
    <row r="483" spans="1:1">
      <c r="A483" s="393"/>
    </row>
    <row r="484" spans="1:1">
      <c r="A484" s="393"/>
    </row>
    <row r="485" spans="1:1">
      <c r="A485" s="393"/>
    </row>
    <row r="486" spans="1:1">
      <c r="A486" s="393"/>
    </row>
    <row r="487" spans="1:1">
      <c r="A487" s="393"/>
    </row>
    <row r="488" spans="1:1">
      <c r="A488" s="393"/>
    </row>
    <row r="489" spans="1:1">
      <c r="A489" s="393"/>
    </row>
    <row r="490" spans="1:1">
      <c r="A490" s="393"/>
    </row>
    <row r="491" spans="1:1">
      <c r="A491" s="393"/>
    </row>
    <row r="492" spans="1:1">
      <c r="A492" s="393"/>
    </row>
    <row r="493" spans="1:1">
      <c r="A493" s="393"/>
    </row>
    <row r="494" spans="1:1">
      <c r="A494" s="393"/>
    </row>
    <row r="495" spans="1:1">
      <c r="A495" s="393"/>
    </row>
    <row r="496" spans="1:1">
      <c r="A496" s="393"/>
    </row>
    <row r="497" spans="1:1">
      <c r="A497" s="393"/>
    </row>
    <row r="498" spans="1:1">
      <c r="A498" s="393"/>
    </row>
    <row r="499" spans="1:1">
      <c r="A499" s="393"/>
    </row>
    <row r="500" spans="1:1">
      <c r="A500" s="393"/>
    </row>
    <row r="501" spans="1:1">
      <c r="A501" s="393"/>
    </row>
    <row r="502" spans="1:1">
      <c r="A502" s="393"/>
    </row>
    <row r="503" spans="1:1">
      <c r="A503" s="393"/>
    </row>
    <row r="504" spans="1:1">
      <c r="A504" s="393"/>
    </row>
    <row r="505" spans="1:1">
      <c r="A505" s="393"/>
    </row>
    <row r="506" spans="1:1">
      <c r="A506" s="393"/>
    </row>
    <row r="507" spans="1:1">
      <c r="A507" s="393"/>
    </row>
    <row r="508" spans="1:1">
      <c r="A508" s="393"/>
    </row>
    <row r="509" spans="1:1">
      <c r="A509" s="393"/>
    </row>
    <row r="510" spans="1:1">
      <c r="A510" s="393"/>
    </row>
    <row r="511" spans="1:1">
      <c r="A511" s="393"/>
    </row>
    <row r="512" spans="1:1">
      <c r="A512" s="393"/>
    </row>
    <row r="513" spans="1:1">
      <c r="A513" s="393"/>
    </row>
    <row r="514" spans="1:1">
      <c r="A514" s="393"/>
    </row>
    <row r="515" spans="1:1">
      <c r="A515" s="393"/>
    </row>
    <row r="516" spans="1:1">
      <c r="A516" s="393"/>
    </row>
    <row r="517" spans="1:1">
      <c r="A517" s="393"/>
    </row>
    <row r="518" spans="1:1">
      <c r="A518" s="393"/>
    </row>
    <row r="519" spans="1:1">
      <c r="A519" s="393"/>
    </row>
    <row r="520" spans="1:1">
      <c r="A520" s="393"/>
    </row>
    <row r="521" spans="1:1">
      <c r="A521" s="393"/>
    </row>
    <row r="522" spans="1:1">
      <c r="A522" s="393"/>
    </row>
    <row r="523" spans="1:1">
      <c r="A523" s="393"/>
    </row>
    <row r="524" spans="1:1">
      <c r="A524" s="393"/>
    </row>
    <row r="525" spans="1:1">
      <c r="A525" s="393"/>
    </row>
    <row r="526" spans="1:1">
      <c r="A526" s="393"/>
    </row>
    <row r="527" spans="1:1">
      <c r="A527" s="393"/>
    </row>
    <row r="528" spans="1:1">
      <c r="A528" s="393"/>
    </row>
    <row r="529" spans="1:1">
      <c r="A529" s="393"/>
    </row>
    <row r="530" spans="1:1">
      <c r="A530" s="393"/>
    </row>
    <row r="531" spans="1:1">
      <c r="A531" s="393"/>
    </row>
    <row r="532" spans="1:1">
      <c r="A532" s="393"/>
    </row>
    <row r="533" spans="1:1">
      <c r="A533" s="393"/>
    </row>
    <row r="534" spans="1:1">
      <c r="A534" s="393"/>
    </row>
    <row r="535" spans="1:1">
      <c r="A535" s="393"/>
    </row>
    <row r="536" spans="1:1">
      <c r="A536" s="393"/>
    </row>
    <row r="537" spans="1:1">
      <c r="A537" s="393"/>
    </row>
    <row r="538" spans="1:1">
      <c r="A538" s="393"/>
    </row>
    <row r="539" spans="1:1">
      <c r="A539" s="393"/>
    </row>
    <row r="540" spans="1:1">
      <c r="A540" s="393"/>
    </row>
    <row r="541" spans="1:1">
      <c r="A541" s="393"/>
    </row>
    <row r="542" spans="1:1">
      <c r="A542" s="393"/>
    </row>
    <row r="543" spans="1:1">
      <c r="A543" s="393"/>
    </row>
    <row r="544" spans="1:1">
      <c r="A544" s="393"/>
    </row>
    <row r="545" spans="1:1">
      <c r="A545" s="393"/>
    </row>
    <row r="546" spans="1:1">
      <c r="A546" s="393"/>
    </row>
    <row r="547" spans="1:1">
      <c r="A547" s="393"/>
    </row>
    <row r="548" spans="1:1">
      <c r="A548" s="393"/>
    </row>
    <row r="549" spans="1:1">
      <c r="A549" s="393"/>
    </row>
    <row r="550" spans="1:1">
      <c r="A550" s="393"/>
    </row>
    <row r="551" spans="1:1">
      <c r="A551" s="393"/>
    </row>
    <row r="552" spans="1:1">
      <c r="A552" s="393"/>
    </row>
    <row r="553" spans="1:1">
      <c r="A553" s="393"/>
    </row>
    <row r="554" spans="1:1">
      <c r="A554" s="393"/>
    </row>
    <row r="555" spans="1:1">
      <c r="A555" s="393"/>
    </row>
    <row r="556" spans="1:1">
      <c r="A556" s="393"/>
    </row>
    <row r="557" spans="1:1">
      <c r="A557" s="393"/>
    </row>
    <row r="558" spans="1:1">
      <c r="A558" s="393"/>
    </row>
    <row r="559" spans="1:1">
      <c r="A559" s="393"/>
    </row>
    <row r="560" spans="1:1">
      <c r="A560" s="393"/>
    </row>
    <row r="561" spans="1:1">
      <c r="A561" s="393"/>
    </row>
    <row r="562" spans="1:1">
      <c r="A562" s="393"/>
    </row>
    <row r="563" spans="1:1">
      <c r="A563" s="393"/>
    </row>
  </sheetData>
  <mergeCells count="6">
    <mergeCell ref="A8:H8"/>
    <mergeCell ref="F1:H3"/>
    <mergeCell ref="A4:H4"/>
    <mergeCell ref="A5:H5"/>
    <mergeCell ref="A6:H6"/>
    <mergeCell ref="A7:H7"/>
  </mergeCells>
  <printOptions horizontalCentered="1"/>
  <pageMargins left="0.59055118110236227" right="0.59055118110236227" top="0.59055118110236227" bottom="0.19685039370078741"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view="pageBreakPreview" zoomScaleNormal="100" workbookViewId="0">
      <selection activeCell="F15" sqref="F14:F15"/>
    </sheetView>
  </sheetViews>
  <sheetFormatPr defaultColWidth="11.5703125" defaultRowHeight="15.75"/>
  <cols>
    <col min="1" max="1" width="10" style="482" customWidth="1"/>
    <col min="2" max="2" width="42.85546875" style="482" customWidth="1"/>
    <col min="3" max="3" width="19" style="482" customWidth="1"/>
    <col min="4" max="4" width="19.42578125" style="482" customWidth="1"/>
    <col min="5" max="5" width="19" style="482" customWidth="1"/>
    <col min="6" max="6" width="19" style="483" customWidth="1"/>
    <col min="7" max="7" width="11.140625" style="484" customWidth="1"/>
    <col min="8" max="256" width="11.5703125" style="482"/>
    <col min="257" max="257" width="10" style="482" customWidth="1"/>
    <col min="258" max="258" width="42.85546875" style="482" customWidth="1"/>
    <col min="259" max="259" width="19" style="482" customWidth="1"/>
    <col min="260" max="260" width="19.42578125" style="482" customWidth="1"/>
    <col min="261" max="262" width="19" style="482" customWidth="1"/>
    <col min="263" max="263" width="11.140625" style="482" customWidth="1"/>
    <col min="264" max="512" width="11.5703125" style="482"/>
    <col min="513" max="513" width="10" style="482" customWidth="1"/>
    <col min="514" max="514" width="42.85546875" style="482" customWidth="1"/>
    <col min="515" max="515" width="19" style="482" customWidth="1"/>
    <col min="516" max="516" width="19.42578125" style="482" customWidth="1"/>
    <col min="517" max="518" width="19" style="482" customWidth="1"/>
    <col min="519" max="519" width="11.140625" style="482" customWidth="1"/>
    <col min="520" max="768" width="11.5703125" style="482"/>
    <col min="769" max="769" width="10" style="482" customWidth="1"/>
    <col min="770" max="770" width="42.85546875" style="482" customWidth="1"/>
    <col min="771" max="771" width="19" style="482" customWidth="1"/>
    <col min="772" max="772" width="19.42578125" style="482" customWidth="1"/>
    <col min="773" max="774" width="19" style="482" customWidth="1"/>
    <col min="775" max="775" width="11.140625" style="482" customWidth="1"/>
    <col min="776" max="1024" width="11.5703125" style="482"/>
    <col min="1025" max="1025" width="10" style="482" customWidth="1"/>
    <col min="1026" max="1026" width="42.85546875" style="482" customWidth="1"/>
    <col min="1027" max="1027" width="19" style="482" customWidth="1"/>
    <col min="1028" max="1028" width="19.42578125" style="482" customWidth="1"/>
    <col min="1029" max="1030" width="19" style="482" customWidth="1"/>
    <col min="1031" max="1031" width="11.140625" style="482" customWidth="1"/>
    <col min="1032" max="1280" width="11.5703125" style="482"/>
    <col min="1281" max="1281" width="10" style="482" customWidth="1"/>
    <col min="1282" max="1282" width="42.85546875" style="482" customWidth="1"/>
    <col min="1283" max="1283" width="19" style="482" customWidth="1"/>
    <col min="1284" max="1284" width="19.42578125" style="482" customWidth="1"/>
    <col min="1285" max="1286" width="19" style="482" customWidth="1"/>
    <col min="1287" max="1287" width="11.140625" style="482" customWidth="1"/>
    <col min="1288" max="1536" width="11.5703125" style="482"/>
    <col min="1537" max="1537" width="10" style="482" customWidth="1"/>
    <col min="1538" max="1538" width="42.85546875" style="482" customWidth="1"/>
    <col min="1539" max="1539" width="19" style="482" customWidth="1"/>
    <col min="1540" max="1540" width="19.42578125" style="482" customWidth="1"/>
    <col min="1541" max="1542" width="19" style="482" customWidth="1"/>
    <col min="1543" max="1543" width="11.140625" style="482" customWidth="1"/>
    <col min="1544" max="1792" width="11.5703125" style="482"/>
    <col min="1793" max="1793" width="10" style="482" customWidth="1"/>
    <col min="1794" max="1794" width="42.85546875" style="482" customWidth="1"/>
    <col min="1795" max="1795" width="19" style="482" customWidth="1"/>
    <col min="1796" max="1796" width="19.42578125" style="482" customWidth="1"/>
    <col min="1797" max="1798" width="19" style="482" customWidth="1"/>
    <col min="1799" max="1799" width="11.140625" style="482" customWidth="1"/>
    <col min="1800" max="2048" width="11.5703125" style="482"/>
    <col min="2049" max="2049" width="10" style="482" customWidth="1"/>
    <col min="2050" max="2050" width="42.85546875" style="482" customWidth="1"/>
    <col min="2051" max="2051" width="19" style="482" customWidth="1"/>
    <col min="2052" max="2052" width="19.42578125" style="482" customWidth="1"/>
    <col min="2053" max="2054" width="19" style="482" customWidth="1"/>
    <col min="2055" max="2055" width="11.140625" style="482" customWidth="1"/>
    <col min="2056" max="2304" width="11.5703125" style="482"/>
    <col min="2305" max="2305" width="10" style="482" customWidth="1"/>
    <col min="2306" max="2306" width="42.85546875" style="482" customWidth="1"/>
    <col min="2307" max="2307" width="19" style="482" customWidth="1"/>
    <col min="2308" max="2308" width="19.42578125" style="482" customWidth="1"/>
    <col min="2309" max="2310" width="19" style="482" customWidth="1"/>
    <col min="2311" max="2311" width="11.140625" style="482" customWidth="1"/>
    <col min="2312" max="2560" width="11.5703125" style="482"/>
    <col min="2561" max="2561" width="10" style="482" customWidth="1"/>
    <col min="2562" max="2562" width="42.85546875" style="482" customWidth="1"/>
    <col min="2563" max="2563" width="19" style="482" customWidth="1"/>
    <col min="2564" max="2564" width="19.42578125" style="482" customWidth="1"/>
    <col min="2565" max="2566" width="19" style="482" customWidth="1"/>
    <col min="2567" max="2567" width="11.140625" style="482" customWidth="1"/>
    <col min="2568" max="2816" width="11.5703125" style="482"/>
    <col min="2817" max="2817" width="10" style="482" customWidth="1"/>
    <col min="2818" max="2818" width="42.85546875" style="482" customWidth="1"/>
    <col min="2819" max="2819" width="19" style="482" customWidth="1"/>
    <col min="2820" max="2820" width="19.42578125" style="482" customWidth="1"/>
    <col min="2821" max="2822" width="19" style="482" customWidth="1"/>
    <col min="2823" max="2823" width="11.140625" style="482" customWidth="1"/>
    <col min="2824" max="3072" width="11.5703125" style="482"/>
    <col min="3073" max="3073" width="10" style="482" customWidth="1"/>
    <col min="3074" max="3074" width="42.85546875" style="482" customWidth="1"/>
    <col min="3075" max="3075" width="19" style="482" customWidth="1"/>
    <col min="3076" max="3076" width="19.42578125" style="482" customWidth="1"/>
    <col min="3077" max="3078" width="19" style="482" customWidth="1"/>
    <col min="3079" max="3079" width="11.140625" style="482" customWidth="1"/>
    <col min="3080" max="3328" width="11.5703125" style="482"/>
    <col min="3329" max="3329" width="10" style="482" customWidth="1"/>
    <col min="3330" max="3330" width="42.85546875" style="482" customWidth="1"/>
    <col min="3331" max="3331" width="19" style="482" customWidth="1"/>
    <col min="3332" max="3332" width="19.42578125" style="482" customWidth="1"/>
    <col min="3333" max="3334" width="19" style="482" customWidth="1"/>
    <col min="3335" max="3335" width="11.140625" style="482" customWidth="1"/>
    <col min="3336" max="3584" width="11.5703125" style="482"/>
    <col min="3585" max="3585" width="10" style="482" customWidth="1"/>
    <col min="3586" max="3586" width="42.85546875" style="482" customWidth="1"/>
    <col min="3587" max="3587" width="19" style="482" customWidth="1"/>
    <col min="3588" max="3588" width="19.42578125" style="482" customWidth="1"/>
    <col min="3589" max="3590" width="19" style="482" customWidth="1"/>
    <col min="3591" max="3591" width="11.140625" style="482" customWidth="1"/>
    <col min="3592" max="3840" width="11.5703125" style="482"/>
    <col min="3841" max="3841" width="10" style="482" customWidth="1"/>
    <col min="3842" max="3842" width="42.85546875" style="482" customWidth="1"/>
    <col min="3843" max="3843" width="19" style="482" customWidth="1"/>
    <col min="3844" max="3844" width="19.42578125" style="482" customWidth="1"/>
    <col min="3845" max="3846" width="19" style="482" customWidth="1"/>
    <col min="3847" max="3847" width="11.140625" style="482" customWidth="1"/>
    <col min="3848" max="4096" width="11.5703125" style="482"/>
    <col min="4097" max="4097" width="10" style="482" customWidth="1"/>
    <col min="4098" max="4098" width="42.85546875" style="482" customWidth="1"/>
    <col min="4099" max="4099" width="19" style="482" customWidth="1"/>
    <col min="4100" max="4100" width="19.42578125" style="482" customWidth="1"/>
    <col min="4101" max="4102" width="19" style="482" customWidth="1"/>
    <col min="4103" max="4103" width="11.140625" style="482" customWidth="1"/>
    <col min="4104" max="4352" width="11.5703125" style="482"/>
    <col min="4353" max="4353" width="10" style="482" customWidth="1"/>
    <col min="4354" max="4354" width="42.85546875" style="482" customWidth="1"/>
    <col min="4355" max="4355" width="19" style="482" customWidth="1"/>
    <col min="4356" max="4356" width="19.42578125" style="482" customWidth="1"/>
    <col min="4357" max="4358" width="19" style="482" customWidth="1"/>
    <col min="4359" max="4359" width="11.140625" style="482" customWidth="1"/>
    <col min="4360" max="4608" width="11.5703125" style="482"/>
    <col min="4609" max="4609" width="10" style="482" customWidth="1"/>
    <col min="4610" max="4610" width="42.85546875" style="482" customWidth="1"/>
    <col min="4611" max="4611" width="19" style="482" customWidth="1"/>
    <col min="4612" max="4612" width="19.42578125" style="482" customWidth="1"/>
    <col min="4613" max="4614" width="19" style="482" customWidth="1"/>
    <col min="4615" max="4615" width="11.140625" style="482" customWidth="1"/>
    <col min="4616" max="4864" width="11.5703125" style="482"/>
    <col min="4865" max="4865" width="10" style="482" customWidth="1"/>
    <col min="4866" max="4866" width="42.85546875" style="482" customWidth="1"/>
    <col min="4867" max="4867" width="19" style="482" customWidth="1"/>
    <col min="4868" max="4868" width="19.42578125" style="482" customWidth="1"/>
    <col min="4869" max="4870" width="19" style="482" customWidth="1"/>
    <col min="4871" max="4871" width="11.140625" style="482" customWidth="1"/>
    <col min="4872" max="5120" width="11.5703125" style="482"/>
    <col min="5121" max="5121" width="10" style="482" customWidth="1"/>
    <col min="5122" max="5122" width="42.85546875" style="482" customWidth="1"/>
    <col min="5123" max="5123" width="19" style="482" customWidth="1"/>
    <col min="5124" max="5124" width="19.42578125" style="482" customWidth="1"/>
    <col min="5125" max="5126" width="19" style="482" customWidth="1"/>
    <col min="5127" max="5127" width="11.140625" style="482" customWidth="1"/>
    <col min="5128" max="5376" width="11.5703125" style="482"/>
    <col min="5377" max="5377" width="10" style="482" customWidth="1"/>
    <col min="5378" max="5378" width="42.85546875" style="482" customWidth="1"/>
    <col min="5379" max="5379" width="19" style="482" customWidth="1"/>
    <col min="5380" max="5380" width="19.42578125" style="482" customWidth="1"/>
    <col min="5381" max="5382" width="19" style="482" customWidth="1"/>
    <col min="5383" max="5383" width="11.140625" style="482" customWidth="1"/>
    <col min="5384" max="5632" width="11.5703125" style="482"/>
    <col min="5633" max="5633" width="10" style="482" customWidth="1"/>
    <col min="5634" max="5634" width="42.85546875" style="482" customWidth="1"/>
    <col min="5635" max="5635" width="19" style="482" customWidth="1"/>
    <col min="5636" max="5636" width="19.42578125" style="482" customWidth="1"/>
    <col min="5637" max="5638" width="19" style="482" customWidth="1"/>
    <col min="5639" max="5639" width="11.140625" style="482" customWidth="1"/>
    <col min="5640" max="5888" width="11.5703125" style="482"/>
    <col min="5889" max="5889" width="10" style="482" customWidth="1"/>
    <col min="5890" max="5890" width="42.85546875" style="482" customWidth="1"/>
    <col min="5891" max="5891" width="19" style="482" customWidth="1"/>
    <col min="5892" max="5892" width="19.42578125" style="482" customWidth="1"/>
    <col min="5893" max="5894" width="19" style="482" customWidth="1"/>
    <col min="5895" max="5895" width="11.140625" style="482" customWidth="1"/>
    <col min="5896" max="6144" width="11.5703125" style="482"/>
    <col min="6145" max="6145" width="10" style="482" customWidth="1"/>
    <col min="6146" max="6146" width="42.85546875" style="482" customWidth="1"/>
    <col min="6147" max="6147" width="19" style="482" customWidth="1"/>
    <col min="6148" max="6148" width="19.42578125" style="482" customWidth="1"/>
    <col min="6149" max="6150" width="19" style="482" customWidth="1"/>
    <col min="6151" max="6151" width="11.140625" style="482" customWidth="1"/>
    <col min="6152" max="6400" width="11.5703125" style="482"/>
    <col min="6401" max="6401" width="10" style="482" customWidth="1"/>
    <col min="6402" max="6402" width="42.85546875" style="482" customWidth="1"/>
    <col min="6403" max="6403" width="19" style="482" customWidth="1"/>
    <col min="6404" max="6404" width="19.42578125" style="482" customWidth="1"/>
    <col min="6405" max="6406" width="19" style="482" customWidth="1"/>
    <col min="6407" max="6407" width="11.140625" style="482" customWidth="1"/>
    <col min="6408" max="6656" width="11.5703125" style="482"/>
    <col min="6657" max="6657" width="10" style="482" customWidth="1"/>
    <col min="6658" max="6658" width="42.85546875" style="482" customWidth="1"/>
    <col min="6659" max="6659" width="19" style="482" customWidth="1"/>
    <col min="6660" max="6660" width="19.42578125" style="482" customWidth="1"/>
    <col min="6661" max="6662" width="19" style="482" customWidth="1"/>
    <col min="6663" max="6663" width="11.140625" style="482" customWidth="1"/>
    <col min="6664" max="6912" width="11.5703125" style="482"/>
    <col min="6913" max="6913" width="10" style="482" customWidth="1"/>
    <col min="6914" max="6914" width="42.85546875" style="482" customWidth="1"/>
    <col min="6915" max="6915" width="19" style="482" customWidth="1"/>
    <col min="6916" max="6916" width="19.42578125" style="482" customWidth="1"/>
    <col min="6917" max="6918" width="19" style="482" customWidth="1"/>
    <col min="6919" max="6919" width="11.140625" style="482" customWidth="1"/>
    <col min="6920" max="7168" width="11.5703125" style="482"/>
    <col min="7169" max="7169" width="10" style="482" customWidth="1"/>
    <col min="7170" max="7170" width="42.85546875" style="482" customWidth="1"/>
    <col min="7171" max="7171" width="19" style="482" customWidth="1"/>
    <col min="7172" max="7172" width="19.42578125" style="482" customWidth="1"/>
    <col min="7173" max="7174" width="19" style="482" customWidth="1"/>
    <col min="7175" max="7175" width="11.140625" style="482" customWidth="1"/>
    <col min="7176" max="7424" width="11.5703125" style="482"/>
    <col min="7425" max="7425" width="10" style="482" customWidth="1"/>
    <col min="7426" max="7426" width="42.85546875" style="482" customWidth="1"/>
    <col min="7427" max="7427" width="19" style="482" customWidth="1"/>
    <col min="7428" max="7428" width="19.42578125" style="482" customWidth="1"/>
    <col min="7429" max="7430" width="19" style="482" customWidth="1"/>
    <col min="7431" max="7431" width="11.140625" style="482" customWidth="1"/>
    <col min="7432" max="7680" width="11.5703125" style="482"/>
    <col min="7681" max="7681" width="10" style="482" customWidth="1"/>
    <col min="7682" max="7682" width="42.85546875" style="482" customWidth="1"/>
    <col min="7683" max="7683" width="19" style="482" customWidth="1"/>
    <col min="7684" max="7684" width="19.42578125" style="482" customWidth="1"/>
    <col min="7685" max="7686" width="19" style="482" customWidth="1"/>
    <col min="7687" max="7687" width="11.140625" style="482" customWidth="1"/>
    <col min="7688" max="7936" width="11.5703125" style="482"/>
    <col min="7937" max="7937" width="10" style="482" customWidth="1"/>
    <col min="7938" max="7938" width="42.85546875" style="482" customWidth="1"/>
    <col min="7939" max="7939" width="19" style="482" customWidth="1"/>
    <col min="7940" max="7940" width="19.42578125" style="482" customWidth="1"/>
    <col min="7941" max="7942" width="19" style="482" customWidth="1"/>
    <col min="7943" max="7943" width="11.140625" style="482" customWidth="1"/>
    <col min="7944" max="8192" width="11.5703125" style="482"/>
    <col min="8193" max="8193" width="10" style="482" customWidth="1"/>
    <col min="8194" max="8194" width="42.85546875" style="482" customWidth="1"/>
    <col min="8195" max="8195" width="19" style="482" customWidth="1"/>
    <col min="8196" max="8196" width="19.42578125" style="482" customWidth="1"/>
    <col min="8197" max="8198" width="19" style="482" customWidth="1"/>
    <col min="8199" max="8199" width="11.140625" style="482" customWidth="1"/>
    <col min="8200" max="8448" width="11.5703125" style="482"/>
    <col min="8449" max="8449" width="10" style="482" customWidth="1"/>
    <col min="8450" max="8450" width="42.85546875" style="482" customWidth="1"/>
    <col min="8451" max="8451" width="19" style="482" customWidth="1"/>
    <col min="8452" max="8452" width="19.42578125" style="482" customWidth="1"/>
    <col min="8453" max="8454" width="19" style="482" customWidth="1"/>
    <col min="8455" max="8455" width="11.140625" style="482" customWidth="1"/>
    <col min="8456" max="8704" width="11.5703125" style="482"/>
    <col min="8705" max="8705" width="10" style="482" customWidth="1"/>
    <col min="8706" max="8706" width="42.85546875" style="482" customWidth="1"/>
    <col min="8707" max="8707" width="19" style="482" customWidth="1"/>
    <col min="8708" max="8708" width="19.42578125" style="482" customWidth="1"/>
    <col min="8709" max="8710" width="19" style="482" customWidth="1"/>
    <col min="8711" max="8711" width="11.140625" style="482" customWidth="1"/>
    <col min="8712" max="8960" width="11.5703125" style="482"/>
    <col min="8961" max="8961" width="10" style="482" customWidth="1"/>
    <col min="8962" max="8962" width="42.85546875" style="482" customWidth="1"/>
    <col min="8963" max="8963" width="19" style="482" customWidth="1"/>
    <col min="8964" max="8964" width="19.42578125" style="482" customWidth="1"/>
    <col min="8965" max="8966" width="19" style="482" customWidth="1"/>
    <col min="8967" max="8967" width="11.140625" style="482" customWidth="1"/>
    <col min="8968" max="9216" width="11.5703125" style="482"/>
    <col min="9217" max="9217" width="10" style="482" customWidth="1"/>
    <col min="9218" max="9218" width="42.85546875" style="482" customWidth="1"/>
    <col min="9219" max="9219" width="19" style="482" customWidth="1"/>
    <col min="9220" max="9220" width="19.42578125" style="482" customWidth="1"/>
    <col min="9221" max="9222" width="19" style="482" customWidth="1"/>
    <col min="9223" max="9223" width="11.140625" style="482" customWidth="1"/>
    <col min="9224" max="9472" width="11.5703125" style="482"/>
    <col min="9473" max="9473" width="10" style="482" customWidth="1"/>
    <col min="9474" max="9474" width="42.85546875" style="482" customWidth="1"/>
    <col min="9475" max="9475" width="19" style="482" customWidth="1"/>
    <col min="9476" max="9476" width="19.42578125" style="482" customWidth="1"/>
    <col min="9477" max="9478" width="19" style="482" customWidth="1"/>
    <col min="9479" max="9479" width="11.140625" style="482" customWidth="1"/>
    <col min="9480" max="9728" width="11.5703125" style="482"/>
    <col min="9729" max="9729" width="10" style="482" customWidth="1"/>
    <col min="9730" max="9730" width="42.85546875" style="482" customWidth="1"/>
    <col min="9731" max="9731" width="19" style="482" customWidth="1"/>
    <col min="9732" max="9732" width="19.42578125" style="482" customWidth="1"/>
    <col min="9733" max="9734" width="19" style="482" customWidth="1"/>
    <col min="9735" max="9735" width="11.140625" style="482" customWidth="1"/>
    <col min="9736" max="9984" width="11.5703125" style="482"/>
    <col min="9985" max="9985" width="10" style="482" customWidth="1"/>
    <col min="9986" max="9986" width="42.85546875" style="482" customWidth="1"/>
    <col min="9987" max="9987" width="19" style="482" customWidth="1"/>
    <col min="9988" max="9988" width="19.42578125" style="482" customWidth="1"/>
    <col min="9989" max="9990" width="19" style="482" customWidth="1"/>
    <col min="9991" max="9991" width="11.140625" style="482" customWidth="1"/>
    <col min="9992" max="10240" width="11.5703125" style="482"/>
    <col min="10241" max="10241" width="10" style="482" customWidth="1"/>
    <col min="10242" max="10242" width="42.85546875" style="482" customWidth="1"/>
    <col min="10243" max="10243" width="19" style="482" customWidth="1"/>
    <col min="10244" max="10244" width="19.42578125" style="482" customWidth="1"/>
    <col min="10245" max="10246" width="19" style="482" customWidth="1"/>
    <col min="10247" max="10247" width="11.140625" style="482" customWidth="1"/>
    <col min="10248" max="10496" width="11.5703125" style="482"/>
    <col min="10497" max="10497" width="10" style="482" customWidth="1"/>
    <col min="10498" max="10498" width="42.85546875" style="482" customWidth="1"/>
    <col min="10499" max="10499" width="19" style="482" customWidth="1"/>
    <col min="10500" max="10500" width="19.42578125" style="482" customWidth="1"/>
    <col min="10501" max="10502" width="19" style="482" customWidth="1"/>
    <col min="10503" max="10503" width="11.140625" style="482" customWidth="1"/>
    <col min="10504" max="10752" width="11.5703125" style="482"/>
    <col min="10753" max="10753" width="10" style="482" customWidth="1"/>
    <col min="10754" max="10754" width="42.85546875" style="482" customWidth="1"/>
    <col min="10755" max="10755" width="19" style="482" customWidth="1"/>
    <col min="10756" max="10756" width="19.42578125" style="482" customWidth="1"/>
    <col min="10757" max="10758" width="19" style="482" customWidth="1"/>
    <col min="10759" max="10759" width="11.140625" style="482" customWidth="1"/>
    <col min="10760" max="11008" width="11.5703125" style="482"/>
    <col min="11009" max="11009" width="10" style="482" customWidth="1"/>
    <col min="11010" max="11010" width="42.85546875" style="482" customWidth="1"/>
    <col min="11011" max="11011" width="19" style="482" customWidth="1"/>
    <col min="11012" max="11012" width="19.42578125" style="482" customWidth="1"/>
    <col min="11013" max="11014" width="19" style="482" customWidth="1"/>
    <col min="11015" max="11015" width="11.140625" style="482" customWidth="1"/>
    <col min="11016" max="11264" width="11.5703125" style="482"/>
    <col min="11265" max="11265" width="10" style="482" customWidth="1"/>
    <col min="11266" max="11266" width="42.85546875" style="482" customWidth="1"/>
    <col min="11267" max="11267" width="19" style="482" customWidth="1"/>
    <col min="11268" max="11268" width="19.42578125" style="482" customWidth="1"/>
    <col min="11269" max="11270" width="19" style="482" customWidth="1"/>
    <col min="11271" max="11271" width="11.140625" style="482" customWidth="1"/>
    <col min="11272" max="11520" width="11.5703125" style="482"/>
    <col min="11521" max="11521" width="10" style="482" customWidth="1"/>
    <col min="11522" max="11522" width="42.85546875" style="482" customWidth="1"/>
    <col min="11523" max="11523" width="19" style="482" customWidth="1"/>
    <col min="11524" max="11524" width="19.42578125" style="482" customWidth="1"/>
    <col min="11525" max="11526" width="19" style="482" customWidth="1"/>
    <col min="11527" max="11527" width="11.140625" style="482" customWidth="1"/>
    <col min="11528" max="11776" width="11.5703125" style="482"/>
    <col min="11777" max="11777" width="10" style="482" customWidth="1"/>
    <col min="11778" max="11778" width="42.85546875" style="482" customWidth="1"/>
    <col min="11779" max="11779" width="19" style="482" customWidth="1"/>
    <col min="11780" max="11780" width="19.42578125" style="482" customWidth="1"/>
    <col min="11781" max="11782" width="19" style="482" customWidth="1"/>
    <col min="11783" max="11783" width="11.140625" style="482" customWidth="1"/>
    <col min="11784" max="12032" width="11.5703125" style="482"/>
    <col min="12033" max="12033" width="10" style="482" customWidth="1"/>
    <col min="12034" max="12034" width="42.85546875" style="482" customWidth="1"/>
    <col min="12035" max="12035" width="19" style="482" customWidth="1"/>
    <col min="12036" max="12036" width="19.42578125" style="482" customWidth="1"/>
    <col min="12037" max="12038" width="19" style="482" customWidth="1"/>
    <col min="12039" max="12039" width="11.140625" style="482" customWidth="1"/>
    <col min="12040" max="12288" width="11.5703125" style="482"/>
    <col min="12289" max="12289" width="10" style="482" customWidth="1"/>
    <col min="12290" max="12290" width="42.85546875" style="482" customWidth="1"/>
    <col min="12291" max="12291" width="19" style="482" customWidth="1"/>
    <col min="12292" max="12292" width="19.42578125" style="482" customWidth="1"/>
    <col min="12293" max="12294" width="19" style="482" customWidth="1"/>
    <col min="12295" max="12295" width="11.140625" style="482" customWidth="1"/>
    <col min="12296" max="12544" width="11.5703125" style="482"/>
    <col min="12545" max="12545" width="10" style="482" customWidth="1"/>
    <col min="12546" max="12546" width="42.85546875" style="482" customWidth="1"/>
    <col min="12547" max="12547" width="19" style="482" customWidth="1"/>
    <col min="12548" max="12548" width="19.42578125" style="482" customWidth="1"/>
    <col min="12549" max="12550" width="19" style="482" customWidth="1"/>
    <col min="12551" max="12551" width="11.140625" style="482" customWidth="1"/>
    <col min="12552" max="12800" width="11.5703125" style="482"/>
    <col min="12801" max="12801" width="10" style="482" customWidth="1"/>
    <col min="12802" max="12802" width="42.85546875" style="482" customWidth="1"/>
    <col min="12803" max="12803" width="19" style="482" customWidth="1"/>
    <col min="12804" max="12804" width="19.42578125" style="482" customWidth="1"/>
    <col min="12805" max="12806" width="19" style="482" customWidth="1"/>
    <col min="12807" max="12807" width="11.140625" style="482" customWidth="1"/>
    <col min="12808" max="13056" width="11.5703125" style="482"/>
    <col min="13057" max="13057" width="10" style="482" customWidth="1"/>
    <col min="13058" max="13058" width="42.85546875" style="482" customWidth="1"/>
    <col min="13059" max="13059" width="19" style="482" customWidth="1"/>
    <col min="13060" max="13060" width="19.42578125" style="482" customWidth="1"/>
    <col min="13061" max="13062" width="19" style="482" customWidth="1"/>
    <col min="13063" max="13063" width="11.140625" style="482" customWidth="1"/>
    <col min="13064" max="13312" width="11.5703125" style="482"/>
    <col min="13313" max="13313" width="10" style="482" customWidth="1"/>
    <col min="13314" max="13314" width="42.85546875" style="482" customWidth="1"/>
    <col min="13315" max="13315" width="19" style="482" customWidth="1"/>
    <col min="13316" max="13316" width="19.42578125" style="482" customWidth="1"/>
    <col min="13317" max="13318" width="19" style="482" customWidth="1"/>
    <col min="13319" max="13319" width="11.140625" style="482" customWidth="1"/>
    <col min="13320" max="13568" width="11.5703125" style="482"/>
    <col min="13569" max="13569" width="10" style="482" customWidth="1"/>
    <col min="13570" max="13570" width="42.85546875" style="482" customWidth="1"/>
    <col min="13571" max="13571" width="19" style="482" customWidth="1"/>
    <col min="13572" max="13572" width="19.42578125" style="482" customWidth="1"/>
    <col min="13573" max="13574" width="19" style="482" customWidth="1"/>
    <col min="13575" max="13575" width="11.140625" style="482" customWidth="1"/>
    <col min="13576" max="13824" width="11.5703125" style="482"/>
    <col min="13825" max="13825" width="10" style="482" customWidth="1"/>
    <col min="13826" max="13826" width="42.85546875" style="482" customWidth="1"/>
    <col min="13827" max="13827" width="19" style="482" customWidth="1"/>
    <col min="13828" max="13828" width="19.42578125" style="482" customWidth="1"/>
    <col min="13829" max="13830" width="19" style="482" customWidth="1"/>
    <col min="13831" max="13831" width="11.140625" style="482" customWidth="1"/>
    <col min="13832" max="14080" width="11.5703125" style="482"/>
    <col min="14081" max="14081" width="10" style="482" customWidth="1"/>
    <col min="14082" max="14082" width="42.85546875" style="482" customWidth="1"/>
    <col min="14083" max="14083" width="19" style="482" customWidth="1"/>
    <col min="14084" max="14084" width="19.42578125" style="482" customWidth="1"/>
    <col min="14085" max="14086" width="19" style="482" customWidth="1"/>
    <col min="14087" max="14087" width="11.140625" style="482" customWidth="1"/>
    <col min="14088" max="14336" width="11.5703125" style="482"/>
    <col min="14337" max="14337" width="10" style="482" customWidth="1"/>
    <col min="14338" max="14338" width="42.85546875" style="482" customWidth="1"/>
    <col min="14339" max="14339" width="19" style="482" customWidth="1"/>
    <col min="14340" max="14340" width="19.42578125" style="482" customWidth="1"/>
    <col min="14341" max="14342" width="19" style="482" customWidth="1"/>
    <col min="14343" max="14343" width="11.140625" style="482" customWidth="1"/>
    <col min="14344" max="14592" width="11.5703125" style="482"/>
    <col min="14593" max="14593" width="10" style="482" customWidth="1"/>
    <col min="14594" max="14594" width="42.85546875" style="482" customWidth="1"/>
    <col min="14595" max="14595" width="19" style="482" customWidth="1"/>
    <col min="14596" max="14596" width="19.42578125" style="482" customWidth="1"/>
    <col min="14597" max="14598" width="19" style="482" customWidth="1"/>
    <col min="14599" max="14599" width="11.140625" style="482" customWidth="1"/>
    <col min="14600" max="14848" width="11.5703125" style="482"/>
    <col min="14849" max="14849" width="10" style="482" customWidth="1"/>
    <col min="14850" max="14850" width="42.85546875" style="482" customWidth="1"/>
    <col min="14851" max="14851" width="19" style="482" customWidth="1"/>
    <col min="14852" max="14852" width="19.42578125" style="482" customWidth="1"/>
    <col min="14853" max="14854" width="19" style="482" customWidth="1"/>
    <col min="14855" max="14855" width="11.140625" style="482" customWidth="1"/>
    <col min="14856" max="15104" width="11.5703125" style="482"/>
    <col min="15105" max="15105" width="10" style="482" customWidth="1"/>
    <col min="15106" max="15106" width="42.85546875" style="482" customWidth="1"/>
    <col min="15107" max="15107" width="19" style="482" customWidth="1"/>
    <col min="15108" max="15108" width="19.42578125" style="482" customWidth="1"/>
    <col min="15109" max="15110" width="19" style="482" customWidth="1"/>
    <col min="15111" max="15111" width="11.140625" style="482" customWidth="1"/>
    <col min="15112" max="15360" width="11.5703125" style="482"/>
    <col min="15361" max="15361" width="10" style="482" customWidth="1"/>
    <col min="15362" max="15362" width="42.85546875" style="482" customWidth="1"/>
    <col min="15363" max="15363" width="19" style="482" customWidth="1"/>
    <col min="15364" max="15364" width="19.42578125" style="482" customWidth="1"/>
    <col min="15365" max="15366" width="19" style="482" customWidth="1"/>
    <col min="15367" max="15367" width="11.140625" style="482" customWidth="1"/>
    <col min="15368" max="15616" width="11.5703125" style="482"/>
    <col min="15617" max="15617" width="10" style="482" customWidth="1"/>
    <col min="15618" max="15618" width="42.85546875" style="482" customWidth="1"/>
    <col min="15619" max="15619" width="19" style="482" customWidth="1"/>
    <col min="15620" max="15620" width="19.42578125" style="482" customWidth="1"/>
    <col min="15621" max="15622" width="19" style="482" customWidth="1"/>
    <col min="15623" max="15623" width="11.140625" style="482" customWidth="1"/>
    <col min="15624" max="15872" width="11.5703125" style="482"/>
    <col min="15873" max="15873" width="10" style="482" customWidth="1"/>
    <col min="15874" max="15874" width="42.85546875" style="482" customWidth="1"/>
    <col min="15875" max="15875" width="19" style="482" customWidth="1"/>
    <col min="15876" max="15876" width="19.42578125" style="482" customWidth="1"/>
    <col min="15877" max="15878" width="19" style="482" customWidth="1"/>
    <col min="15879" max="15879" width="11.140625" style="482" customWidth="1"/>
    <col min="15880" max="16128" width="11.5703125" style="482"/>
    <col min="16129" max="16129" width="10" style="482" customWidth="1"/>
    <col min="16130" max="16130" width="42.85546875" style="482" customWidth="1"/>
    <col min="16131" max="16131" width="19" style="482" customWidth="1"/>
    <col min="16132" max="16132" width="19.42578125" style="482" customWidth="1"/>
    <col min="16133" max="16134" width="19" style="482" customWidth="1"/>
    <col min="16135" max="16135" width="11.140625" style="482" customWidth="1"/>
    <col min="16136" max="16384" width="11.5703125" style="482"/>
  </cols>
  <sheetData>
    <row r="1" spans="1:7" s="480" customFormat="1" ht="42" customHeight="1">
      <c r="A1" s="1214"/>
      <c r="B1" s="1215"/>
      <c r="C1" s="479"/>
      <c r="E1" s="1216" t="s">
        <v>490</v>
      </c>
      <c r="F1" s="1216"/>
      <c r="G1" s="1216"/>
    </row>
    <row r="2" spans="1:7" s="481" customFormat="1" ht="28.5" customHeight="1">
      <c r="A2" s="1217" t="s">
        <v>491</v>
      </c>
      <c r="B2" s="1217"/>
      <c r="C2" s="1217"/>
      <c r="D2" s="1217"/>
      <c r="E2" s="1217"/>
      <c r="F2" s="1217"/>
      <c r="G2" s="1217"/>
    </row>
    <row r="3" spans="1:7" s="481" customFormat="1" ht="13.5" customHeight="1">
      <c r="A3" s="1218" t="s">
        <v>492</v>
      </c>
      <c r="B3" s="1218"/>
      <c r="C3" s="1218"/>
      <c r="D3" s="1218"/>
      <c r="E3" s="1218"/>
      <c r="F3" s="1218"/>
      <c r="G3" s="1218"/>
    </row>
    <row r="4" spans="1:7" s="480" customFormat="1" ht="18.75" customHeight="1">
      <c r="A4" s="1219" t="s">
        <v>78</v>
      </c>
      <c r="B4" s="1219"/>
      <c r="C4" s="1219"/>
      <c r="D4" s="1219"/>
      <c r="E4" s="1219"/>
      <c r="F4" s="1219"/>
      <c r="G4" s="1219"/>
    </row>
    <row r="5" spans="1:7" s="480" customFormat="1" ht="18.75" customHeight="1">
      <c r="A5" s="1219" t="s">
        <v>79</v>
      </c>
      <c r="B5" s="1219"/>
      <c r="C5" s="1219"/>
      <c r="D5" s="1219"/>
      <c r="E5" s="1219"/>
      <c r="F5" s="1219"/>
      <c r="G5" s="1219"/>
    </row>
    <row r="6" spans="1:7" ht="19.5" customHeight="1"/>
    <row r="7" spans="1:7" s="485" customFormat="1" ht="48" customHeight="1">
      <c r="A7" s="1212" t="s">
        <v>493</v>
      </c>
      <c r="B7" s="1213"/>
      <c r="C7" s="1213"/>
      <c r="D7" s="1213"/>
      <c r="E7" s="1213"/>
      <c r="F7" s="1213"/>
      <c r="G7" s="1213"/>
    </row>
    <row r="9" spans="1:7">
      <c r="A9" s="486"/>
      <c r="B9" s="486"/>
      <c r="C9" s="486"/>
      <c r="D9" s="486"/>
      <c r="E9" s="486"/>
      <c r="F9" s="487"/>
      <c r="G9" s="488" t="s">
        <v>407</v>
      </c>
    </row>
    <row r="10" spans="1:7" s="481" customFormat="1" ht="47.25">
      <c r="A10" s="489" t="s">
        <v>85</v>
      </c>
      <c r="B10" s="490" t="s">
        <v>86</v>
      </c>
      <c r="C10" s="490" t="s">
        <v>494</v>
      </c>
      <c r="D10" s="490" t="s">
        <v>495</v>
      </c>
      <c r="E10" s="491" t="s">
        <v>543</v>
      </c>
      <c r="F10" s="492" t="s">
        <v>496</v>
      </c>
      <c r="G10" s="490" t="s">
        <v>497</v>
      </c>
    </row>
    <row r="11" spans="1:7" s="494" customFormat="1">
      <c r="A11" s="493">
        <v>1</v>
      </c>
      <c r="B11" s="493">
        <v>2</v>
      </c>
      <c r="C11" s="493">
        <v>3</v>
      </c>
      <c r="D11" s="493">
        <v>4</v>
      </c>
      <c r="E11" s="493">
        <v>5</v>
      </c>
      <c r="F11" s="493">
        <v>6</v>
      </c>
      <c r="G11" s="493">
        <v>7</v>
      </c>
    </row>
    <row r="12" spans="1:7" ht="27" customHeight="1">
      <c r="A12" s="495" t="s">
        <v>244</v>
      </c>
      <c r="B12" s="496" t="s">
        <v>468</v>
      </c>
      <c r="C12" s="497"/>
      <c r="D12" s="497"/>
      <c r="E12" s="497"/>
      <c r="F12" s="497"/>
      <c r="G12" s="498" t="e">
        <f>F12/E12*100</f>
        <v>#DIV/0!</v>
      </c>
    </row>
    <row r="13" spans="1:7" ht="27" customHeight="1">
      <c r="A13" s="495" t="s">
        <v>263</v>
      </c>
      <c r="B13" s="496" t="s">
        <v>498</v>
      </c>
      <c r="C13" s="499">
        <f>C14+C20</f>
        <v>0</v>
      </c>
      <c r="D13" s="499">
        <f>D14+D20</f>
        <v>0</v>
      </c>
      <c r="E13" s="499">
        <f>E14+E20</f>
        <v>0</v>
      </c>
      <c r="F13" s="499">
        <f>F14+F20</f>
        <v>0</v>
      </c>
      <c r="G13" s="500" t="e">
        <f>F13/E13*100</f>
        <v>#DIV/0!</v>
      </c>
    </row>
    <row r="14" spans="1:7" ht="27" customHeight="1">
      <c r="A14" s="495" t="s">
        <v>499</v>
      </c>
      <c r="B14" s="501" t="s">
        <v>500</v>
      </c>
      <c r="C14" s="502">
        <f>SUM(C15:C19)</f>
        <v>0</v>
      </c>
      <c r="D14" s="502">
        <f>SUM(D15:D19)</f>
        <v>0</v>
      </c>
      <c r="E14" s="502">
        <f>SUM(E15:E19)</f>
        <v>0</v>
      </c>
      <c r="F14" s="502">
        <f>SUM(F15:F19)</f>
        <v>0</v>
      </c>
      <c r="G14" s="498" t="e">
        <f t="shared" ref="G14:G36" si="0">F14/E14*100</f>
        <v>#DIV/0!</v>
      </c>
    </row>
    <row r="15" spans="1:7" ht="27" customHeight="1">
      <c r="A15" s="495" t="s">
        <v>501</v>
      </c>
      <c r="B15" s="503" t="s">
        <v>502</v>
      </c>
      <c r="C15" s="504"/>
      <c r="D15" s="504"/>
      <c r="E15" s="504"/>
      <c r="F15" s="504"/>
      <c r="G15" s="505" t="e">
        <f t="shared" si="0"/>
        <v>#DIV/0!</v>
      </c>
    </row>
    <row r="16" spans="1:7" ht="27" customHeight="1">
      <c r="A16" s="495" t="s">
        <v>503</v>
      </c>
      <c r="B16" s="503" t="s">
        <v>504</v>
      </c>
      <c r="C16" s="504"/>
      <c r="D16" s="504"/>
      <c r="E16" s="504"/>
      <c r="F16" s="504"/>
      <c r="G16" s="505" t="e">
        <f t="shared" si="0"/>
        <v>#DIV/0!</v>
      </c>
    </row>
    <row r="17" spans="1:7" ht="27" customHeight="1">
      <c r="A17" s="495" t="s">
        <v>505</v>
      </c>
      <c r="B17" s="503" t="s">
        <v>506</v>
      </c>
      <c r="C17" s="504"/>
      <c r="D17" s="504"/>
      <c r="E17" s="504"/>
      <c r="F17" s="504"/>
      <c r="G17" s="505" t="e">
        <f t="shared" si="0"/>
        <v>#DIV/0!</v>
      </c>
    </row>
    <row r="18" spans="1:7" ht="27" customHeight="1">
      <c r="A18" s="495" t="s">
        <v>507</v>
      </c>
      <c r="B18" s="503" t="s">
        <v>508</v>
      </c>
      <c r="C18" s="504"/>
      <c r="D18" s="504"/>
      <c r="E18" s="504"/>
      <c r="F18" s="504"/>
      <c r="G18" s="505" t="e">
        <f t="shared" si="0"/>
        <v>#DIV/0!</v>
      </c>
    </row>
    <row r="19" spans="1:7" ht="27" customHeight="1">
      <c r="A19" s="495" t="s">
        <v>509</v>
      </c>
      <c r="B19" s="503" t="s">
        <v>510</v>
      </c>
      <c r="C19" s="504"/>
      <c r="D19" s="504"/>
      <c r="E19" s="504"/>
      <c r="F19" s="504"/>
      <c r="G19" s="505" t="e">
        <f>F19/E19*100</f>
        <v>#DIV/0!</v>
      </c>
    </row>
    <row r="20" spans="1:7" ht="27" customHeight="1">
      <c r="A20" s="495" t="s">
        <v>511</v>
      </c>
      <c r="B20" s="501" t="s">
        <v>512</v>
      </c>
      <c r="C20" s="506">
        <f>SUM(C21:C23)</f>
        <v>0</v>
      </c>
      <c r="D20" s="506">
        <f>SUM(D21:D23)</f>
        <v>0</v>
      </c>
      <c r="E20" s="506">
        <f>SUM(E21:E23)</f>
        <v>0</v>
      </c>
      <c r="F20" s="506">
        <f>SUM(F21:F23)</f>
        <v>0</v>
      </c>
      <c r="G20" s="500" t="e">
        <f t="shared" si="0"/>
        <v>#DIV/0!</v>
      </c>
    </row>
    <row r="21" spans="1:7" ht="27" customHeight="1">
      <c r="A21" s="495" t="s">
        <v>513</v>
      </c>
      <c r="B21" s="501" t="s">
        <v>514</v>
      </c>
      <c r="C21" s="507"/>
      <c r="D21" s="507"/>
      <c r="E21" s="507"/>
      <c r="F21" s="507"/>
      <c r="G21" s="498" t="e">
        <f t="shared" si="0"/>
        <v>#DIV/0!</v>
      </c>
    </row>
    <row r="22" spans="1:7" ht="27" customHeight="1">
      <c r="A22" s="495" t="s">
        <v>515</v>
      </c>
      <c r="B22" s="501" t="s">
        <v>516</v>
      </c>
      <c r="C22" s="507"/>
      <c r="D22" s="507"/>
      <c r="E22" s="507"/>
      <c r="F22" s="507"/>
      <c r="G22" s="498" t="e">
        <f t="shared" si="0"/>
        <v>#DIV/0!</v>
      </c>
    </row>
    <row r="23" spans="1:7" ht="27" customHeight="1">
      <c r="A23" s="495" t="s">
        <v>517</v>
      </c>
      <c r="B23" s="501" t="s">
        <v>518</v>
      </c>
      <c r="C23" s="507"/>
      <c r="D23" s="507"/>
      <c r="E23" s="507"/>
      <c r="F23" s="507"/>
      <c r="G23" s="498" t="e">
        <f t="shared" si="0"/>
        <v>#DIV/0!</v>
      </c>
    </row>
    <row r="24" spans="1:7" ht="27" customHeight="1">
      <c r="A24" s="508"/>
      <c r="B24" s="496" t="s">
        <v>519</v>
      </c>
      <c r="C24" s="506">
        <f>C12+C13</f>
        <v>0</v>
      </c>
      <c r="D24" s="506">
        <f>D12+D13</f>
        <v>0</v>
      </c>
      <c r="E24" s="506">
        <f>E12+E13</f>
        <v>0</v>
      </c>
      <c r="F24" s="506">
        <f>F12+F13</f>
        <v>0</v>
      </c>
      <c r="G24" s="500" t="e">
        <f t="shared" si="0"/>
        <v>#DIV/0!</v>
      </c>
    </row>
    <row r="25" spans="1:7" ht="27" customHeight="1">
      <c r="A25" s="508" t="s">
        <v>265</v>
      </c>
      <c r="B25" s="496" t="s">
        <v>520</v>
      </c>
      <c r="C25" s="506">
        <f>C26+C33+C34</f>
        <v>0</v>
      </c>
      <c r="D25" s="506">
        <f>D26+D33+D34</f>
        <v>0</v>
      </c>
      <c r="E25" s="506">
        <f>E26+E33+E34</f>
        <v>0</v>
      </c>
      <c r="F25" s="506">
        <f>F26+F33+F34</f>
        <v>0</v>
      </c>
      <c r="G25" s="500" t="e">
        <f t="shared" si="0"/>
        <v>#DIV/0!</v>
      </c>
    </row>
    <row r="26" spans="1:7" ht="27" customHeight="1">
      <c r="A26" s="508" t="s">
        <v>521</v>
      </c>
      <c r="B26" s="501" t="s">
        <v>522</v>
      </c>
      <c r="C26" s="502">
        <f>C27+C28</f>
        <v>0</v>
      </c>
      <c r="D26" s="502">
        <f>D27+D28</f>
        <v>0</v>
      </c>
      <c r="E26" s="502">
        <f>E27+E28</f>
        <v>0</v>
      </c>
      <c r="F26" s="502">
        <f>F27+F28</f>
        <v>0</v>
      </c>
      <c r="G26" s="498" t="e">
        <f t="shared" si="0"/>
        <v>#DIV/0!</v>
      </c>
    </row>
    <row r="27" spans="1:7" ht="34.5" customHeight="1">
      <c r="A27" s="508" t="s">
        <v>523</v>
      </c>
      <c r="B27" s="501" t="s">
        <v>524</v>
      </c>
      <c r="C27" s="507"/>
      <c r="D27" s="507"/>
      <c r="E27" s="507"/>
      <c r="F27" s="507"/>
      <c r="G27" s="498" t="e">
        <f t="shared" si="0"/>
        <v>#DIV/0!</v>
      </c>
    </row>
    <row r="28" spans="1:7" ht="34.5" customHeight="1">
      <c r="A28" s="508" t="s">
        <v>525</v>
      </c>
      <c r="B28" s="509" t="s">
        <v>526</v>
      </c>
      <c r="C28" s="510">
        <f>SUM(C29:C32)</f>
        <v>0</v>
      </c>
      <c r="D28" s="510">
        <f>SUM(D29:D32)</f>
        <v>0</v>
      </c>
      <c r="E28" s="510">
        <f>SUM(E29:E32)</f>
        <v>0</v>
      </c>
      <c r="F28" s="510">
        <f>SUM(F29:F32)</f>
        <v>0</v>
      </c>
      <c r="G28" s="498" t="e">
        <f t="shared" si="0"/>
        <v>#DIV/0!</v>
      </c>
    </row>
    <row r="29" spans="1:7" s="513" customFormat="1" ht="26.25" customHeight="1">
      <c r="A29" s="508" t="s">
        <v>527</v>
      </c>
      <c r="B29" s="511" t="s">
        <v>528</v>
      </c>
      <c r="C29" s="512"/>
      <c r="D29" s="512"/>
      <c r="E29" s="512"/>
      <c r="F29" s="512"/>
      <c r="G29" s="498" t="e">
        <f t="shared" si="0"/>
        <v>#DIV/0!</v>
      </c>
    </row>
    <row r="30" spans="1:7" s="513" customFormat="1" ht="26.25" customHeight="1">
      <c r="A30" s="508" t="s">
        <v>529</v>
      </c>
      <c r="B30" s="511" t="s">
        <v>530</v>
      </c>
      <c r="C30" s="512"/>
      <c r="D30" s="512"/>
      <c r="E30" s="512"/>
      <c r="F30" s="512"/>
      <c r="G30" s="498" t="e">
        <f t="shared" si="0"/>
        <v>#DIV/0!</v>
      </c>
    </row>
    <row r="31" spans="1:7" s="513" customFormat="1" ht="26.25" customHeight="1">
      <c r="A31" s="508" t="s">
        <v>531</v>
      </c>
      <c r="B31" s="511" t="s">
        <v>532</v>
      </c>
      <c r="C31" s="512"/>
      <c r="D31" s="512"/>
      <c r="E31" s="512"/>
      <c r="F31" s="512"/>
      <c r="G31" s="498" t="e">
        <f t="shared" si="0"/>
        <v>#DIV/0!</v>
      </c>
    </row>
    <row r="32" spans="1:7" s="513" customFormat="1" ht="26.25" customHeight="1">
      <c r="A32" s="508" t="s">
        <v>533</v>
      </c>
      <c r="B32" s="511" t="s">
        <v>534</v>
      </c>
      <c r="C32" s="512"/>
      <c r="D32" s="512"/>
      <c r="E32" s="512"/>
      <c r="F32" s="512"/>
      <c r="G32" s="498" t="e">
        <f>F32/E32*100</f>
        <v>#DIV/0!</v>
      </c>
    </row>
    <row r="33" spans="1:7" ht="26.25" customHeight="1">
      <c r="A33" s="508" t="s">
        <v>535</v>
      </c>
      <c r="B33" s="508" t="s">
        <v>536</v>
      </c>
      <c r="C33" s="512"/>
      <c r="D33" s="512"/>
      <c r="E33" s="512"/>
      <c r="F33" s="512"/>
      <c r="G33" s="498" t="e">
        <f t="shared" si="0"/>
        <v>#DIV/0!</v>
      </c>
    </row>
    <row r="34" spans="1:7" ht="26.25" customHeight="1">
      <c r="A34" s="508" t="s">
        <v>537</v>
      </c>
      <c r="B34" s="508" t="s">
        <v>538</v>
      </c>
      <c r="C34" s="512"/>
      <c r="D34" s="512"/>
      <c r="E34" s="512"/>
      <c r="F34" s="512"/>
      <c r="G34" s="498" t="e">
        <f t="shared" si="0"/>
        <v>#DIV/0!</v>
      </c>
    </row>
    <row r="35" spans="1:7" ht="26.25" customHeight="1">
      <c r="A35" s="508" t="s">
        <v>267</v>
      </c>
      <c r="B35" s="514" t="s">
        <v>539</v>
      </c>
      <c r="C35" s="506">
        <f>C12+C13-C25</f>
        <v>0</v>
      </c>
      <c r="D35" s="506">
        <f>D12+D13-D25</f>
        <v>0</v>
      </c>
      <c r="E35" s="506">
        <f>E12+E13-E25</f>
        <v>0</v>
      </c>
      <c r="F35" s="506">
        <f>F12+F13-F25</f>
        <v>0</v>
      </c>
      <c r="G35" s="498" t="e">
        <f t="shared" si="0"/>
        <v>#DIV/0!</v>
      </c>
    </row>
    <row r="36" spans="1:7" ht="26.25" customHeight="1">
      <c r="A36" s="508"/>
      <c r="B36" s="496" t="s">
        <v>540</v>
      </c>
      <c r="C36" s="506">
        <f>C25+C35</f>
        <v>0</v>
      </c>
      <c r="D36" s="506">
        <f>D25+D35</f>
        <v>0</v>
      </c>
      <c r="E36" s="506">
        <f>E25+E35</f>
        <v>0</v>
      </c>
      <c r="F36" s="506">
        <f>F25+F35</f>
        <v>0</v>
      </c>
      <c r="G36" s="500" t="e">
        <f t="shared" si="0"/>
        <v>#DIV/0!</v>
      </c>
    </row>
    <row r="37" spans="1:7" s="481" customFormat="1" ht="24" customHeight="1">
      <c r="A37" s="515"/>
      <c r="B37" s="516" t="s">
        <v>434</v>
      </c>
    </row>
    <row r="38" spans="1:7" s="481" customFormat="1" ht="19.5" customHeight="1">
      <c r="A38" s="481" t="s">
        <v>442</v>
      </c>
      <c r="B38" s="480"/>
    </row>
    <row r="39" spans="1:7" s="481" customFormat="1" ht="19.5" customHeight="1">
      <c r="A39" s="478"/>
    </row>
    <row r="40" spans="1:7" s="518" customFormat="1" ht="16.5" customHeight="1">
      <c r="A40" s="517"/>
      <c r="B40" s="517" t="s">
        <v>228</v>
      </c>
      <c r="C40" s="517"/>
      <c r="D40" s="517"/>
      <c r="E40" s="517"/>
      <c r="F40" s="517" t="s">
        <v>229</v>
      </c>
      <c r="G40" s="517"/>
    </row>
    <row r="41" spans="1:7" s="518" customFormat="1" ht="9" customHeight="1">
      <c r="A41" s="517"/>
      <c r="B41" s="517"/>
      <c r="C41" s="517"/>
      <c r="D41" s="517"/>
      <c r="E41" s="517"/>
      <c r="F41" s="517"/>
      <c r="G41" s="517"/>
    </row>
    <row r="42" spans="1:7" s="518" customFormat="1" ht="44.25" customHeight="1">
      <c r="A42" s="517"/>
      <c r="B42" s="517" t="s">
        <v>230</v>
      </c>
      <c r="C42" s="517"/>
      <c r="D42" s="517"/>
      <c r="E42" s="517"/>
      <c r="F42" s="517" t="s">
        <v>231</v>
      </c>
      <c r="G42" s="517"/>
    </row>
    <row r="43" spans="1:7" s="518" customFormat="1" ht="12.75" customHeight="1">
      <c r="A43" s="519"/>
      <c r="B43" s="519" t="s">
        <v>232</v>
      </c>
      <c r="C43" s="519"/>
      <c r="D43" s="519"/>
      <c r="E43" s="519"/>
      <c r="F43" s="519" t="s">
        <v>232</v>
      </c>
      <c r="G43" s="519"/>
    </row>
    <row r="44" spans="1:7" s="518" customFormat="1" ht="19.5" customHeight="1">
      <c r="A44" s="517"/>
      <c r="B44" s="481"/>
      <c r="C44" s="481"/>
      <c r="D44" s="481"/>
      <c r="E44" s="481"/>
      <c r="F44" s="481"/>
      <c r="G44" s="481"/>
    </row>
    <row r="45" spans="1:7" s="518" customFormat="1" ht="32.25" customHeight="1">
      <c r="A45" s="517"/>
      <c r="B45" s="520" t="s">
        <v>234</v>
      </c>
      <c r="C45" s="517"/>
      <c r="D45" s="517"/>
      <c r="E45" s="517"/>
      <c r="F45" s="520" t="s">
        <v>235</v>
      </c>
      <c r="G45" s="517"/>
    </row>
    <row r="46" spans="1:7" s="518" customFormat="1" ht="12.75"/>
    <row r="47" spans="1:7" s="480" customFormat="1" ht="12.75">
      <c r="A47" s="518"/>
      <c r="B47" s="518"/>
      <c r="C47" s="518"/>
      <c r="D47" s="518"/>
      <c r="E47" s="518"/>
      <c r="F47" s="518"/>
      <c r="G47" s="518"/>
    </row>
    <row r="48" spans="1:7" s="480" customFormat="1" ht="12.75">
      <c r="A48" s="518"/>
      <c r="B48" s="518" t="s">
        <v>236</v>
      </c>
      <c r="C48" s="518"/>
      <c r="D48" s="518"/>
      <c r="E48" s="518"/>
      <c r="F48" s="518" t="s">
        <v>237</v>
      </c>
      <c r="G48" s="518"/>
    </row>
    <row r="49" spans="1:7" s="480" customFormat="1" ht="20.25" customHeight="1">
      <c r="A49" s="518"/>
      <c r="B49" s="518" t="s">
        <v>232</v>
      </c>
      <c r="C49" s="518"/>
      <c r="D49" s="518"/>
      <c r="E49" s="518"/>
      <c r="F49" s="518" t="s">
        <v>232</v>
      </c>
      <c r="G49" s="518"/>
    </row>
  </sheetData>
  <mergeCells count="7">
    <mergeCell ref="A7:G7"/>
    <mergeCell ref="A1:B1"/>
    <mergeCell ref="E1:G1"/>
    <mergeCell ref="A2:G2"/>
    <mergeCell ref="A3:G3"/>
    <mergeCell ref="A4:G4"/>
    <mergeCell ref="A5:G5"/>
  </mergeCells>
  <pageMargins left="0.78740157480314965" right="0.78740157480314965" top="0.78740157480314965" bottom="0.78740157480314965" header="0.11811023622047245" footer="0.11811023622047245"/>
  <pageSetup paperSize="9" scale="60" orientation="portrait" useFirstPageNumber="1" verticalDpi="598"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40"/>
  <sheetViews>
    <sheetView view="pageBreakPreview" topLeftCell="A10" zoomScaleNormal="100" workbookViewId="0">
      <selection activeCell="E23" sqref="E23"/>
    </sheetView>
  </sheetViews>
  <sheetFormatPr defaultColWidth="11.5703125" defaultRowHeight="15.75"/>
  <cols>
    <col min="1" max="1" width="10" style="482" customWidth="1"/>
    <col min="2" max="2" width="42.85546875" style="482" customWidth="1"/>
    <col min="3" max="3" width="19" style="482" customWidth="1"/>
    <col min="4" max="4" width="19.42578125" style="482" customWidth="1"/>
    <col min="5" max="5" width="19" style="482" customWidth="1"/>
    <col min="6" max="6" width="19" style="483" customWidth="1"/>
    <col min="7" max="7" width="11.140625" style="484" customWidth="1"/>
    <col min="8" max="256" width="11.5703125" style="482"/>
    <col min="257" max="257" width="10" style="482" customWidth="1"/>
    <col min="258" max="258" width="42.85546875" style="482" customWidth="1"/>
    <col min="259" max="259" width="19" style="482" customWidth="1"/>
    <col min="260" max="260" width="19.42578125" style="482" customWidth="1"/>
    <col min="261" max="262" width="19" style="482" customWidth="1"/>
    <col min="263" max="263" width="11.140625" style="482" customWidth="1"/>
    <col min="264" max="512" width="11.5703125" style="482"/>
    <col min="513" max="513" width="10" style="482" customWidth="1"/>
    <col min="514" max="514" width="42.85546875" style="482" customWidth="1"/>
    <col min="515" max="515" width="19" style="482" customWidth="1"/>
    <col min="516" max="516" width="19.42578125" style="482" customWidth="1"/>
    <col min="517" max="518" width="19" style="482" customWidth="1"/>
    <col min="519" max="519" width="11.140625" style="482" customWidth="1"/>
    <col min="520" max="768" width="11.5703125" style="482"/>
    <col min="769" max="769" width="10" style="482" customWidth="1"/>
    <col min="770" max="770" width="42.85546875" style="482" customWidth="1"/>
    <col min="771" max="771" width="19" style="482" customWidth="1"/>
    <col min="772" max="772" width="19.42578125" style="482" customWidth="1"/>
    <col min="773" max="774" width="19" style="482" customWidth="1"/>
    <col min="775" max="775" width="11.140625" style="482" customWidth="1"/>
    <col min="776" max="1024" width="11.5703125" style="482"/>
    <col min="1025" max="1025" width="10" style="482" customWidth="1"/>
    <col min="1026" max="1026" width="42.85546875" style="482" customWidth="1"/>
    <col min="1027" max="1027" width="19" style="482" customWidth="1"/>
    <col min="1028" max="1028" width="19.42578125" style="482" customWidth="1"/>
    <col min="1029" max="1030" width="19" style="482" customWidth="1"/>
    <col min="1031" max="1031" width="11.140625" style="482" customWidth="1"/>
    <col min="1032" max="1280" width="11.5703125" style="482"/>
    <col min="1281" max="1281" width="10" style="482" customWidth="1"/>
    <col min="1282" max="1282" width="42.85546875" style="482" customWidth="1"/>
    <col min="1283" max="1283" width="19" style="482" customWidth="1"/>
    <col min="1284" max="1284" width="19.42578125" style="482" customWidth="1"/>
    <col min="1285" max="1286" width="19" style="482" customWidth="1"/>
    <col min="1287" max="1287" width="11.140625" style="482" customWidth="1"/>
    <col min="1288" max="1536" width="11.5703125" style="482"/>
    <col min="1537" max="1537" width="10" style="482" customWidth="1"/>
    <col min="1538" max="1538" width="42.85546875" style="482" customWidth="1"/>
    <col min="1539" max="1539" width="19" style="482" customWidth="1"/>
    <col min="1540" max="1540" width="19.42578125" style="482" customWidth="1"/>
    <col min="1541" max="1542" width="19" style="482" customWidth="1"/>
    <col min="1543" max="1543" width="11.140625" style="482" customWidth="1"/>
    <col min="1544" max="1792" width="11.5703125" style="482"/>
    <col min="1793" max="1793" width="10" style="482" customWidth="1"/>
    <col min="1794" max="1794" width="42.85546875" style="482" customWidth="1"/>
    <col min="1795" max="1795" width="19" style="482" customWidth="1"/>
    <col min="1796" max="1796" width="19.42578125" style="482" customWidth="1"/>
    <col min="1797" max="1798" width="19" style="482" customWidth="1"/>
    <col min="1799" max="1799" width="11.140625" style="482" customWidth="1"/>
    <col min="1800" max="2048" width="11.5703125" style="482"/>
    <col min="2049" max="2049" width="10" style="482" customWidth="1"/>
    <col min="2050" max="2050" width="42.85546875" style="482" customWidth="1"/>
    <col min="2051" max="2051" width="19" style="482" customWidth="1"/>
    <col min="2052" max="2052" width="19.42578125" style="482" customWidth="1"/>
    <col min="2053" max="2054" width="19" style="482" customWidth="1"/>
    <col min="2055" max="2055" width="11.140625" style="482" customWidth="1"/>
    <col min="2056" max="2304" width="11.5703125" style="482"/>
    <col min="2305" max="2305" width="10" style="482" customWidth="1"/>
    <col min="2306" max="2306" width="42.85546875" style="482" customWidth="1"/>
    <col min="2307" max="2307" width="19" style="482" customWidth="1"/>
    <col min="2308" max="2308" width="19.42578125" style="482" customWidth="1"/>
    <col min="2309" max="2310" width="19" style="482" customWidth="1"/>
    <col min="2311" max="2311" width="11.140625" style="482" customWidth="1"/>
    <col min="2312" max="2560" width="11.5703125" style="482"/>
    <col min="2561" max="2561" width="10" style="482" customWidth="1"/>
    <col min="2562" max="2562" width="42.85546875" style="482" customWidth="1"/>
    <col min="2563" max="2563" width="19" style="482" customWidth="1"/>
    <col min="2564" max="2564" width="19.42578125" style="482" customWidth="1"/>
    <col min="2565" max="2566" width="19" style="482" customWidth="1"/>
    <col min="2567" max="2567" width="11.140625" style="482" customWidth="1"/>
    <col min="2568" max="2816" width="11.5703125" style="482"/>
    <col min="2817" max="2817" width="10" style="482" customWidth="1"/>
    <col min="2818" max="2818" width="42.85546875" style="482" customWidth="1"/>
    <col min="2819" max="2819" width="19" style="482" customWidth="1"/>
    <col min="2820" max="2820" width="19.42578125" style="482" customWidth="1"/>
    <col min="2821" max="2822" width="19" style="482" customWidth="1"/>
    <col min="2823" max="2823" width="11.140625" style="482" customWidth="1"/>
    <col min="2824" max="3072" width="11.5703125" style="482"/>
    <col min="3073" max="3073" width="10" style="482" customWidth="1"/>
    <col min="3074" max="3074" width="42.85546875" style="482" customWidth="1"/>
    <col min="3075" max="3075" width="19" style="482" customWidth="1"/>
    <col min="3076" max="3076" width="19.42578125" style="482" customWidth="1"/>
    <col min="3077" max="3078" width="19" style="482" customWidth="1"/>
    <col min="3079" max="3079" width="11.140625" style="482" customWidth="1"/>
    <col min="3080" max="3328" width="11.5703125" style="482"/>
    <col min="3329" max="3329" width="10" style="482" customWidth="1"/>
    <col min="3330" max="3330" width="42.85546875" style="482" customWidth="1"/>
    <col min="3331" max="3331" width="19" style="482" customWidth="1"/>
    <col min="3332" max="3332" width="19.42578125" style="482" customWidth="1"/>
    <col min="3333" max="3334" width="19" style="482" customWidth="1"/>
    <col min="3335" max="3335" width="11.140625" style="482" customWidth="1"/>
    <col min="3336" max="3584" width="11.5703125" style="482"/>
    <col min="3585" max="3585" width="10" style="482" customWidth="1"/>
    <col min="3586" max="3586" width="42.85546875" style="482" customWidth="1"/>
    <col min="3587" max="3587" width="19" style="482" customWidth="1"/>
    <col min="3588" max="3588" width="19.42578125" style="482" customWidth="1"/>
    <col min="3589" max="3590" width="19" style="482" customWidth="1"/>
    <col min="3591" max="3591" width="11.140625" style="482" customWidth="1"/>
    <col min="3592" max="3840" width="11.5703125" style="482"/>
    <col min="3841" max="3841" width="10" style="482" customWidth="1"/>
    <col min="3842" max="3842" width="42.85546875" style="482" customWidth="1"/>
    <col min="3843" max="3843" width="19" style="482" customWidth="1"/>
    <col min="3844" max="3844" width="19.42578125" style="482" customWidth="1"/>
    <col min="3845" max="3846" width="19" style="482" customWidth="1"/>
    <col min="3847" max="3847" width="11.140625" style="482" customWidth="1"/>
    <col min="3848" max="4096" width="11.5703125" style="482"/>
    <col min="4097" max="4097" width="10" style="482" customWidth="1"/>
    <col min="4098" max="4098" width="42.85546875" style="482" customWidth="1"/>
    <col min="4099" max="4099" width="19" style="482" customWidth="1"/>
    <col min="4100" max="4100" width="19.42578125" style="482" customWidth="1"/>
    <col min="4101" max="4102" width="19" style="482" customWidth="1"/>
    <col min="4103" max="4103" width="11.140625" style="482" customWidth="1"/>
    <col min="4104" max="4352" width="11.5703125" style="482"/>
    <col min="4353" max="4353" width="10" style="482" customWidth="1"/>
    <col min="4354" max="4354" width="42.85546875" style="482" customWidth="1"/>
    <col min="4355" max="4355" width="19" style="482" customWidth="1"/>
    <col min="4356" max="4356" width="19.42578125" style="482" customWidth="1"/>
    <col min="4357" max="4358" width="19" style="482" customWidth="1"/>
    <col min="4359" max="4359" width="11.140625" style="482" customWidth="1"/>
    <col min="4360" max="4608" width="11.5703125" style="482"/>
    <col min="4609" max="4609" width="10" style="482" customWidth="1"/>
    <col min="4610" max="4610" width="42.85546875" style="482" customWidth="1"/>
    <col min="4611" max="4611" width="19" style="482" customWidth="1"/>
    <col min="4612" max="4612" width="19.42578125" style="482" customWidth="1"/>
    <col min="4613" max="4614" width="19" style="482" customWidth="1"/>
    <col min="4615" max="4615" width="11.140625" style="482" customWidth="1"/>
    <col min="4616" max="4864" width="11.5703125" style="482"/>
    <col min="4865" max="4865" width="10" style="482" customWidth="1"/>
    <col min="4866" max="4866" width="42.85546875" style="482" customWidth="1"/>
    <col min="4867" max="4867" width="19" style="482" customWidth="1"/>
    <col min="4868" max="4868" width="19.42578125" style="482" customWidth="1"/>
    <col min="4869" max="4870" width="19" style="482" customWidth="1"/>
    <col min="4871" max="4871" width="11.140625" style="482" customWidth="1"/>
    <col min="4872" max="5120" width="11.5703125" style="482"/>
    <col min="5121" max="5121" width="10" style="482" customWidth="1"/>
    <col min="5122" max="5122" width="42.85546875" style="482" customWidth="1"/>
    <col min="5123" max="5123" width="19" style="482" customWidth="1"/>
    <col min="5124" max="5124" width="19.42578125" style="482" customWidth="1"/>
    <col min="5125" max="5126" width="19" style="482" customWidth="1"/>
    <col min="5127" max="5127" width="11.140625" style="482" customWidth="1"/>
    <col min="5128" max="5376" width="11.5703125" style="482"/>
    <col min="5377" max="5377" width="10" style="482" customWidth="1"/>
    <col min="5378" max="5378" width="42.85546875" style="482" customWidth="1"/>
    <col min="5379" max="5379" width="19" style="482" customWidth="1"/>
    <col min="5380" max="5380" width="19.42578125" style="482" customWidth="1"/>
    <col min="5381" max="5382" width="19" style="482" customWidth="1"/>
    <col min="5383" max="5383" width="11.140625" style="482" customWidth="1"/>
    <col min="5384" max="5632" width="11.5703125" style="482"/>
    <col min="5633" max="5633" width="10" style="482" customWidth="1"/>
    <col min="5634" max="5634" width="42.85546875" style="482" customWidth="1"/>
    <col min="5635" max="5635" width="19" style="482" customWidth="1"/>
    <col min="5636" max="5636" width="19.42578125" style="482" customWidth="1"/>
    <col min="5637" max="5638" width="19" style="482" customWidth="1"/>
    <col min="5639" max="5639" width="11.140625" style="482" customWidth="1"/>
    <col min="5640" max="5888" width="11.5703125" style="482"/>
    <col min="5889" max="5889" width="10" style="482" customWidth="1"/>
    <col min="5890" max="5890" width="42.85546875" style="482" customWidth="1"/>
    <col min="5891" max="5891" width="19" style="482" customWidth="1"/>
    <col min="5892" max="5892" width="19.42578125" style="482" customWidth="1"/>
    <col min="5893" max="5894" width="19" style="482" customWidth="1"/>
    <col min="5895" max="5895" width="11.140625" style="482" customWidth="1"/>
    <col min="5896" max="6144" width="11.5703125" style="482"/>
    <col min="6145" max="6145" width="10" style="482" customWidth="1"/>
    <col min="6146" max="6146" width="42.85546875" style="482" customWidth="1"/>
    <col min="6147" max="6147" width="19" style="482" customWidth="1"/>
    <col min="6148" max="6148" width="19.42578125" style="482" customWidth="1"/>
    <col min="6149" max="6150" width="19" style="482" customWidth="1"/>
    <col min="6151" max="6151" width="11.140625" style="482" customWidth="1"/>
    <col min="6152" max="6400" width="11.5703125" style="482"/>
    <col min="6401" max="6401" width="10" style="482" customWidth="1"/>
    <col min="6402" max="6402" width="42.85546875" style="482" customWidth="1"/>
    <col min="6403" max="6403" width="19" style="482" customWidth="1"/>
    <col min="6404" max="6404" width="19.42578125" style="482" customWidth="1"/>
    <col min="6405" max="6406" width="19" style="482" customWidth="1"/>
    <col min="6407" max="6407" width="11.140625" style="482" customWidth="1"/>
    <col min="6408" max="6656" width="11.5703125" style="482"/>
    <col min="6657" max="6657" width="10" style="482" customWidth="1"/>
    <col min="6658" max="6658" width="42.85546875" style="482" customWidth="1"/>
    <col min="6659" max="6659" width="19" style="482" customWidth="1"/>
    <col min="6660" max="6660" width="19.42578125" style="482" customWidth="1"/>
    <col min="6661" max="6662" width="19" style="482" customWidth="1"/>
    <col min="6663" max="6663" width="11.140625" style="482" customWidth="1"/>
    <col min="6664" max="6912" width="11.5703125" style="482"/>
    <col min="6913" max="6913" width="10" style="482" customWidth="1"/>
    <col min="6914" max="6914" width="42.85546875" style="482" customWidth="1"/>
    <col min="6915" max="6915" width="19" style="482" customWidth="1"/>
    <col min="6916" max="6916" width="19.42578125" style="482" customWidth="1"/>
    <col min="6917" max="6918" width="19" style="482" customWidth="1"/>
    <col min="6919" max="6919" width="11.140625" style="482" customWidth="1"/>
    <col min="6920" max="7168" width="11.5703125" style="482"/>
    <col min="7169" max="7169" width="10" style="482" customWidth="1"/>
    <col min="7170" max="7170" width="42.85546875" style="482" customWidth="1"/>
    <col min="7171" max="7171" width="19" style="482" customWidth="1"/>
    <col min="7172" max="7172" width="19.42578125" style="482" customWidth="1"/>
    <col min="7173" max="7174" width="19" style="482" customWidth="1"/>
    <col min="7175" max="7175" width="11.140625" style="482" customWidth="1"/>
    <col min="7176" max="7424" width="11.5703125" style="482"/>
    <col min="7425" max="7425" width="10" style="482" customWidth="1"/>
    <col min="7426" max="7426" width="42.85546875" style="482" customWidth="1"/>
    <col min="7427" max="7427" width="19" style="482" customWidth="1"/>
    <col min="7428" max="7428" width="19.42578125" style="482" customWidth="1"/>
    <col min="7429" max="7430" width="19" style="482" customWidth="1"/>
    <col min="7431" max="7431" width="11.140625" style="482" customWidth="1"/>
    <col min="7432" max="7680" width="11.5703125" style="482"/>
    <col min="7681" max="7681" width="10" style="482" customWidth="1"/>
    <col min="7682" max="7682" width="42.85546875" style="482" customWidth="1"/>
    <col min="7683" max="7683" width="19" style="482" customWidth="1"/>
    <col min="7684" max="7684" width="19.42578125" style="482" customWidth="1"/>
    <col min="7685" max="7686" width="19" style="482" customWidth="1"/>
    <col min="7687" max="7687" width="11.140625" style="482" customWidth="1"/>
    <col min="7688" max="7936" width="11.5703125" style="482"/>
    <col min="7937" max="7937" width="10" style="482" customWidth="1"/>
    <col min="7938" max="7938" width="42.85546875" style="482" customWidth="1"/>
    <col min="7939" max="7939" width="19" style="482" customWidth="1"/>
    <col min="7940" max="7940" width="19.42578125" style="482" customWidth="1"/>
    <col min="7941" max="7942" width="19" style="482" customWidth="1"/>
    <col min="7943" max="7943" width="11.140625" style="482" customWidth="1"/>
    <col min="7944" max="8192" width="11.5703125" style="482"/>
    <col min="8193" max="8193" width="10" style="482" customWidth="1"/>
    <col min="8194" max="8194" width="42.85546875" style="482" customWidth="1"/>
    <col min="8195" max="8195" width="19" style="482" customWidth="1"/>
    <col min="8196" max="8196" width="19.42578125" style="482" customWidth="1"/>
    <col min="8197" max="8198" width="19" style="482" customWidth="1"/>
    <col min="8199" max="8199" width="11.140625" style="482" customWidth="1"/>
    <col min="8200" max="8448" width="11.5703125" style="482"/>
    <col min="8449" max="8449" width="10" style="482" customWidth="1"/>
    <col min="8450" max="8450" width="42.85546875" style="482" customWidth="1"/>
    <col min="8451" max="8451" width="19" style="482" customWidth="1"/>
    <col min="8452" max="8452" width="19.42578125" style="482" customWidth="1"/>
    <col min="8453" max="8454" width="19" style="482" customWidth="1"/>
    <col min="8455" max="8455" width="11.140625" style="482" customWidth="1"/>
    <col min="8456" max="8704" width="11.5703125" style="482"/>
    <col min="8705" max="8705" width="10" style="482" customWidth="1"/>
    <col min="8706" max="8706" width="42.85546875" style="482" customWidth="1"/>
    <col min="8707" max="8707" width="19" style="482" customWidth="1"/>
    <col min="8708" max="8708" width="19.42578125" style="482" customWidth="1"/>
    <col min="8709" max="8710" width="19" style="482" customWidth="1"/>
    <col min="8711" max="8711" width="11.140625" style="482" customWidth="1"/>
    <col min="8712" max="8960" width="11.5703125" style="482"/>
    <col min="8961" max="8961" width="10" style="482" customWidth="1"/>
    <col min="8962" max="8962" width="42.85546875" style="482" customWidth="1"/>
    <col min="8963" max="8963" width="19" style="482" customWidth="1"/>
    <col min="8964" max="8964" width="19.42578125" style="482" customWidth="1"/>
    <col min="8965" max="8966" width="19" style="482" customWidth="1"/>
    <col min="8967" max="8967" width="11.140625" style="482" customWidth="1"/>
    <col min="8968" max="9216" width="11.5703125" style="482"/>
    <col min="9217" max="9217" width="10" style="482" customWidth="1"/>
    <col min="9218" max="9218" width="42.85546875" style="482" customWidth="1"/>
    <col min="9219" max="9219" width="19" style="482" customWidth="1"/>
    <col min="9220" max="9220" width="19.42578125" style="482" customWidth="1"/>
    <col min="9221" max="9222" width="19" style="482" customWidth="1"/>
    <col min="9223" max="9223" width="11.140625" style="482" customWidth="1"/>
    <col min="9224" max="9472" width="11.5703125" style="482"/>
    <col min="9473" max="9473" width="10" style="482" customWidth="1"/>
    <col min="9474" max="9474" width="42.85546875" style="482" customWidth="1"/>
    <col min="9475" max="9475" width="19" style="482" customWidth="1"/>
    <col min="9476" max="9476" width="19.42578125" style="482" customWidth="1"/>
    <col min="9477" max="9478" width="19" style="482" customWidth="1"/>
    <col min="9479" max="9479" width="11.140625" style="482" customWidth="1"/>
    <col min="9480" max="9728" width="11.5703125" style="482"/>
    <col min="9729" max="9729" width="10" style="482" customWidth="1"/>
    <col min="9730" max="9730" width="42.85546875" style="482" customWidth="1"/>
    <col min="9731" max="9731" width="19" style="482" customWidth="1"/>
    <col min="9732" max="9732" width="19.42578125" style="482" customWidth="1"/>
    <col min="9733" max="9734" width="19" style="482" customWidth="1"/>
    <col min="9735" max="9735" width="11.140625" style="482" customWidth="1"/>
    <col min="9736" max="9984" width="11.5703125" style="482"/>
    <col min="9985" max="9985" width="10" style="482" customWidth="1"/>
    <col min="9986" max="9986" width="42.85546875" style="482" customWidth="1"/>
    <col min="9987" max="9987" width="19" style="482" customWidth="1"/>
    <col min="9988" max="9988" width="19.42578125" style="482" customWidth="1"/>
    <col min="9989" max="9990" width="19" style="482" customWidth="1"/>
    <col min="9991" max="9991" width="11.140625" style="482" customWidth="1"/>
    <col min="9992" max="10240" width="11.5703125" style="482"/>
    <col min="10241" max="10241" width="10" style="482" customWidth="1"/>
    <col min="10242" max="10242" width="42.85546875" style="482" customWidth="1"/>
    <col min="10243" max="10243" width="19" style="482" customWidth="1"/>
    <col min="10244" max="10244" width="19.42578125" style="482" customWidth="1"/>
    <col min="10245" max="10246" width="19" style="482" customWidth="1"/>
    <col min="10247" max="10247" width="11.140625" style="482" customWidth="1"/>
    <col min="10248" max="10496" width="11.5703125" style="482"/>
    <col min="10497" max="10497" width="10" style="482" customWidth="1"/>
    <col min="10498" max="10498" width="42.85546875" style="482" customWidth="1"/>
    <col min="10499" max="10499" width="19" style="482" customWidth="1"/>
    <col min="10500" max="10500" width="19.42578125" style="482" customWidth="1"/>
    <col min="10501" max="10502" width="19" style="482" customWidth="1"/>
    <col min="10503" max="10503" width="11.140625" style="482" customWidth="1"/>
    <col min="10504" max="10752" width="11.5703125" style="482"/>
    <col min="10753" max="10753" width="10" style="482" customWidth="1"/>
    <col min="10754" max="10754" width="42.85546875" style="482" customWidth="1"/>
    <col min="10755" max="10755" width="19" style="482" customWidth="1"/>
    <col min="10756" max="10756" width="19.42578125" style="482" customWidth="1"/>
    <col min="10757" max="10758" width="19" style="482" customWidth="1"/>
    <col min="10759" max="10759" width="11.140625" style="482" customWidth="1"/>
    <col min="10760" max="11008" width="11.5703125" style="482"/>
    <col min="11009" max="11009" width="10" style="482" customWidth="1"/>
    <col min="11010" max="11010" width="42.85546875" style="482" customWidth="1"/>
    <col min="11011" max="11011" width="19" style="482" customWidth="1"/>
    <col min="11012" max="11012" width="19.42578125" style="482" customWidth="1"/>
    <col min="11013" max="11014" width="19" style="482" customWidth="1"/>
    <col min="11015" max="11015" width="11.140625" style="482" customWidth="1"/>
    <col min="11016" max="11264" width="11.5703125" style="482"/>
    <col min="11265" max="11265" width="10" style="482" customWidth="1"/>
    <col min="11266" max="11266" width="42.85546875" style="482" customWidth="1"/>
    <col min="11267" max="11267" width="19" style="482" customWidth="1"/>
    <col min="11268" max="11268" width="19.42578125" style="482" customWidth="1"/>
    <col min="11269" max="11270" width="19" style="482" customWidth="1"/>
    <col min="11271" max="11271" width="11.140625" style="482" customWidth="1"/>
    <col min="11272" max="11520" width="11.5703125" style="482"/>
    <col min="11521" max="11521" width="10" style="482" customWidth="1"/>
    <col min="11522" max="11522" width="42.85546875" style="482" customWidth="1"/>
    <col min="11523" max="11523" width="19" style="482" customWidth="1"/>
    <col min="11524" max="11524" width="19.42578125" style="482" customWidth="1"/>
    <col min="11525" max="11526" width="19" style="482" customWidth="1"/>
    <col min="11527" max="11527" width="11.140625" style="482" customWidth="1"/>
    <col min="11528" max="11776" width="11.5703125" style="482"/>
    <col min="11777" max="11777" width="10" style="482" customWidth="1"/>
    <col min="11778" max="11778" width="42.85546875" style="482" customWidth="1"/>
    <col min="11779" max="11779" width="19" style="482" customWidth="1"/>
    <col min="11780" max="11780" width="19.42578125" style="482" customWidth="1"/>
    <col min="11781" max="11782" width="19" style="482" customWidth="1"/>
    <col min="11783" max="11783" width="11.140625" style="482" customWidth="1"/>
    <col min="11784" max="12032" width="11.5703125" style="482"/>
    <col min="12033" max="12033" width="10" style="482" customWidth="1"/>
    <col min="12034" max="12034" width="42.85546875" style="482" customWidth="1"/>
    <col min="12035" max="12035" width="19" style="482" customWidth="1"/>
    <col min="12036" max="12036" width="19.42578125" style="482" customWidth="1"/>
    <col min="12037" max="12038" width="19" style="482" customWidth="1"/>
    <col min="12039" max="12039" width="11.140625" style="482" customWidth="1"/>
    <col min="12040" max="12288" width="11.5703125" style="482"/>
    <col min="12289" max="12289" width="10" style="482" customWidth="1"/>
    <col min="12290" max="12290" width="42.85546875" style="482" customWidth="1"/>
    <col min="12291" max="12291" width="19" style="482" customWidth="1"/>
    <col min="12292" max="12292" width="19.42578125" style="482" customWidth="1"/>
    <col min="12293" max="12294" width="19" style="482" customWidth="1"/>
    <col min="12295" max="12295" width="11.140625" style="482" customWidth="1"/>
    <col min="12296" max="12544" width="11.5703125" style="482"/>
    <col min="12545" max="12545" width="10" style="482" customWidth="1"/>
    <col min="12546" max="12546" width="42.85546875" style="482" customWidth="1"/>
    <col min="12547" max="12547" width="19" style="482" customWidth="1"/>
    <col min="12548" max="12548" width="19.42578125" style="482" customWidth="1"/>
    <col min="12549" max="12550" width="19" style="482" customWidth="1"/>
    <col min="12551" max="12551" width="11.140625" style="482" customWidth="1"/>
    <col min="12552" max="12800" width="11.5703125" style="482"/>
    <col min="12801" max="12801" width="10" style="482" customWidth="1"/>
    <col min="12802" max="12802" width="42.85546875" style="482" customWidth="1"/>
    <col min="12803" max="12803" width="19" style="482" customWidth="1"/>
    <col min="12804" max="12804" width="19.42578125" style="482" customWidth="1"/>
    <col min="12805" max="12806" width="19" style="482" customWidth="1"/>
    <col min="12807" max="12807" width="11.140625" style="482" customWidth="1"/>
    <col min="12808" max="13056" width="11.5703125" style="482"/>
    <col min="13057" max="13057" width="10" style="482" customWidth="1"/>
    <col min="13058" max="13058" width="42.85546875" style="482" customWidth="1"/>
    <col min="13059" max="13059" width="19" style="482" customWidth="1"/>
    <col min="13060" max="13060" width="19.42578125" style="482" customWidth="1"/>
    <col min="13061" max="13062" width="19" style="482" customWidth="1"/>
    <col min="13063" max="13063" width="11.140625" style="482" customWidth="1"/>
    <col min="13064" max="13312" width="11.5703125" style="482"/>
    <col min="13313" max="13313" width="10" style="482" customWidth="1"/>
    <col min="13314" max="13314" width="42.85546875" style="482" customWidth="1"/>
    <col min="13315" max="13315" width="19" style="482" customWidth="1"/>
    <col min="13316" max="13316" width="19.42578125" style="482" customWidth="1"/>
    <col min="13317" max="13318" width="19" style="482" customWidth="1"/>
    <col min="13319" max="13319" width="11.140625" style="482" customWidth="1"/>
    <col min="13320" max="13568" width="11.5703125" style="482"/>
    <col min="13569" max="13569" width="10" style="482" customWidth="1"/>
    <col min="13570" max="13570" width="42.85546875" style="482" customWidth="1"/>
    <col min="13571" max="13571" width="19" style="482" customWidth="1"/>
    <col min="13572" max="13572" width="19.42578125" style="482" customWidth="1"/>
    <col min="13573" max="13574" width="19" style="482" customWidth="1"/>
    <col min="13575" max="13575" width="11.140625" style="482" customWidth="1"/>
    <col min="13576" max="13824" width="11.5703125" style="482"/>
    <col min="13825" max="13825" width="10" style="482" customWidth="1"/>
    <col min="13826" max="13826" width="42.85546875" style="482" customWidth="1"/>
    <col min="13827" max="13827" width="19" style="482" customWidth="1"/>
    <col min="13828" max="13828" width="19.42578125" style="482" customWidth="1"/>
    <col min="13829" max="13830" width="19" style="482" customWidth="1"/>
    <col min="13831" max="13831" width="11.140625" style="482" customWidth="1"/>
    <col min="13832" max="14080" width="11.5703125" style="482"/>
    <col min="14081" max="14081" width="10" style="482" customWidth="1"/>
    <col min="14082" max="14082" width="42.85546875" style="482" customWidth="1"/>
    <col min="14083" max="14083" width="19" style="482" customWidth="1"/>
    <col min="14084" max="14084" width="19.42578125" style="482" customWidth="1"/>
    <col min="14085" max="14086" width="19" style="482" customWidth="1"/>
    <col min="14087" max="14087" width="11.140625" style="482" customWidth="1"/>
    <col min="14088" max="14336" width="11.5703125" style="482"/>
    <col min="14337" max="14337" width="10" style="482" customWidth="1"/>
    <col min="14338" max="14338" width="42.85546875" style="482" customWidth="1"/>
    <col min="14339" max="14339" width="19" style="482" customWidth="1"/>
    <col min="14340" max="14340" width="19.42578125" style="482" customWidth="1"/>
    <col min="14341" max="14342" width="19" style="482" customWidth="1"/>
    <col min="14343" max="14343" width="11.140625" style="482" customWidth="1"/>
    <col min="14344" max="14592" width="11.5703125" style="482"/>
    <col min="14593" max="14593" width="10" style="482" customWidth="1"/>
    <col min="14594" max="14594" width="42.85546875" style="482" customWidth="1"/>
    <col min="14595" max="14595" width="19" style="482" customWidth="1"/>
    <col min="14596" max="14596" width="19.42578125" style="482" customWidth="1"/>
    <col min="14597" max="14598" width="19" style="482" customWidth="1"/>
    <col min="14599" max="14599" width="11.140625" style="482" customWidth="1"/>
    <col min="14600" max="14848" width="11.5703125" style="482"/>
    <col min="14849" max="14849" width="10" style="482" customWidth="1"/>
    <col min="14850" max="14850" width="42.85546875" style="482" customWidth="1"/>
    <col min="14851" max="14851" width="19" style="482" customWidth="1"/>
    <col min="14852" max="14852" width="19.42578125" style="482" customWidth="1"/>
    <col min="14853" max="14854" width="19" style="482" customWidth="1"/>
    <col min="14855" max="14855" width="11.140625" style="482" customWidth="1"/>
    <col min="14856" max="15104" width="11.5703125" style="482"/>
    <col min="15105" max="15105" width="10" style="482" customWidth="1"/>
    <col min="15106" max="15106" width="42.85546875" style="482" customWidth="1"/>
    <col min="15107" max="15107" width="19" style="482" customWidth="1"/>
    <col min="15108" max="15108" width="19.42578125" style="482" customWidth="1"/>
    <col min="15109" max="15110" width="19" style="482" customWidth="1"/>
    <col min="15111" max="15111" width="11.140625" style="482" customWidth="1"/>
    <col min="15112" max="15360" width="11.5703125" style="482"/>
    <col min="15361" max="15361" width="10" style="482" customWidth="1"/>
    <col min="15362" max="15362" width="42.85546875" style="482" customWidth="1"/>
    <col min="15363" max="15363" width="19" style="482" customWidth="1"/>
    <col min="15364" max="15364" width="19.42578125" style="482" customWidth="1"/>
    <col min="15365" max="15366" width="19" style="482" customWidth="1"/>
    <col min="15367" max="15367" width="11.140625" style="482" customWidth="1"/>
    <col min="15368" max="15616" width="11.5703125" style="482"/>
    <col min="15617" max="15617" width="10" style="482" customWidth="1"/>
    <col min="15618" max="15618" width="42.85546875" style="482" customWidth="1"/>
    <col min="15619" max="15619" width="19" style="482" customWidth="1"/>
    <col min="15620" max="15620" width="19.42578125" style="482" customWidth="1"/>
    <col min="15621" max="15622" width="19" style="482" customWidth="1"/>
    <col min="15623" max="15623" width="11.140625" style="482" customWidth="1"/>
    <col min="15624" max="15872" width="11.5703125" style="482"/>
    <col min="15873" max="15873" width="10" style="482" customWidth="1"/>
    <col min="15874" max="15874" width="42.85546875" style="482" customWidth="1"/>
    <col min="15875" max="15875" width="19" style="482" customWidth="1"/>
    <col min="15876" max="15876" width="19.42578125" style="482" customWidth="1"/>
    <col min="15877" max="15878" width="19" style="482" customWidth="1"/>
    <col min="15879" max="15879" width="11.140625" style="482" customWidth="1"/>
    <col min="15880" max="16128" width="11.5703125" style="482"/>
    <col min="16129" max="16129" width="10" style="482" customWidth="1"/>
    <col min="16130" max="16130" width="42.85546875" style="482" customWidth="1"/>
    <col min="16131" max="16131" width="19" style="482" customWidth="1"/>
    <col min="16132" max="16132" width="19.42578125" style="482" customWidth="1"/>
    <col min="16133" max="16134" width="19" style="482" customWidth="1"/>
    <col min="16135" max="16135" width="11.140625" style="482" customWidth="1"/>
    <col min="16136" max="16384" width="11.5703125" style="482"/>
  </cols>
  <sheetData>
    <row r="1" spans="1:7" s="480" customFormat="1" ht="42" customHeight="1">
      <c r="A1" s="1214"/>
      <c r="B1" s="1215"/>
      <c r="C1" s="479"/>
      <c r="E1" s="1216" t="s">
        <v>541</v>
      </c>
      <c r="F1" s="1216"/>
      <c r="G1" s="1216"/>
    </row>
    <row r="2" spans="1:7" s="481" customFormat="1" ht="28.5" customHeight="1">
      <c r="A2" s="1217" t="s">
        <v>491</v>
      </c>
      <c r="B2" s="1217"/>
      <c r="C2" s="1217"/>
      <c r="D2" s="1217"/>
      <c r="E2" s="1217"/>
      <c r="F2" s="1217"/>
      <c r="G2" s="1217"/>
    </row>
    <row r="3" spans="1:7" s="481" customFormat="1" ht="13.5" customHeight="1">
      <c r="A3" s="1218" t="s">
        <v>492</v>
      </c>
      <c r="B3" s="1218"/>
      <c r="C3" s="1218"/>
      <c r="D3" s="1218"/>
      <c r="E3" s="1218"/>
      <c r="F3" s="1218"/>
      <c r="G3" s="1218"/>
    </row>
    <row r="4" spans="1:7" s="480" customFormat="1" ht="18.75" customHeight="1">
      <c r="A4" s="1219" t="s">
        <v>78</v>
      </c>
      <c r="B4" s="1219"/>
      <c r="C4" s="1219"/>
      <c r="D4" s="1219"/>
      <c r="E4" s="1219"/>
      <c r="F4" s="1219"/>
      <c r="G4" s="1219"/>
    </row>
    <row r="5" spans="1:7" s="480" customFormat="1" ht="18.75" customHeight="1">
      <c r="A5" s="1219" t="s">
        <v>79</v>
      </c>
      <c r="B5" s="1219"/>
      <c r="C5" s="1219"/>
      <c r="D5" s="1219"/>
      <c r="E5" s="1219"/>
      <c r="F5" s="1219"/>
      <c r="G5" s="1219"/>
    </row>
    <row r="6" spans="1:7" ht="19.5" customHeight="1"/>
    <row r="7" spans="1:7" s="485" customFormat="1" ht="48" customHeight="1">
      <c r="A7" s="1212" t="s">
        <v>542</v>
      </c>
      <c r="B7" s="1213"/>
      <c r="C7" s="1213"/>
      <c r="D7" s="1213"/>
      <c r="E7" s="1213"/>
      <c r="F7" s="1213"/>
      <c r="G7" s="1213"/>
    </row>
    <row r="9" spans="1:7">
      <c r="A9" s="486"/>
      <c r="B9" s="486"/>
      <c r="C9" s="486"/>
      <c r="D9" s="486"/>
      <c r="E9" s="486"/>
      <c r="F9" s="487"/>
      <c r="G9" s="488" t="s">
        <v>407</v>
      </c>
    </row>
    <row r="10" spans="1:7" s="481" customFormat="1" ht="47.25">
      <c r="A10" s="489" t="s">
        <v>85</v>
      </c>
      <c r="B10" s="490" t="s">
        <v>86</v>
      </c>
      <c r="C10" s="490" t="s">
        <v>494</v>
      </c>
      <c r="D10" s="490" t="s">
        <v>495</v>
      </c>
      <c r="E10" s="491" t="s">
        <v>543</v>
      </c>
      <c r="F10" s="492" t="s">
        <v>496</v>
      </c>
      <c r="G10" s="490" t="s">
        <v>497</v>
      </c>
    </row>
    <row r="11" spans="1:7" s="494" customFormat="1">
      <c r="A11" s="493">
        <v>1</v>
      </c>
      <c r="B11" s="493">
        <v>2</v>
      </c>
      <c r="C11" s="493">
        <v>3</v>
      </c>
      <c r="D11" s="493">
        <v>4</v>
      </c>
      <c r="E11" s="493">
        <v>5</v>
      </c>
      <c r="F11" s="493">
        <v>6</v>
      </c>
      <c r="G11" s="493">
        <v>7</v>
      </c>
    </row>
    <row r="12" spans="1:7" ht="28.5" customHeight="1">
      <c r="A12" s="495" t="s">
        <v>244</v>
      </c>
      <c r="B12" s="496" t="s">
        <v>468</v>
      </c>
      <c r="C12" s="497"/>
      <c r="D12" s="497"/>
      <c r="E12" s="497"/>
      <c r="F12" s="497"/>
      <c r="G12" s="498" t="e">
        <f t="shared" ref="G12:G27" si="0">F12/E12*100</f>
        <v>#DIV/0!</v>
      </c>
    </row>
    <row r="13" spans="1:7" ht="28.5" customHeight="1">
      <c r="A13" s="495" t="s">
        <v>263</v>
      </c>
      <c r="B13" s="496" t="s">
        <v>498</v>
      </c>
      <c r="C13" s="499">
        <f>C14+C15</f>
        <v>0</v>
      </c>
      <c r="D13" s="499">
        <f>D14+D15</f>
        <v>0</v>
      </c>
      <c r="E13" s="499">
        <f>E14+E15</f>
        <v>0</v>
      </c>
      <c r="F13" s="499">
        <f>F14+F15</f>
        <v>0</v>
      </c>
      <c r="G13" s="500" t="e">
        <f>F13/E13*100</f>
        <v>#DIV/0!</v>
      </c>
    </row>
    <row r="14" spans="1:7" ht="28.5" customHeight="1">
      <c r="A14" s="495" t="s">
        <v>499</v>
      </c>
      <c r="B14" s="501" t="s">
        <v>544</v>
      </c>
      <c r="C14" s="502">
        <v>0</v>
      </c>
      <c r="D14" s="502">
        <v>0</v>
      </c>
      <c r="E14" s="502">
        <v>0</v>
      </c>
      <c r="F14" s="502">
        <v>0</v>
      </c>
      <c r="G14" s="498" t="e">
        <f t="shared" si="0"/>
        <v>#DIV/0!</v>
      </c>
    </row>
    <row r="15" spans="1:7" ht="28.5" customHeight="1">
      <c r="A15" s="495" t="s">
        <v>511</v>
      </c>
      <c r="B15" s="501" t="s">
        <v>512</v>
      </c>
      <c r="C15" s="506">
        <f>SUM(C16:C18)</f>
        <v>0</v>
      </c>
      <c r="D15" s="506">
        <f>SUM(D16:D18)</f>
        <v>0</v>
      </c>
      <c r="E15" s="506">
        <f>SUM(E16:E18)</f>
        <v>0</v>
      </c>
      <c r="F15" s="506">
        <f>SUM(F16:F18)</f>
        <v>0</v>
      </c>
      <c r="G15" s="500" t="e">
        <f t="shared" si="0"/>
        <v>#DIV/0!</v>
      </c>
    </row>
    <row r="16" spans="1:7" ht="28.5" customHeight="1">
      <c r="A16" s="495" t="s">
        <v>513</v>
      </c>
      <c r="B16" s="501" t="s">
        <v>514</v>
      </c>
      <c r="C16" s="507"/>
      <c r="D16" s="507"/>
      <c r="E16" s="507"/>
      <c r="F16" s="507"/>
      <c r="G16" s="498" t="e">
        <f t="shared" si="0"/>
        <v>#DIV/0!</v>
      </c>
    </row>
    <row r="17" spans="1:7" ht="28.5" customHeight="1">
      <c r="A17" s="495" t="s">
        <v>515</v>
      </c>
      <c r="B17" s="501" t="s">
        <v>516</v>
      </c>
      <c r="C17" s="507"/>
      <c r="D17" s="507"/>
      <c r="E17" s="507"/>
      <c r="F17" s="507"/>
      <c r="G17" s="498" t="e">
        <f t="shared" si="0"/>
        <v>#DIV/0!</v>
      </c>
    </row>
    <row r="18" spans="1:7" ht="28.5" customHeight="1">
      <c r="A18" s="508" t="s">
        <v>517</v>
      </c>
      <c r="B18" s="501" t="s">
        <v>518</v>
      </c>
      <c r="C18" s="507"/>
      <c r="D18" s="507"/>
      <c r="E18" s="507"/>
      <c r="F18" s="507"/>
      <c r="G18" s="498" t="e">
        <f t="shared" si="0"/>
        <v>#DIV/0!</v>
      </c>
    </row>
    <row r="19" spans="1:7" ht="28.5" customHeight="1">
      <c r="A19" s="508"/>
      <c r="B19" s="496" t="s">
        <v>519</v>
      </c>
      <c r="C19" s="506">
        <f>C12+C13</f>
        <v>0</v>
      </c>
      <c r="D19" s="506">
        <f>D12+D13</f>
        <v>0</v>
      </c>
      <c r="E19" s="506">
        <f>E12+E13</f>
        <v>0</v>
      </c>
      <c r="F19" s="506">
        <f>F12+F13</f>
        <v>0</v>
      </c>
      <c r="G19" s="500" t="e">
        <f t="shared" si="0"/>
        <v>#DIV/0!</v>
      </c>
    </row>
    <row r="20" spans="1:7" ht="28.5" customHeight="1">
      <c r="A20" s="508" t="s">
        <v>265</v>
      </c>
      <c r="B20" s="496" t="s">
        <v>520</v>
      </c>
      <c r="C20" s="506">
        <f>C21+C24+C25</f>
        <v>0</v>
      </c>
      <c r="D20" s="506">
        <f>D21+D24+D25</f>
        <v>0</v>
      </c>
      <c r="E20" s="506">
        <f>E21+E24+E25</f>
        <v>0</v>
      </c>
      <c r="F20" s="506">
        <f>F21+F24+F25</f>
        <v>0</v>
      </c>
      <c r="G20" s="500" t="e">
        <f t="shared" si="0"/>
        <v>#DIV/0!</v>
      </c>
    </row>
    <row r="21" spans="1:7" ht="28.5" customHeight="1">
      <c r="A21" s="508" t="s">
        <v>521</v>
      </c>
      <c r="B21" s="501" t="s">
        <v>522</v>
      </c>
      <c r="C21" s="502">
        <f>SUM(C22:C23)</f>
        <v>0</v>
      </c>
      <c r="D21" s="502">
        <f>SUM(D22:D23)</f>
        <v>0</v>
      </c>
      <c r="E21" s="502">
        <f>SUM(E22:E23)</f>
        <v>0</v>
      </c>
      <c r="F21" s="502">
        <f>SUM(F22:F23)</f>
        <v>0</v>
      </c>
      <c r="G21" s="498" t="e">
        <f t="shared" si="0"/>
        <v>#DIV/0!</v>
      </c>
    </row>
    <row r="22" spans="1:7" ht="28.5" customHeight="1">
      <c r="A22" s="508" t="s">
        <v>523</v>
      </c>
      <c r="B22" s="501" t="s">
        <v>545</v>
      </c>
      <c r="C22" s="507"/>
      <c r="D22" s="507"/>
      <c r="E22" s="507"/>
      <c r="F22" s="507"/>
      <c r="G22" s="498" t="e">
        <f t="shared" si="0"/>
        <v>#DIV/0!</v>
      </c>
    </row>
    <row r="23" spans="1:7" ht="28.5" customHeight="1">
      <c r="A23" s="508" t="s">
        <v>525</v>
      </c>
      <c r="B23" s="501" t="s">
        <v>546</v>
      </c>
      <c r="C23" s="512"/>
      <c r="D23" s="512"/>
      <c r="E23" s="512"/>
      <c r="F23" s="512"/>
      <c r="G23" s="498" t="e">
        <f t="shared" si="0"/>
        <v>#DIV/0!</v>
      </c>
    </row>
    <row r="24" spans="1:7" ht="28.5" customHeight="1">
      <c r="A24" s="508" t="s">
        <v>535</v>
      </c>
      <c r="B24" s="508" t="s">
        <v>536</v>
      </c>
      <c r="C24" s="512"/>
      <c r="D24" s="512"/>
      <c r="E24" s="512"/>
      <c r="F24" s="512"/>
      <c r="G24" s="498" t="e">
        <f t="shared" si="0"/>
        <v>#DIV/0!</v>
      </c>
    </row>
    <row r="25" spans="1:7" ht="28.5" customHeight="1">
      <c r="A25" s="508" t="s">
        <v>537</v>
      </c>
      <c r="B25" s="508" t="s">
        <v>538</v>
      </c>
      <c r="C25" s="512"/>
      <c r="D25" s="512"/>
      <c r="E25" s="512"/>
      <c r="F25" s="512"/>
      <c r="G25" s="498" t="e">
        <f t="shared" si="0"/>
        <v>#DIV/0!</v>
      </c>
    </row>
    <row r="26" spans="1:7" ht="28.5" customHeight="1">
      <c r="A26" s="508" t="s">
        <v>267</v>
      </c>
      <c r="B26" s="514" t="s">
        <v>539</v>
      </c>
      <c r="C26" s="506">
        <f>C12+C13-C20</f>
        <v>0</v>
      </c>
      <c r="D26" s="506">
        <f>D12+D13-D20</f>
        <v>0</v>
      </c>
      <c r="E26" s="506">
        <f>E12+E13-E20</f>
        <v>0</v>
      </c>
      <c r="F26" s="506">
        <f>F12+F13-F20</f>
        <v>0</v>
      </c>
      <c r="G26" s="498" t="e">
        <f t="shared" si="0"/>
        <v>#DIV/0!</v>
      </c>
    </row>
    <row r="27" spans="1:7" ht="28.5" customHeight="1">
      <c r="A27" s="508"/>
      <c r="B27" s="496" t="s">
        <v>540</v>
      </c>
      <c r="C27" s="506">
        <f>C20+C26</f>
        <v>0</v>
      </c>
      <c r="D27" s="506">
        <f>D20+D26</f>
        <v>0</v>
      </c>
      <c r="E27" s="506">
        <f>E20+E26</f>
        <v>0</v>
      </c>
      <c r="F27" s="506">
        <f>F20+F26</f>
        <v>0</v>
      </c>
      <c r="G27" s="500" t="e">
        <f t="shared" si="0"/>
        <v>#DIV/0!</v>
      </c>
    </row>
    <row r="28" spans="1:7" s="481" customFormat="1" ht="24" customHeight="1">
      <c r="A28" s="515"/>
      <c r="B28" s="516" t="s">
        <v>434</v>
      </c>
    </row>
    <row r="29" spans="1:7" s="481" customFormat="1" ht="19.5" customHeight="1">
      <c r="A29" s="481" t="s">
        <v>442</v>
      </c>
      <c r="B29" s="480"/>
    </row>
    <row r="30" spans="1:7" s="481" customFormat="1" ht="19.5" customHeight="1">
      <c r="A30" s="478"/>
    </row>
    <row r="31" spans="1:7" s="518" customFormat="1" ht="16.5" customHeight="1">
      <c r="A31" s="517"/>
      <c r="B31" s="517" t="s">
        <v>228</v>
      </c>
      <c r="C31" s="517"/>
      <c r="D31" s="517"/>
      <c r="E31" s="517"/>
      <c r="F31" s="517" t="s">
        <v>229</v>
      </c>
      <c r="G31" s="517"/>
    </row>
    <row r="32" spans="1:7" s="518" customFormat="1" ht="9" customHeight="1">
      <c r="A32" s="517"/>
      <c r="B32" s="517"/>
      <c r="C32" s="517"/>
      <c r="D32" s="517"/>
      <c r="E32" s="517"/>
      <c r="F32" s="517"/>
      <c r="G32" s="517"/>
    </row>
    <row r="33" spans="1:7" s="518" customFormat="1" ht="44.25" customHeight="1">
      <c r="A33" s="517"/>
      <c r="B33" s="517" t="s">
        <v>230</v>
      </c>
      <c r="C33" s="517"/>
      <c r="D33" s="517"/>
      <c r="E33" s="517"/>
      <c r="F33" s="517" t="s">
        <v>231</v>
      </c>
      <c r="G33" s="517"/>
    </row>
    <row r="34" spans="1:7" s="518" customFormat="1" ht="12.75" customHeight="1">
      <c r="A34" s="519"/>
      <c r="B34" s="519" t="s">
        <v>232</v>
      </c>
      <c r="C34" s="519"/>
      <c r="D34" s="519"/>
      <c r="E34" s="519"/>
      <c r="F34" s="519" t="s">
        <v>232</v>
      </c>
      <c r="G34" s="519"/>
    </row>
    <row r="35" spans="1:7" s="518" customFormat="1" ht="19.5" customHeight="1">
      <c r="A35" s="517"/>
      <c r="B35" s="481"/>
      <c r="C35" s="481"/>
      <c r="D35" s="481"/>
      <c r="E35" s="481"/>
      <c r="F35" s="481"/>
      <c r="G35" s="481"/>
    </row>
    <row r="36" spans="1:7" s="518" customFormat="1" ht="32.25" customHeight="1">
      <c r="A36" s="517"/>
      <c r="B36" s="520" t="s">
        <v>234</v>
      </c>
      <c r="C36" s="517"/>
      <c r="D36" s="517"/>
      <c r="E36" s="517"/>
      <c r="F36" s="520" t="s">
        <v>235</v>
      </c>
      <c r="G36" s="517"/>
    </row>
    <row r="37" spans="1:7" s="518" customFormat="1" ht="12.75"/>
    <row r="38" spans="1:7" s="480" customFormat="1" ht="12.75">
      <c r="A38" s="518"/>
      <c r="B38" s="518"/>
      <c r="C38" s="518"/>
      <c r="D38" s="518"/>
      <c r="E38" s="518"/>
      <c r="F38" s="518"/>
      <c r="G38" s="518"/>
    </row>
    <row r="39" spans="1:7" s="480" customFormat="1" ht="12.75">
      <c r="A39" s="518"/>
      <c r="B39" s="518" t="s">
        <v>236</v>
      </c>
      <c r="C39" s="518"/>
      <c r="D39" s="518"/>
      <c r="E39" s="518"/>
      <c r="F39" s="518" t="s">
        <v>237</v>
      </c>
      <c r="G39" s="518"/>
    </row>
    <row r="40" spans="1:7" s="480" customFormat="1" ht="20.25" customHeight="1">
      <c r="A40" s="518"/>
      <c r="B40" s="518" t="s">
        <v>232</v>
      </c>
      <c r="C40" s="518"/>
      <c r="D40" s="518"/>
      <c r="E40" s="518"/>
      <c r="F40" s="518" t="s">
        <v>232</v>
      </c>
      <c r="G40" s="518"/>
    </row>
  </sheetData>
  <mergeCells count="7">
    <mergeCell ref="A7:G7"/>
    <mergeCell ref="A1:B1"/>
    <mergeCell ref="E1:G1"/>
    <mergeCell ref="A2:G2"/>
    <mergeCell ref="A3:G3"/>
    <mergeCell ref="A4:G4"/>
    <mergeCell ref="A5:G5"/>
  </mergeCells>
  <pageMargins left="0.78740157480314965" right="0.78740157480314965" top="0.78740157480314965" bottom="0.78740157480314965" header="0.11811023622047245" footer="0.11811023622047245"/>
  <pageSetup paperSize="9" scale="60" orientation="portrait" useFirstPageNumber="1" verticalDpi="598"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42"/>
  <sheetViews>
    <sheetView view="pageBreakPreview" zoomScaleNormal="100" workbookViewId="0">
      <selection activeCell="F23" sqref="F23"/>
    </sheetView>
  </sheetViews>
  <sheetFormatPr defaultColWidth="11.5703125" defaultRowHeight="15.75"/>
  <cols>
    <col min="1" max="1" width="10" style="525" customWidth="1"/>
    <col min="2" max="2" width="37.85546875" style="525" customWidth="1"/>
    <col min="3" max="3" width="17.140625" style="525" customWidth="1"/>
    <col min="4" max="4" width="19.5703125" style="525" customWidth="1"/>
    <col min="5" max="5" width="17.140625" style="525" customWidth="1"/>
    <col min="6" max="6" width="17.140625" style="526" customWidth="1"/>
    <col min="7" max="7" width="14.5703125" style="527" customWidth="1"/>
    <col min="8" max="256" width="11.5703125" style="525"/>
    <col min="257" max="257" width="10" style="525" customWidth="1"/>
    <col min="258" max="258" width="37.85546875" style="525" customWidth="1"/>
    <col min="259" max="259" width="17.140625" style="525" customWidth="1"/>
    <col min="260" max="260" width="19.5703125" style="525" customWidth="1"/>
    <col min="261" max="262" width="17.140625" style="525" customWidth="1"/>
    <col min="263" max="263" width="14.5703125" style="525" customWidth="1"/>
    <col min="264" max="512" width="11.5703125" style="525"/>
    <col min="513" max="513" width="10" style="525" customWidth="1"/>
    <col min="514" max="514" width="37.85546875" style="525" customWidth="1"/>
    <col min="515" max="515" width="17.140625" style="525" customWidth="1"/>
    <col min="516" max="516" width="19.5703125" style="525" customWidth="1"/>
    <col min="517" max="518" width="17.140625" style="525" customWidth="1"/>
    <col min="519" max="519" width="14.5703125" style="525" customWidth="1"/>
    <col min="520" max="768" width="11.5703125" style="525"/>
    <col min="769" max="769" width="10" style="525" customWidth="1"/>
    <col min="770" max="770" width="37.85546875" style="525" customWidth="1"/>
    <col min="771" max="771" width="17.140625" style="525" customWidth="1"/>
    <col min="772" max="772" width="19.5703125" style="525" customWidth="1"/>
    <col min="773" max="774" width="17.140625" style="525" customWidth="1"/>
    <col min="775" max="775" width="14.5703125" style="525" customWidth="1"/>
    <col min="776" max="1024" width="11.5703125" style="525"/>
    <col min="1025" max="1025" width="10" style="525" customWidth="1"/>
    <col min="1026" max="1026" width="37.85546875" style="525" customWidth="1"/>
    <col min="1027" max="1027" width="17.140625" style="525" customWidth="1"/>
    <col min="1028" max="1028" width="19.5703125" style="525" customWidth="1"/>
    <col min="1029" max="1030" width="17.140625" style="525" customWidth="1"/>
    <col min="1031" max="1031" width="14.5703125" style="525" customWidth="1"/>
    <col min="1032" max="1280" width="11.5703125" style="525"/>
    <col min="1281" max="1281" width="10" style="525" customWidth="1"/>
    <col min="1282" max="1282" width="37.85546875" style="525" customWidth="1"/>
    <col min="1283" max="1283" width="17.140625" style="525" customWidth="1"/>
    <col min="1284" max="1284" width="19.5703125" style="525" customWidth="1"/>
    <col min="1285" max="1286" width="17.140625" style="525" customWidth="1"/>
    <col min="1287" max="1287" width="14.5703125" style="525" customWidth="1"/>
    <col min="1288" max="1536" width="11.5703125" style="525"/>
    <col min="1537" max="1537" width="10" style="525" customWidth="1"/>
    <col min="1538" max="1538" width="37.85546875" style="525" customWidth="1"/>
    <col min="1539" max="1539" width="17.140625" style="525" customWidth="1"/>
    <col min="1540" max="1540" width="19.5703125" style="525" customWidth="1"/>
    <col min="1541" max="1542" width="17.140625" style="525" customWidth="1"/>
    <col min="1543" max="1543" width="14.5703125" style="525" customWidth="1"/>
    <col min="1544" max="1792" width="11.5703125" style="525"/>
    <col min="1793" max="1793" width="10" style="525" customWidth="1"/>
    <col min="1794" max="1794" width="37.85546875" style="525" customWidth="1"/>
    <col min="1795" max="1795" width="17.140625" style="525" customWidth="1"/>
    <col min="1796" max="1796" width="19.5703125" style="525" customWidth="1"/>
    <col min="1797" max="1798" width="17.140625" style="525" customWidth="1"/>
    <col min="1799" max="1799" width="14.5703125" style="525" customWidth="1"/>
    <col min="1800" max="2048" width="11.5703125" style="525"/>
    <col min="2049" max="2049" width="10" style="525" customWidth="1"/>
    <col min="2050" max="2050" width="37.85546875" style="525" customWidth="1"/>
    <col min="2051" max="2051" width="17.140625" style="525" customWidth="1"/>
    <col min="2052" max="2052" width="19.5703125" style="525" customWidth="1"/>
    <col min="2053" max="2054" width="17.140625" style="525" customWidth="1"/>
    <col min="2055" max="2055" width="14.5703125" style="525" customWidth="1"/>
    <col min="2056" max="2304" width="11.5703125" style="525"/>
    <col min="2305" max="2305" width="10" style="525" customWidth="1"/>
    <col min="2306" max="2306" width="37.85546875" style="525" customWidth="1"/>
    <col min="2307" max="2307" width="17.140625" style="525" customWidth="1"/>
    <col min="2308" max="2308" width="19.5703125" style="525" customWidth="1"/>
    <col min="2309" max="2310" width="17.140625" style="525" customWidth="1"/>
    <col min="2311" max="2311" width="14.5703125" style="525" customWidth="1"/>
    <col min="2312" max="2560" width="11.5703125" style="525"/>
    <col min="2561" max="2561" width="10" style="525" customWidth="1"/>
    <col min="2562" max="2562" width="37.85546875" style="525" customWidth="1"/>
    <col min="2563" max="2563" width="17.140625" style="525" customWidth="1"/>
    <col min="2564" max="2564" width="19.5703125" style="525" customWidth="1"/>
    <col min="2565" max="2566" width="17.140625" style="525" customWidth="1"/>
    <col min="2567" max="2567" width="14.5703125" style="525" customWidth="1"/>
    <col min="2568" max="2816" width="11.5703125" style="525"/>
    <col min="2817" max="2817" width="10" style="525" customWidth="1"/>
    <col min="2818" max="2818" width="37.85546875" style="525" customWidth="1"/>
    <col min="2819" max="2819" width="17.140625" style="525" customWidth="1"/>
    <col min="2820" max="2820" width="19.5703125" style="525" customWidth="1"/>
    <col min="2821" max="2822" width="17.140625" style="525" customWidth="1"/>
    <col min="2823" max="2823" width="14.5703125" style="525" customWidth="1"/>
    <col min="2824" max="3072" width="11.5703125" style="525"/>
    <col min="3073" max="3073" width="10" style="525" customWidth="1"/>
    <col min="3074" max="3074" width="37.85546875" style="525" customWidth="1"/>
    <col min="3075" max="3075" width="17.140625" style="525" customWidth="1"/>
    <col min="3076" max="3076" width="19.5703125" style="525" customWidth="1"/>
    <col min="3077" max="3078" width="17.140625" style="525" customWidth="1"/>
    <col min="3079" max="3079" width="14.5703125" style="525" customWidth="1"/>
    <col min="3080" max="3328" width="11.5703125" style="525"/>
    <col min="3329" max="3329" width="10" style="525" customWidth="1"/>
    <col min="3330" max="3330" width="37.85546875" style="525" customWidth="1"/>
    <col min="3331" max="3331" width="17.140625" style="525" customWidth="1"/>
    <col min="3332" max="3332" width="19.5703125" style="525" customWidth="1"/>
    <col min="3333" max="3334" width="17.140625" style="525" customWidth="1"/>
    <col min="3335" max="3335" width="14.5703125" style="525" customWidth="1"/>
    <col min="3336" max="3584" width="11.5703125" style="525"/>
    <col min="3585" max="3585" width="10" style="525" customWidth="1"/>
    <col min="3586" max="3586" width="37.85546875" style="525" customWidth="1"/>
    <col min="3587" max="3587" width="17.140625" style="525" customWidth="1"/>
    <col min="3588" max="3588" width="19.5703125" style="525" customWidth="1"/>
    <col min="3589" max="3590" width="17.140625" style="525" customWidth="1"/>
    <col min="3591" max="3591" width="14.5703125" style="525" customWidth="1"/>
    <col min="3592" max="3840" width="11.5703125" style="525"/>
    <col min="3841" max="3841" width="10" style="525" customWidth="1"/>
    <col min="3842" max="3842" width="37.85546875" style="525" customWidth="1"/>
    <col min="3843" max="3843" width="17.140625" style="525" customWidth="1"/>
    <col min="3844" max="3844" width="19.5703125" style="525" customWidth="1"/>
    <col min="3845" max="3846" width="17.140625" style="525" customWidth="1"/>
    <col min="3847" max="3847" width="14.5703125" style="525" customWidth="1"/>
    <col min="3848" max="4096" width="11.5703125" style="525"/>
    <col min="4097" max="4097" width="10" style="525" customWidth="1"/>
    <col min="4098" max="4098" width="37.85546875" style="525" customWidth="1"/>
    <col min="4099" max="4099" width="17.140625" style="525" customWidth="1"/>
    <col min="4100" max="4100" width="19.5703125" style="525" customWidth="1"/>
    <col min="4101" max="4102" width="17.140625" style="525" customWidth="1"/>
    <col min="4103" max="4103" width="14.5703125" style="525" customWidth="1"/>
    <col min="4104" max="4352" width="11.5703125" style="525"/>
    <col min="4353" max="4353" width="10" style="525" customWidth="1"/>
    <col min="4354" max="4354" width="37.85546875" style="525" customWidth="1"/>
    <col min="4355" max="4355" width="17.140625" style="525" customWidth="1"/>
    <col min="4356" max="4356" width="19.5703125" style="525" customWidth="1"/>
    <col min="4357" max="4358" width="17.140625" style="525" customWidth="1"/>
    <col min="4359" max="4359" width="14.5703125" style="525" customWidth="1"/>
    <col min="4360" max="4608" width="11.5703125" style="525"/>
    <col min="4609" max="4609" width="10" style="525" customWidth="1"/>
    <col min="4610" max="4610" width="37.85546875" style="525" customWidth="1"/>
    <col min="4611" max="4611" width="17.140625" style="525" customWidth="1"/>
    <col min="4612" max="4612" width="19.5703125" style="525" customWidth="1"/>
    <col min="4613" max="4614" width="17.140625" style="525" customWidth="1"/>
    <col min="4615" max="4615" width="14.5703125" style="525" customWidth="1"/>
    <col min="4616" max="4864" width="11.5703125" style="525"/>
    <col min="4865" max="4865" width="10" style="525" customWidth="1"/>
    <col min="4866" max="4866" width="37.85546875" style="525" customWidth="1"/>
    <col min="4867" max="4867" width="17.140625" style="525" customWidth="1"/>
    <col min="4868" max="4868" width="19.5703125" style="525" customWidth="1"/>
    <col min="4869" max="4870" width="17.140625" style="525" customWidth="1"/>
    <col min="4871" max="4871" width="14.5703125" style="525" customWidth="1"/>
    <col min="4872" max="5120" width="11.5703125" style="525"/>
    <col min="5121" max="5121" width="10" style="525" customWidth="1"/>
    <col min="5122" max="5122" width="37.85546875" style="525" customWidth="1"/>
    <col min="5123" max="5123" width="17.140625" style="525" customWidth="1"/>
    <col min="5124" max="5124" width="19.5703125" style="525" customWidth="1"/>
    <col min="5125" max="5126" width="17.140625" style="525" customWidth="1"/>
    <col min="5127" max="5127" width="14.5703125" style="525" customWidth="1"/>
    <col min="5128" max="5376" width="11.5703125" style="525"/>
    <col min="5377" max="5377" width="10" style="525" customWidth="1"/>
    <col min="5378" max="5378" width="37.85546875" style="525" customWidth="1"/>
    <col min="5379" max="5379" width="17.140625" style="525" customWidth="1"/>
    <col min="5380" max="5380" width="19.5703125" style="525" customWidth="1"/>
    <col min="5381" max="5382" width="17.140625" style="525" customWidth="1"/>
    <col min="5383" max="5383" width="14.5703125" style="525" customWidth="1"/>
    <col min="5384" max="5632" width="11.5703125" style="525"/>
    <col min="5633" max="5633" width="10" style="525" customWidth="1"/>
    <col min="5634" max="5634" width="37.85546875" style="525" customWidth="1"/>
    <col min="5635" max="5635" width="17.140625" style="525" customWidth="1"/>
    <col min="5636" max="5636" width="19.5703125" style="525" customWidth="1"/>
    <col min="5637" max="5638" width="17.140625" style="525" customWidth="1"/>
    <col min="5639" max="5639" width="14.5703125" style="525" customWidth="1"/>
    <col min="5640" max="5888" width="11.5703125" style="525"/>
    <col min="5889" max="5889" width="10" style="525" customWidth="1"/>
    <col min="5890" max="5890" width="37.85546875" style="525" customWidth="1"/>
    <col min="5891" max="5891" width="17.140625" style="525" customWidth="1"/>
    <col min="5892" max="5892" width="19.5703125" style="525" customWidth="1"/>
    <col min="5893" max="5894" width="17.140625" style="525" customWidth="1"/>
    <col min="5895" max="5895" width="14.5703125" style="525" customWidth="1"/>
    <col min="5896" max="6144" width="11.5703125" style="525"/>
    <col min="6145" max="6145" width="10" style="525" customWidth="1"/>
    <col min="6146" max="6146" width="37.85546875" style="525" customWidth="1"/>
    <col min="6147" max="6147" width="17.140625" style="525" customWidth="1"/>
    <col min="6148" max="6148" width="19.5703125" style="525" customWidth="1"/>
    <col min="6149" max="6150" width="17.140625" style="525" customWidth="1"/>
    <col min="6151" max="6151" width="14.5703125" style="525" customWidth="1"/>
    <col min="6152" max="6400" width="11.5703125" style="525"/>
    <col min="6401" max="6401" width="10" style="525" customWidth="1"/>
    <col min="6402" max="6402" width="37.85546875" style="525" customWidth="1"/>
    <col min="6403" max="6403" width="17.140625" style="525" customWidth="1"/>
    <col min="6404" max="6404" width="19.5703125" style="525" customWidth="1"/>
    <col min="6405" max="6406" width="17.140625" style="525" customWidth="1"/>
    <col min="6407" max="6407" width="14.5703125" style="525" customWidth="1"/>
    <col min="6408" max="6656" width="11.5703125" style="525"/>
    <col min="6657" max="6657" width="10" style="525" customWidth="1"/>
    <col min="6658" max="6658" width="37.85546875" style="525" customWidth="1"/>
    <col min="6659" max="6659" width="17.140625" style="525" customWidth="1"/>
    <col min="6660" max="6660" width="19.5703125" style="525" customWidth="1"/>
    <col min="6661" max="6662" width="17.140625" style="525" customWidth="1"/>
    <col min="6663" max="6663" width="14.5703125" style="525" customWidth="1"/>
    <col min="6664" max="6912" width="11.5703125" style="525"/>
    <col min="6913" max="6913" width="10" style="525" customWidth="1"/>
    <col min="6914" max="6914" width="37.85546875" style="525" customWidth="1"/>
    <col min="6915" max="6915" width="17.140625" style="525" customWidth="1"/>
    <col min="6916" max="6916" width="19.5703125" style="525" customWidth="1"/>
    <col min="6917" max="6918" width="17.140625" style="525" customWidth="1"/>
    <col min="6919" max="6919" width="14.5703125" style="525" customWidth="1"/>
    <col min="6920" max="7168" width="11.5703125" style="525"/>
    <col min="7169" max="7169" width="10" style="525" customWidth="1"/>
    <col min="7170" max="7170" width="37.85546875" style="525" customWidth="1"/>
    <col min="7171" max="7171" width="17.140625" style="525" customWidth="1"/>
    <col min="7172" max="7172" width="19.5703125" style="525" customWidth="1"/>
    <col min="7173" max="7174" width="17.140625" style="525" customWidth="1"/>
    <col min="7175" max="7175" width="14.5703125" style="525" customWidth="1"/>
    <col min="7176" max="7424" width="11.5703125" style="525"/>
    <col min="7425" max="7425" width="10" style="525" customWidth="1"/>
    <col min="7426" max="7426" width="37.85546875" style="525" customWidth="1"/>
    <col min="7427" max="7427" width="17.140625" style="525" customWidth="1"/>
    <col min="7428" max="7428" width="19.5703125" style="525" customWidth="1"/>
    <col min="7429" max="7430" width="17.140625" style="525" customWidth="1"/>
    <col min="7431" max="7431" width="14.5703125" style="525" customWidth="1"/>
    <col min="7432" max="7680" width="11.5703125" style="525"/>
    <col min="7681" max="7681" width="10" style="525" customWidth="1"/>
    <col min="7682" max="7682" width="37.85546875" style="525" customWidth="1"/>
    <col min="7683" max="7683" width="17.140625" style="525" customWidth="1"/>
    <col min="7684" max="7684" width="19.5703125" style="525" customWidth="1"/>
    <col min="7685" max="7686" width="17.140625" style="525" customWidth="1"/>
    <col min="7687" max="7687" width="14.5703125" style="525" customWidth="1"/>
    <col min="7688" max="7936" width="11.5703125" style="525"/>
    <col min="7937" max="7937" width="10" style="525" customWidth="1"/>
    <col min="7938" max="7938" width="37.85546875" style="525" customWidth="1"/>
    <col min="7939" max="7939" width="17.140625" style="525" customWidth="1"/>
    <col min="7940" max="7940" width="19.5703125" style="525" customWidth="1"/>
    <col min="7941" max="7942" width="17.140625" style="525" customWidth="1"/>
    <col min="7943" max="7943" width="14.5703125" style="525" customWidth="1"/>
    <col min="7944" max="8192" width="11.5703125" style="525"/>
    <col min="8193" max="8193" width="10" style="525" customWidth="1"/>
    <col min="8194" max="8194" width="37.85546875" style="525" customWidth="1"/>
    <col min="8195" max="8195" width="17.140625" style="525" customWidth="1"/>
    <col min="8196" max="8196" width="19.5703125" style="525" customWidth="1"/>
    <col min="8197" max="8198" width="17.140625" style="525" customWidth="1"/>
    <col min="8199" max="8199" width="14.5703125" style="525" customWidth="1"/>
    <col min="8200" max="8448" width="11.5703125" style="525"/>
    <col min="8449" max="8449" width="10" style="525" customWidth="1"/>
    <col min="8450" max="8450" width="37.85546875" style="525" customWidth="1"/>
    <col min="8451" max="8451" width="17.140625" style="525" customWidth="1"/>
    <col min="8452" max="8452" width="19.5703125" style="525" customWidth="1"/>
    <col min="8453" max="8454" width="17.140625" style="525" customWidth="1"/>
    <col min="8455" max="8455" width="14.5703125" style="525" customWidth="1"/>
    <col min="8456" max="8704" width="11.5703125" style="525"/>
    <col min="8705" max="8705" width="10" style="525" customWidth="1"/>
    <col min="8706" max="8706" width="37.85546875" style="525" customWidth="1"/>
    <col min="8707" max="8707" width="17.140625" style="525" customWidth="1"/>
    <col min="8708" max="8708" width="19.5703125" style="525" customWidth="1"/>
    <col min="8709" max="8710" width="17.140625" style="525" customWidth="1"/>
    <col min="8711" max="8711" width="14.5703125" style="525" customWidth="1"/>
    <col min="8712" max="8960" width="11.5703125" style="525"/>
    <col min="8961" max="8961" width="10" style="525" customWidth="1"/>
    <col min="8962" max="8962" width="37.85546875" style="525" customWidth="1"/>
    <col min="8963" max="8963" width="17.140625" style="525" customWidth="1"/>
    <col min="8964" max="8964" width="19.5703125" style="525" customWidth="1"/>
    <col min="8965" max="8966" width="17.140625" style="525" customWidth="1"/>
    <col min="8967" max="8967" width="14.5703125" style="525" customWidth="1"/>
    <col min="8968" max="9216" width="11.5703125" style="525"/>
    <col min="9217" max="9217" width="10" style="525" customWidth="1"/>
    <col min="9218" max="9218" width="37.85546875" style="525" customWidth="1"/>
    <col min="9219" max="9219" width="17.140625" style="525" customWidth="1"/>
    <col min="9220" max="9220" width="19.5703125" style="525" customWidth="1"/>
    <col min="9221" max="9222" width="17.140625" style="525" customWidth="1"/>
    <col min="9223" max="9223" width="14.5703125" style="525" customWidth="1"/>
    <col min="9224" max="9472" width="11.5703125" style="525"/>
    <col min="9473" max="9473" width="10" style="525" customWidth="1"/>
    <col min="9474" max="9474" width="37.85546875" style="525" customWidth="1"/>
    <col min="9475" max="9475" width="17.140625" style="525" customWidth="1"/>
    <col min="9476" max="9476" width="19.5703125" style="525" customWidth="1"/>
    <col min="9477" max="9478" width="17.140625" style="525" customWidth="1"/>
    <col min="9479" max="9479" width="14.5703125" style="525" customWidth="1"/>
    <col min="9480" max="9728" width="11.5703125" style="525"/>
    <col min="9729" max="9729" width="10" style="525" customWidth="1"/>
    <col min="9730" max="9730" width="37.85546875" style="525" customWidth="1"/>
    <col min="9731" max="9731" width="17.140625" style="525" customWidth="1"/>
    <col min="9732" max="9732" width="19.5703125" style="525" customWidth="1"/>
    <col min="9733" max="9734" width="17.140625" style="525" customWidth="1"/>
    <col min="9735" max="9735" width="14.5703125" style="525" customWidth="1"/>
    <col min="9736" max="9984" width="11.5703125" style="525"/>
    <col min="9985" max="9985" width="10" style="525" customWidth="1"/>
    <col min="9986" max="9986" width="37.85546875" style="525" customWidth="1"/>
    <col min="9987" max="9987" width="17.140625" style="525" customWidth="1"/>
    <col min="9988" max="9988" width="19.5703125" style="525" customWidth="1"/>
    <col min="9989" max="9990" width="17.140625" style="525" customWidth="1"/>
    <col min="9991" max="9991" width="14.5703125" style="525" customWidth="1"/>
    <col min="9992" max="10240" width="11.5703125" style="525"/>
    <col min="10241" max="10241" width="10" style="525" customWidth="1"/>
    <col min="10242" max="10242" width="37.85546875" style="525" customWidth="1"/>
    <col min="10243" max="10243" width="17.140625" style="525" customWidth="1"/>
    <col min="10244" max="10244" width="19.5703125" style="525" customWidth="1"/>
    <col min="10245" max="10246" width="17.140625" style="525" customWidth="1"/>
    <col min="10247" max="10247" width="14.5703125" style="525" customWidth="1"/>
    <col min="10248" max="10496" width="11.5703125" style="525"/>
    <col min="10497" max="10497" width="10" style="525" customWidth="1"/>
    <col min="10498" max="10498" width="37.85546875" style="525" customWidth="1"/>
    <col min="10499" max="10499" width="17.140625" style="525" customWidth="1"/>
    <col min="10500" max="10500" width="19.5703125" style="525" customWidth="1"/>
    <col min="10501" max="10502" width="17.140625" style="525" customWidth="1"/>
    <col min="10503" max="10503" width="14.5703125" style="525" customWidth="1"/>
    <col min="10504" max="10752" width="11.5703125" style="525"/>
    <col min="10753" max="10753" width="10" style="525" customWidth="1"/>
    <col min="10754" max="10754" width="37.85546875" style="525" customWidth="1"/>
    <col min="10755" max="10755" width="17.140625" style="525" customWidth="1"/>
    <col min="10756" max="10756" width="19.5703125" style="525" customWidth="1"/>
    <col min="10757" max="10758" width="17.140625" style="525" customWidth="1"/>
    <col min="10759" max="10759" width="14.5703125" style="525" customWidth="1"/>
    <col min="10760" max="11008" width="11.5703125" style="525"/>
    <col min="11009" max="11009" width="10" style="525" customWidth="1"/>
    <col min="11010" max="11010" width="37.85546875" style="525" customWidth="1"/>
    <col min="11011" max="11011" width="17.140625" style="525" customWidth="1"/>
    <col min="11012" max="11012" width="19.5703125" style="525" customWidth="1"/>
    <col min="11013" max="11014" width="17.140625" style="525" customWidth="1"/>
    <col min="11015" max="11015" width="14.5703125" style="525" customWidth="1"/>
    <col min="11016" max="11264" width="11.5703125" style="525"/>
    <col min="11265" max="11265" width="10" style="525" customWidth="1"/>
    <col min="11266" max="11266" width="37.85546875" style="525" customWidth="1"/>
    <col min="11267" max="11267" width="17.140625" style="525" customWidth="1"/>
    <col min="11268" max="11268" width="19.5703125" style="525" customWidth="1"/>
    <col min="11269" max="11270" width="17.140625" style="525" customWidth="1"/>
    <col min="11271" max="11271" width="14.5703125" style="525" customWidth="1"/>
    <col min="11272" max="11520" width="11.5703125" style="525"/>
    <col min="11521" max="11521" width="10" style="525" customWidth="1"/>
    <col min="11522" max="11522" width="37.85546875" style="525" customWidth="1"/>
    <col min="11523" max="11523" width="17.140625" style="525" customWidth="1"/>
    <col min="11524" max="11524" width="19.5703125" style="525" customWidth="1"/>
    <col min="11525" max="11526" width="17.140625" style="525" customWidth="1"/>
    <col min="11527" max="11527" width="14.5703125" style="525" customWidth="1"/>
    <col min="11528" max="11776" width="11.5703125" style="525"/>
    <col min="11777" max="11777" width="10" style="525" customWidth="1"/>
    <col min="11778" max="11778" width="37.85546875" style="525" customWidth="1"/>
    <col min="11779" max="11779" width="17.140625" style="525" customWidth="1"/>
    <col min="11780" max="11780" width="19.5703125" style="525" customWidth="1"/>
    <col min="11781" max="11782" width="17.140625" style="525" customWidth="1"/>
    <col min="11783" max="11783" width="14.5703125" style="525" customWidth="1"/>
    <col min="11784" max="12032" width="11.5703125" style="525"/>
    <col min="12033" max="12033" width="10" style="525" customWidth="1"/>
    <col min="12034" max="12034" width="37.85546875" style="525" customWidth="1"/>
    <col min="12035" max="12035" width="17.140625" style="525" customWidth="1"/>
    <col min="12036" max="12036" width="19.5703125" style="525" customWidth="1"/>
    <col min="12037" max="12038" width="17.140625" style="525" customWidth="1"/>
    <col min="12039" max="12039" width="14.5703125" style="525" customWidth="1"/>
    <col min="12040" max="12288" width="11.5703125" style="525"/>
    <col min="12289" max="12289" width="10" style="525" customWidth="1"/>
    <col min="12290" max="12290" width="37.85546875" style="525" customWidth="1"/>
    <col min="12291" max="12291" width="17.140625" style="525" customWidth="1"/>
    <col min="12292" max="12292" width="19.5703125" style="525" customWidth="1"/>
    <col min="12293" max="12294" width="17.140625" style="525" customWidth="1"/>
    <col min="12295" max="12295" width="14.5703125" style="525" customWidth="1"/>
    <col min="12296" max="12544" width="11.5703125" style="525"/>
    <col min="12545" max="12545" width="10" style="525" customWidth="1"/>
    <col min="12546" max="12546" width="37.85546875" style="525" customWidth="1"/>
    <col min="12547" max="12547" width="17.140625" style="525" customWidth="1"/>
    <col min="12548" max="12548" width="19.5703125" style="525" customWidth="1"/>
    <col min="12549" max="12550" width="17.140625" style="525" customWidth="1"/>
    <col min="12551" max="12551" width="14.5703125" style="525" customWidth="1"/>
    <col min="12552" max="12800" width="11.5703125" style="525"/>
    <col min="12801" max="12801" width="10" style="525" customWidth="1"/>
    <col min="12802" max="12802" width="37.85546875" style="525" customWidth="1"/>
    <col min="12803" max="12803" width="17.140625" style="525" customWidth="1"/>
    <col min="12804" max="12804" width="19.5703125" style="525" customWidth="1"/>
    <col min="12805" max="12806" width="17.140625" style="525" customWidth="1"/>
    <col min="12807" max="12807" width="14.5703125" style="525" customWidth="1"/>
    <col min="12808" max="13056" width="11.5703125" style="525"/>
    <col min="13057" max="13057" width="10" style="525" customWidth="1"/>
    <col min="13058" max="13058" width="37.85546875" style="525" customWidth="1"/>
    <col min="13059" max="13059" width="17.140625" style="525" customWidth="1"/>
    <col min="13060" max="13060" width="19.5703125" style="525" customWidth="1"/>
    <col min="13061" max="13062" width="17.140625" style="525" customWidth="1"/>
    <col min="13063" max="13063" width="14.5703125" style="525" customWidth="1"/>
    <col min="13064" max="13312" width="11.5703125" style="525"/>
    <col min="13313" max="13313" width="10" style="525" customWidth="1"/>
    <col min="13314" max="13314" width="37.85546875" style="525" customWidth="1"/>
    <col min="13315" max="13315" width="17.140625" style="525" customWidth="1"/>
    <col min="13316" max="13316" width="19.5703125" style="525" customWidth="1"/>
    <col min="13317" max="13318" width="17.140625" style="525" customWidth="1"/>
    <col min="13319" max="13319" width="14.5703125" style="525" customWidth="1"/>
    <col min="13320" max="13568" width="11.5703125" style="525"/>
    <col min="13569" max="13569" width="10" style="525" customWidth="1"/>
    <col min="13570" max="13570" width="37.85546875" style="525" customWidth="1"/>
    <col min="13571" max="13571" width="17.140625" style="525" customWidth="1"/>
    <col min="13572" max="13572" width="19.5703125" style="525" customWidth="1"/>
    <col min="13573" max="13574" width="17.140625" style="525" customWidth="1"/>
    <col min="13575" max="13575" width="14.5703125" style="525" customWidth="1"/>
    <col min="13576" max="13824" width="11.5703125" style="525"/>
    <col min="13825" max="13825" width="10" style="525" customWidth="1"/>
    <col min="13826" max="13826" width="37.85546875" style="525" customWidth="1"/>
    <col min="13827" max="13827" width="17.140625" style="525" customWidth="1"/>
    <col min="13828" max="13828" width="19.5703125" style="525" customWidth="1"/>
    <col min="13829" max="13830" width="17.140625" style="525" customWidth="1"/>
    <col min="13831" max="13831" width="14.5703125" style="525" customWidth="1"/>
    <col min="13832" max="14080" width="11.5703125" style="525"/>
    <col min="14081" max="14081" width="10" style="525" customWidth="1"/>
    <col min="14082" max="14082" width="37.85546875" style="525" customWidth="1"/>
    <col min="14083" max="14083" width="17.140625" style="525" customWidth="1"/>
    <col min="14084" max="14084" width="19.5703125" style="525" customWidth="1"/>
    <col min="14085" max="14086" width="17.140625" style="525" customWidth="1"/>
    <col min="14087" max="14087" width="14.5703125" style="525" customWidth="1"/>
    <col min="14088" max="14336" width="11.5703125" style="525"/>
    <col min="14337" max="14337" width="10" style="525" customWidth="1"/>
    <col min="14338" max="14338" width="37.85546875" style="525" customWidth="1"/>
    <col min="14339" max="14339" width="17.140625" style="525" customWidth="1"/>
    <col min="14340" max="14340" width="19.5703125" style="525" customWidth="1"/>
    <col min="14341" max="14342" width="17.140625" style="525" customWidth="1"/>
    <col min="14343" max="14343" width="14.5703125" style="525" customWidth="1"/>
    <col min="14344" max="14592" width="11.5703125" style="525"/>
    <col min="14593" max="14593" width="10" style="525" customWidth="1"/>
    <col min="14594" max="14594" width="37.85546875" style="525" customWidth="1"/>
    <col min="14595" max="14595" width="17.140625" style="525" customWidth="1"/>
    <col min="14596" max="14596" width="19.5703125" style="525" customWidth="1"/>
    <col min="14597" max="14598" width="17.140625" style="525" customWidth="1"/>
    <col min="14599" max="14599" width="14.5703125" style="525" customWidth="1"/>
    <col min="14600" max="14848" width="11.5703125" style="525"/>
    <col min="14849" max="14849" width="10" style="525" customWidth="1"/>
    <col min="14850" max="14850" width="37.85546875" style="525" customWidth="1"/>
    <col min="14851" max="14851" width="17.140625" style="525" customWidth="1"/>
    <col min="14852" max="14852" width="19.5703125" style="525" customWidth="1"/>
    <col min="14853" max="14854" width="17.140625" style="525" customWidth="1"/>
    <col min="14855" max="14855" width="14.5703125" style="525" customWidth="1"/>
    <col min="14856" max="15104" width="11.5703125" style="525"/>
    <col min="15105" max="15105" width="10" style="525" customWidth="1"/>
    <col min="15106" max="15106" width="37.85546875" style="525" customWidth="1"/>
    <col min="15107" max="15107" width="17.140625" style="525" customWidth="1"/>
    <col min="15108" max="15108" width="19.5703125" style="525" customWidth="1"/>
    <col min="15109" max="15110" width="17.140625" style="525" customWidth="1"/>
    <col min="15111" max="15111" width="14.5703125" style="525" customWidth="1"/>
    <col min="15112" max="15360" width="11.5703125" style="525"/>
    <col min="15361" max="15361" width="10" style="525" customWidth="1"/>
    <col min="15362" max="15362" width="37.85546875" style="525" customWidth="1"/>
    <col min="15363" max="15363" width="17.140625" style="525" customWidth="1"/>
    <col min="15364" max="15364" width="19.5703125" style="525" customWidth="1"/>
    <col min="15365" max="15366" width="17.140625" style="525" customWidth="1"/>
    <col min="15367" max="15367" width="14.5703125" style="525" customWidth="1"/>
    <col min="15368" max="15616" width="11.5703125" style="525"/>
    <col min="15617" max="15617" width="10" style="525" customWidth="1"/>
    <col min="15618" max="15618" width="37.85546875" style="525" customWidth="1"/>
    <col min="15619" max="15619" width="17.140625" style="525" customWidth="1"/>
    <col min="15620" max="15620" width="19.5703125" style="525" customWidth="1"/>
    <col min="15621" max="15622" width="17.140625" style="525" customWidth="1"/>
    <col min="15623" max="15623" width="14.5703125" style="525" customWidth="1"/>
    <col min="15624" max="15872" width="11.5703125" style="525"/>
    <col min="15873" max="15873" width="10" style="525" customWidth="1"/>
    <col min="15874" max="15874" width="37.85546875" style="525" customWidth="1"/>
    <col min="15875" max="15875" width="17.140625" style="525" customWidth="1"/>
    <col min="15876" max="15876" width="19.5703125" style="525" customWidth="1"/>
    <col min="15877" max="15878" width="17.140625" style="525" customWidth="1"/>
    <col min="15879" max="15879" width="14.5703125" style="525" customWidth="1"/>
    <col min="15880" max="16128" width="11.5703125" style="525"/>
    <col min="16129" max="16129" width="10" style="525" customWidth="1"/>
    <col min="16130" max="16130" width="37.85546875" style="525" customWidth="1"/>
    <col min="16131" max="16131" width="17.140625" style="525" customWidth="1"/>
    <col min="16132" max="16132" width="19.5703125" style="525" customWidth="1"/>
    <col min="16133" max="16134" width="17.140625" style="525" customWidth="1"/>
    <col min="16135" max="16135" width="14.5703125" style="525" customWidth="1"/>
    <col min="16136" max="16384" width="11.5703125" style="525"/>
  </cols>
  <sheetData>
    <row r="1" spans="1:8" s="523" customFormat="1" ht="42" customHeight="1">
      <c r="A1" s="1222"/>
      <c r="B1" s="1223"/>
      <c r="C1" s="522"/>
      <c r="E1" s="1224" t="s">
        <v>547</v>
      </c>
      <c r="F1" s="1224"/>
      <c r="G1" s="1224"/>
      <c r="H1" s="524"/>
    </row>
    <row r="2" spans="1:8" s="481" customFormat="1" ht="28.5" customHeight="1">
      <c r="A2" s="1217" t="s">
        <v>491</v>
      </c>
      <c r="B2" s="1217"/>
      <c r="C2" s="1217"/>
      <c r="D2" s="1217"/>
      <c r="E2" s="1217"/>
      <c r="F2" s="1217"/>
      <c r="G2" s="1217"/>
    </row>
    <row r="3" spans="1:8" s="481" customFormat="1" ht="13.5" customHeight="1">
      <c r="A3" s="1218" t="s">
        <v>492</v>
      </c>
      <c r="B3" s="1218"/>
      <c r="C3" s="1218"/>
      <c r="D3" s="1218"/>
      <c r="E3" s="1218"/>
      <c r="F3" s="1218"/>
      <c r="G3" s="1218"/>
    </row>
    <row r="4" spans="1:8" s="523" customFormat="1" ht="18.75" customHeight="1">
      <c r="A4" s="1225" t="s">
        <v>78</v>
      </c>
      <c r="B4" s="1225"/>
      <c r="C4" s="1225"/>
      <c r="D4" s="1225"/>
      <c r="E4" s="1225"/>
      <c r="F4" s="1225"/>
      <c r="G4" s="1225"/>
    </row>
    <row r="5" spans="1:8" s="523" customFormat="1" ht="18.75" customHeight="1">
      <c r="A5" s="1225" t="s">
        <v>79</v>
      </c>
      <c r="B5" s="1225"/>
      <c r="C5" s="1225"/>
      <c r="D5" s="1225"/>
      <c r="E5" s="1225"/>
      <c r="F5" s="1225"/>
      <c r="G5" s="1225"/>
    </row>
    <row r="6" spans="1:8" ht="19.5" customHeight="1"/>
    <row r="7" spans="1:8" ht="36" customHeight="1">
      <c r="A7" s="1220" t="s">
        <v>548</v>
      </c>
      <c r="B7" s="1221"/>
      <c r="C7" s="1221"/>
      <c r="D7" s="1221"/>
      <c r="E7" s="1221"/>
      <c r="F7" s="1221"/>
      <c r="G7" s="1221"/>
    </row>
    <row r="8" spans="1:8">
      <c r="A8" s="528"/>
      <c r="B8" s="528"/>
      <c r="C8" s="528"/>
      <c r="D8" s="528"/>
      <c r="E8" s="528"/>
      <c r="F8" s="529"/>
      <c r="G8" s="530" t="s">
        <v>407</v>
      </c>
    </row>
    <row r="9" spans="1:8" s="531" customFormat="1" ht="47.25">
      <c r="A9" s="489" t="s">
        <v>85</v>
      </c>
      <c r="B9" s="490" t="s">
        <v>86</v>
      </c>
      <c r="C9" s="490" t="s">
        <v>494</v>
      </c>
      <c r="D9" s="490" t="s">
        <v>495</v>
      </c>
      <c r="E9" s="491" t="s">
        <v>543</v>
      </c>
      <c r="F9" s="492" t="s">
        <v>496</v>
      </c>
      <c r="G9" s="490" t="s">
        <v>497</v>
      </c>
    </row>
    <row r="10" spans="1:8" s="532" customFormat="1">
      <c r="A10" s="493">
        <v>1</v>
      </c>
      <c r="B10" s="493">
        <v>2</v>
      </c>
      <c r="C10" s="493">
        <v>3</v>
      </c>
      <c r="D10" s="493">
        <v>4</v>
      </c>
      <c r="E10" s="493">
        <v>5</v>
      </c>
      <c r="F10" s="493">
        <v>6</v>
      </c>
      <c r="G10" s="493">
        <v>7</v>
      </c>
    </row>
    <row r="11" spans="1:8" ht="24.75" customHeight="1">
      <c r="A11" s="533" t="s">
        <v>244</v>
      </c>
      <c r="B11" s="534" t="s">
        <v>468</v>
      </c>
      <c r="C11" s="535"/>
      <c r="D11" s="535"/>
      <c r="E11" s="536"/>
      <c r="F11" s="535"/>
      <c r="G11" s="537" t="e">
        <f>F11/E11*100</f>
        <v>#DIV/0!</v>
      </c>
    </row>
    <row r="12" spans="1:8" ht="24.75" customHeight="1">
      <c r="A12" s="533" t="s">
        <v>263</v>
      </c>
      <c r="B12" s="534" t="s">
        <v>498</v>
      </c>
      <c r="C12" s="538">
        <f>C13+C17</f>
        <v>0</v>
      </c>
      <c r="D12" s="538">
        <f>D13+D17</f>
        <v>0</v>
      </c>
      <c r="E12" s="538">
        <f>E13+E17</f>
        <v>0</v>
      </c>
      <c r="F12" s="538">
        <f>F13+F17</f>
        <v>0</v>
      </c>
      <c r="G12" s="539" t="e">
        <f t="shared" ref="G12:G29" si="0">F12/E12*100</f>
        <v>#DIV/0!</v>
      </c>
    </row>
    <row r="13" spans="1:8" ht="24.75" customHeight="1">
      <c r="A13" s="533" t="s">
        <v>499</v>
      </c>
      <c r="B13" s="540" t="s">
        <v>500</v>
      </c>
      <c r="C13" s="541">
        <f>SUM(C14:C16)</f>
        <v>0</v>
      </c>
      <c r="D13" s="541">
        <f>SUM(D14:D16)</f>
        <v>0</v>
      </c>
      <c r="E13" s="541">
        <f>SUM(E14:E16)</f>
        <v>0</v>
      </c>
      <c r="F13" s="541">
        <f>SUM(F14:F16)</f>
        <v>0</v>
      </c>
      <c r="G13" s="537" t="e">
        <f t="shared" si="0"/>
        <v>#DIV/0!</v>
      </c>
    </row>
    <row r="14" spans="1:8" ht="24.75" customHeight="1">
      <c r="A14" s="533" t="s">
        <v>501</v>
      </c>
      <c r="B14" s="540" t="s">
        <v>549</v>
      </c>
      <c r="C14" s="542"/>
      <c r="D14" s="542"/>
      <c r="E14" s="543"/>
      <c r="F14" s="542"/>
      <c r="G14" s="537" t="e">
        <f t="shared" si="0"/>
        <v>#DIV/0!</v>
      </c>
    </row>
    <row r="15" spans="1:8" ht="24.75" customHeight="1">
      <c r="A15" s="533" t="s">
        <v>503</v>
      </c>
      <c r="B15" s="540" t="s">
        <v>550</v>
      </c>
      <c r="C15" s="542"/>
      <c r="D15" s="542"/>
      <c r="E15" s="543"/>
      <c r="F15" s="542"/>
      <c r="G15" s="537" t="e">
        <f t="shared" si="0"/>
        <v>#DIV/0!</v>
      </c>
    </row>
    <row r="16" spans="1:8" ht="24.75" customHeight="1">
      <c r="A16" s="533" t="s">
        <v>505</v>
      </c>
      <c r="B16" s="540" t="s">
        <v>551</v>
      </c>
      <c r="C16" s="542"/>
      <c r="D16" s="542"/>
      <c r="E16" s="543"/>
      <c r="F16" s="542"/>
      <c r="G16" s="537" t="e">
        <f t="shared" si="0"/>
        <v>#DIV/0!</v>
      </c>
    </row>
    <row r="17" spans="1:7" ht="24.75" customHeight="1">
      <c r="A17" s="533" t="s">
        <v>511</v>
      </c>
      <c r="B17" s="540" t="s">
        <v>512</v>
      </c>
      <c r="C17" s="541">
        <f>SUM(C18:C20)</f>
        <v>0</v>
      </c>
      <c r="D17" s="541">
        <f>SUM(D18:D20)</f>
        <v>0</v>
      </c>
      <c r="E17" s="541">
        <f>SUM(E18:E20)</f>
        <v>0</v>
      </c>
      <c r="F17" s="541">
        <f>SUM(F18:F20)</f>
        <v>0</v>
      </c>
      <c r="G17" s="537" t="e">
        <f t="shared" si="0"/>
        <v>#DIV/0!</v>
      </c>
    </row>
    <row r="18" spans="1:7" ht="24.75" customHeight="1">
      <c r="A18" s="533" t="s">
        <v>513</v>
      </c>
      <c r="B18" s="540" t="s">
        <v>514</v>
      </c>
      <c r="C18" s="543"/>
      <c r="D18" s="543"/>
      <c r="E18" s="543"/>
      <c r="F18" s="543"/>
      <c r="G18" s="537" t="e">
        <f t="shared" si="0"/>
        <v>#DIV/0!</v>
      </c>
    </row>
    <row r="19" spans="1:7" ht="24.75" customHeight="1">
      <c r="A19" s="533" t="s">
        <v>515</v>
      </c>
      <c r="B19" s="540" t="s">
        <v>516</v>
      </c>
      <c r="C19" s="542"/>
      <c r="D19" s="542"/>
      <c r="E19" s="543"/>
      <c r="F19" s="542"/>
      <c r="G19" s="537" t="e">
        <f t="shared" si="0"/>
        <v>#DIV/0!</v>
      </c>
    </row>
    <row r="20" spans="1:7" ht="24.75" customHeight="1">
      <c r="A20" s="544" t="s">
        <v>517</v>
      </c>
      <c r="B20" s="540" t="s">
        <v>518</v>
      </c>
      <c r="C20" s="542"/>
      <c r="D20" s="542"/>
      <c r="E20" s="542"/>
      <c r="F20" s="542"/>
      <c r="G20" s="537" t="e">
        <f t="shared" si="0"/>
        <v>#DIV/0!</v>
      </c>
    </row>
    <row r="21" spans="1:7" ht="24.75" customHeight="1">
      <c r="A21" s="544"/>
      <c r="B21" s="534" t="s">
        <v>519</v>
      </c>
      <c r="C21" s="538">
        <f>C11+C12</f>
        <v>0</v>
      </c>
      <c r="D21" s="538">
        <f>D11+D12</f>
        <v>0</v>
      </c>
      <c r="E21" s="538">
        <f>E11+E12</f>
        <v>0</v>
      </c>
      <c r="F21" s="538">
        <f>F11+F12</f>
        <v>0</v>
      </c>
      <c r="G21" s="539" t="e">
        <f t="shared" si="0"/>
        <v>#DIV/0!</v>
      </c>
    </row>
    <row r="22" spans="1:7" ht="24.75" customHeight="1">
      <c r="A22" s="544" t="s">
        <v>265</v>
      </c>
      <c r="B22" s="534" t="s">
        <v>520</v>
      </c>
      <c r="C22" s="538">
        <f>C23+C26+C27</f>
        <v>0</v>
      </c>
      <c r="D22" s="538">
        <f>D23+D26+D27</f>
        <v>0</v>
      </c>
      <c r="E22" s="538">
        <f>E23+E26+E27</f>
        <v>0</v>
      </c>
      <c r="F22" s="538">
        <f>F23+F26+F27</f>
        <v>0</v>
      </c>
      <c r="G22" s="539" t="e">
        <f t="shared" si="0"/>
        <v>#DIV/0!</v>
      </c>
    </row>
    <row r="23" spans="1:7" ht="24.75" customHeight="1">
      <c r="A23" s="544" t="s">
        <v>521</v>
      </c>
      <c r="B23" s="540" t="s">
        <v>522</v>
      </c>
      <c r="C23" s="545">
        <f>C24+C25</f>
        <v>0</v>
      </c>
      <c r="D23" s="545">
        <f>D24+D25</f>
        <v>0</v>
      </c>
      <c r="E23" s="545">
        <f>E24+E25</f>
        <v>0</v>
      </c>
      <c r="F23" s="545">
        <f>F24+F25</f>
        <v>0</v>
      </c>
      <c r="G23" s="537" t="e">
        <f t="shared" si="0"/>
        <v>#DIV/0!</v>
      </c>
    </row>
    <row r="24" spans="1:7" ht="40.5" customHeight="1">
      <c r="A24" s="544" t="s">
        <v>523</v>
      </c>
      <c r="B24" s="501" t="s">
        <v>552</v>
      </c>
      <c r="C24" s="542"/>
      <c r="D24" s="542"/>
      <c r="E24" s="543"/>
      <c r="F24" s="542"/>
      <c r="G24" s="537" t="e">
        <f t="shared" si="0"/>
        <v>#DIV/0!</v>
      </c>
    </row>
    <row r="25" spans="1:7" ht="33.75" customHeight="1">
      <c r="A25" s="544" t="s">
        <v>525</v>
      </c>
      <c r="B25" s="546" t="s">
        <v>553</v>
      </c>
      <c r="C25" s="542"/>
      <c r="D25" s="542"/>
      <c r="E25" s="543"/>
      <c r="F25" s="542"/>
      <c r="G25" s="537" t="e">
        <f t="shared" si="0"/>
        <v>#DIV/0!</v>
      </c>
    </row>
    <row r="26" spans="1:7" ht="24.75" customHeight="1">
      <c r="A26" s="544" t="s">
        <v>535</v>
      </c>
      <c r="B26" s="547" t="s">
        <v>536</v>
      </c>
      <c r="C26" s="543"/>
      <c r="D26" s="543"/>
      <c r="E26" s="543"/>
      <c r="F26" s="543"/>
      <c r="G26" s="537" t="e">
        <f t="shared" si="0"/>
        <v>#DIV/0!</v>
      </c>
    </row>
    <row r="27" spans="1:7" ht="24.75" customHeight="1">
      <c r="A27" s="544" t="s">
        <v>537</v>
      </c>
      <c r="B27" s="544" t="s">
        <v>538</v>
      </c>
      <c r="C27" s="543"/>
      <c r="D27" s="543"/>
      <c r="E27" s="543"/>
      <c r="F27" s="543"/>
      <c r="G27" s="537" t="e">
        <f t="shared" si="0"/>
        <v>#DIV/0!</v>
      </c>
    </row>
    <row r="28" spans="1:7" ht="24.75" customHeight="1">
      <c r="A28" s="544" t="s">
        <v>267</v>
      </c>
      <c r="B28" s="548" t="s">
        <v>539</v>
      </c>
      <c r="C28" s="538">
        <f>SUM(C11+C12-C22)</f>
        <v>0</v>
      </c>
      <c r="D28" s="538">
        <f>SUM(D11+D12-D22)</f>
        <v>0</v>
      </c>
      <c r="E28" s="538">
        <f>SUM(E11+E12-E22)</f>
        <v>0</v>
      </c>
      <c r="F28" s="538">
        <f>SUM(F11+F12-F22)</f>
        <v>0</v>
      </c>
      <c r="G28" s="539" t="e">
        <f t="shared" si="0"/>
        <v>#DIV/0!</v>
      </c>
    </row>
    <row r="29" spans="1:7" ht="24.75" customHeight="1">
      <c r="A29" s="544"/>
      <c r="B29" s="534" t="s">
        <v>540</v>
      </c>
      <c r="C29" s="538">
        <f>C22+C28</f>
        <v>0</v>
      </c>
      <c r="D29" s="538">
        <f>D22+D28</f>
        <v>0</v>
      </c>
      <c r="E29" s="538">
        <f>E22+E28</f>
        <v>0</v>
      </c>
      <c r="F29" s="538">
        <f>F22+F28</f>
        <v>0</v>
      </c>
      <c r="G29" s="539" t="e">
        <f t="shared" si="0"/>
        <v>#DIV/0!</v>
      </c>
    </row>
    <row r="30" spans="1:7" s="551" customFormat="1" ht="24" customHeight="1">
      <c r="A30" s="549"/>
      <c r="B30" s="550" t="s">
        <v>434</v>
      </c>
    </row>
    <row r="31" spans="1:7" s="551" customFormat="1" ht="19.5" customHeight="1">
      <c r="A31" s="551" t="s">
        <v>442</v>
      </c>
      <c r="B31" s="523"/>
    </row>
    <row r="32" spans="1:7" s="551" customFormat="1" ht="19.5" customHeight="1">
      <c r="A32" s="521"/>
    </row>
    <row r="33" spans="1:7" s="553" customFormat="1" ht="16.5" customHeight="1">
      <c r="A33" s="552"/>
      <c r="B33" s="552" t="s">
        <v>228</v>
      </c>
      <c r="C33" s="552"/>
      <c r="D33" s="552"/>
      <c r="E33" s="552"/>
      <c r="F33" s="552" t="s">
        <v>229</v>
      </c>
      <c r="G33" s="552"/>
    </row>
    <row r="34" spans="1:7" s="553" customFormat="1" ht="9" customHeight="1">
      <c r="A34" s="552"/>
      <c r="B34" s="552"/>
      <c r="C34" s="552"/>
      <c r="D34" s="552"/>
      <c r="E34" s="552"/>
      <c r="F34" s="552"/>
      <c r="G34" s="552"/>
    </row>
    <row r="35" spans="1:7" s="553" customFormat="1" ht="44.25" customHeight="1">
      <c r="A35" s="552"/>
      <c r="B35" s="552" t="s">
        <v>230</v>
      </c>
      <c r="C35" s="552"/>
      <c r="D35" s="552"/>
      <c r="E35" s="552"/>
      <c r="F35" s="552" t="s">
        <v>231</v>
      </c>
      <c r="G35" s="552"/>
    </row>
    <row r="36" spans="1:7" s="553" customFormat="1" ht="12.75" customHeight="1">
      <c r="A36" s="554"/>
      <c r="B36" s="554" t="s">
        <v>232</v>
      </c>
      <c r="C36" s="554"/>
      <c r="D36" s="554"/>
      <c r="E36" s="554"/>
      <c r="F36" s="554" t="s">
        <v>232</v>
      </c>
      <c r="G36" s="554"/>
    </row>
    <row r="37" spans="1:7" s="553" customFormat="1" ht="19.5" customHeight="1">
      <c r="A37" s="552"/>
      <c r="B37" s="551"/>
      <c r="C37" s="551"/>
      <c r="D37" s="551"/>
      <c r="E37" s="551"/>
      <c r="F37" s="551"/>
      <c r="G37" s="551"/>
    </row>
    <row r="38" spans="1:7" s="553" customFormat="1" ht="32.25" customHeight="1">
      <c r="A38" s="552"/>
      <c r="B38" s="555" t="s">
        <v>234</v>
      </c>
      <c r="C38" s="552"/>
      <c r="D38" s="552"/>
      <c r="E38" s="552"/>
      <c r="F38" s="555" t="s">
        <v>235</v>
      </c>
      <c r="G38" s="552"/>
    </row>
    <row r="39" spans="1:7" s="553" customFormat="1" ht="12.75"/>
    <row r="40" spans="1:7" s="523" customFormat="1" ht="12.75">
      <c r="A40" s="553"/>
      <c r="B40" s="553"/>
      <c r="C40" s="553"/>
      <c r="D40" s="553"/>
      <c r="E40" s="553"/>
      <c r="F40" s="553"/>
      <c r="G40" s="553"/>
    </row>
    <row r="41" spans="1:7" s="523" customFormat="1" ht="12.75">
      <c r="A41" s="553"/>
      <c r="B41" s="553" t="s">
        <v>236</v>
      </c>
      <c r="C41" s="553"/>
      <c r="D41" s="553"/>
      <c r="E41" s="553"/>
      <c r="F41" s="553" t="s">
        <v>237</v>
      </c>
      <c r="G41" s="553"/>
    </row>
    <row r="42" spans="1:7" s="523" customFormat="1" ht="20.25" customHeight="1">
      <c r="A42" s="553"/>
      <c r="B42" s="553" t="s">
        <v>232</v>
      </c>
      <c r="C42" s="553"/>
      <c r="D42" s="553"/>
      <c r="E42" s="553"/>
      <c r="F42" s="553" t="s">
        <v>232</v>
      </c>
      <c r="G42" s="553"/>
    </row>
  </sheetData>
  <mergeCells count="7">
    <mergeCell ref="A7:G7"/>
    <mergeCell ref="A1:B1"/>
    <mergeCell ref="E1:G1"/>
    <mergeCell ref="A2:G2"/>
    <mergeCell ref="A3:G3"/>
    <mergeCell ref="A4:G4"/>
    <mergeCell ref="A5:G5"/>
  </mergeCells>
  <pageMargins left="0.78740157480314965" right="0.78740157480314965" top="0.78740157480314965" bottom="0.78740157480314965" header="0.11811023622047245" footer="0.11811023622047245"/>
  <pageSetup paperSize="9" scale="63" orientation="portrait" useFirstPageNumber="1" verticalDpi="598"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0"/>
  <sheetViews>
    <sheetView view="pageBreakPreview" zoomScaleNormal="100" zoomScaleSheetLayoutView="100" workbookViewId="0">
      <selection activeCell="F27" sqref="F27"/>
    </sheetView>
  </sheetViews>
  <sheetFormatPr defaultRowHeight="15.75"/>
  <cols>
    <col min="1" max="1" width="8.7109375" style="585" customWidth="1"/>
    <col min="2" max="2" width="50.85546875" style="563" customWidth="1"/>
    <col min="3" max="5" width="19.5703125" style="563" customWidth="1"/>
    <col min="6" max="6" width="18.42578125" style="563" customWidth="1"/>
    <col min="7" max="7" width="11.5703125" style="563" customWidth="1"/>
    <col min="8" max="256" width="9.140625" style="563"/>
    <col min="257" max="257" width="8.7109375" style="563" customWidth="1"/>
    <col min="258" max="258" width="50.85546875" style="563" customWidth="1"/>
    <col min="259" max="261" width="19.5703125" style="563" customWidth="1"/>
    <col min="262" max="262" width="18.42578125" style="563" customWidth="1"/>
    <col min="263" max="263" width="11.5703125" style="563" customWidth="1"/>
    <col min="264" max="512" width="9.140625" style="563"/>
    <col min="513" max="513" width="8.7109375" style="563" customWidth="1"/>
    <col min="514" max="514" width="50.85546875" style="563" customWidth="1"/>
    <col min="515" max="517" width="19.5703125" style="563" customWidth="1"/>
    <col min="518" max="518" width="18.42578125" style="563" customWidth="1"/>
    <col min="519" max="519" width="11.5703125" style="563" customWidth="1"/>
    <col min="520" max="768" width="9.140625" style="563"/>
    <col min="769" max="769" width="8.7109375" style="563" customWidth="1"/>
    <col min="770" max="770" width="50.85546875" style="563" customWidth="1"/>
    <col min="771" max="773" width="19.5703125" style="563" customWidth="1"/>
    <col min="774" max="774" width="18.42578125" style="563" customWidth="1"/>
    <col min="775" max="775" width="11.5703125" style="563" customWidth="1"/>
    <col min="776" max="1024" width="9.140625" style="563"/>
    <col min="1025" max="1025" width="8.7109375" style="563" customWidth="1"/>
    <col min="1026" max="1026" width="50.85546875" style="563" customWidth="1"/>
    <col min="1027" max="1029" width="19.5703125" style="563" customWidth="1"/>
    <col min="1030" max="1030" width="18.42578125" style="563" customWidth="1"/>
    <col min="1031" max="1031" width="11.5703125" style="563" customWidth="1"/>
    <col min="1032" max="1280" width="9.140625" style="563"/>
    <col min="1281" max="1281" width="8.7109375" style="563" customWidth="1"/>
    <col min="1282" max="1282" width="50.85546875" style="563" customWidth="1"/>
    <col min="1283" max="1285" width="19.5703125" style="563" customWidth="1"/>
    <col min="1286" max="1286" width="18.42578125" style="563" customWidth="1"/>
    <col min="1287" max="1287" width="11.5703125" style="563" customWidth="1"/>
    <col min="1288" max="1536" width="9.140625" style="563"/>
    <col min="1537" max="1537" width="8.7109375" style="563" customWidth="1"/>
    <col min="1538" max="1538" width="50.85546875" style="563" customWidth="1"/>
    <col min="1539" max="1541" width="19.5703125" style="563" customWidth="1"/>
    <col min="1542" max="1542" width="18.42578125" style="563" customWidth="1"/>
    <col min="1543" max="1543" width="11.5703125" style="563" customWidth="1"/>
    <col min="1544" max="1792" width="9.140625" style="563"/>
    <col min="1793" max="1793" width="8.7109375" style="563" customWidth="1"/>
    <col min="1794" max="1794" width="50.85546875" style="563" customWidth="1"/>
    <col min="1795" max="1797" width="19.5703125" style="563" customWidth="1"/>
    <col min="1798" max="1798" width="18.42578125" style="563" customWidth="1"/>
    <col min="1799" max="1799" width="11.5703125" style="563" customWidth="1"/>
    <col min="1800" max="2048" width="9.140625" style="563"/>
    <col min="2049" max="2049" width="8.7109375" style="563" customWidth="1"/>
    <col min="2050" max="2050" width="50.85546875" style="563" customWidth="1"/>
    <col min="2051" max="2053" width="19.5703125" style="563" customWidth="1"/>
    <col min="2054" max="2054" width="18.42578125" style="563" customWidth="1"/>
    <col min="2055" max="2055" width="11.5703125" style="563" customWidth="1"/>
    <col min="2056" max="2304" width="9.140625" style="563"/>
    <col min="2305" max="2305" width="8.7109375" style="563" customWidth="1"/>
    <col min="2306" max="2306" width="50.85546875" style="563" customWidth="1"/>
    <col min="2307" max="2309" width="19.5703125" style="563" customWidth="1"/>
    <col min="2310" max="2310" width="18.42578125" style="563" customWidth="1"/>
    <col min="2311" max="2311" width="11.5703125" style="563" customWidth="1"/>
    <col min="2312" max="2560" width="9.140625" style="563"/>
    <col min="2561" max="2561" width="8.7109375" style="563" customWidth="1"/>
    <col min="2562" max="2562" width="50.85546875" style="563" customWidth="1"/>
    <col min="2563" max="2565" width="19.5703125" style="563" customWidth="1"/>
    <col min="2566" max="2566" width="18.42578125" style="563" customWidth="1"/>
    <col min="2567" max="2567" width="11.5703125" style="563" customWidth="1"/>
    <col min="2568" max="2816" width="9.140625" style="563"/>
    <col min="2817" max="2817" width="8.7109375" style="563" customWidth="1"/>
    <col min="2818" max="2818" width="50.85546875" style="563" customWidth="1"/>
    <col min="2819" max="2821" width="19.5703125" style="563" customWidth="1"/>
    <col min="2822" max="2822" width="18.42578125" style="563" customWidth="1"/>
    <col min="2823" max="2823" width="11.5703125" style="563" customWidth="1"/>
    <col min="2824" max="3072" width="9.140625" style="563"/>
    <col min="3073" max="3073" width="8.7109375" style="563" customWidth="1"/>
    <col min="3074" max="3074" width="50.85546875" style="563" customWidth="1"/>
    <col min="3075" max="3077" width="19.5703125" style="563" customWidth="1"/>
    <col min="3078" max="3078" width="18.42578125" style="563" customWidth="1"/>
    <col min="3079" max="3079" width="11.5703125" style="563" customWidth="1"/>
    <col min="3080" max="3328" width="9.140625" style="563"/>
    <col min="3329" max="3329" width="8.7109375" style="563" customWidth="1"/>
    <col min="3330" max="3330" width="50.85546875" style="563" customWidth="1"/>
    <col min="3331" max="3333" width="19.5703125" style="563" customWidth="1"/>
    <col min="3334" max="3334" width="18.42578125" style="563" customWidth="1"/>
    <col min="3335" max="3335" width="11.5703125" style="563" customWidth="1"/>
    <col min="3336" max="3584" width="9.140625" style="563"/>
    <col min="3585" max="3585" width="8.7109375" style="563" customWidth="1"/>
    <col min="3586" max="3586" width="50.85546875" style="563" customWidth="1"/>
    <col min="3587" max="3589" width="19.5703125" style="563" customWidth="1"/>
    <col min="3590" max="3590" width="18.42578125" style="563" customWidth="1"/>
    <col min="3591" max="3591" width="11.5703125" style="563" customWidth="1"/>
    <col min="3592" max="3840" width="9.140625" style="563"/>
    <col min="3841" max="3841" width="8.7109375" style="563" customWidth="1"/>
    <col min="3842" max="3842" width="50.85546875" style="563" customWidth="1"/>
    <col min="3843" max="3845" width="19.5703125" style="563" customWidth="1"/>
    <col min="3846" max="3846" width="18.42578125" style="563" customWidth="1"/>
    <col min="3847" max="3847" width="11.5703125" style="563" customWidth="1"/>
    <col min="3848" max="4096" width="9.140625" style="563"/>
    <col min="4097" max="4097" width="8.7109375" style="563" customWidth="1"/>
    <col min="4098" max="4098" width="50.85546875" style="563" customWidth="1"/>
    <col min="4099" max="4101" width="19.5703125" style="563" customWidth="1"/>
    <col min="4102" max="4102" width="18.42578125" style="563" customWidth="1"/>
    <col min="4103" max="4103" width="11.5703125" style="563" customWidth="1"/>
    <col min="4104" max="4352" width="9.140625" style="563"/>
    <col min="4353" max="4353" width="8.7109375" style="563" customWidth="1"/>
    <col min="4354" max="4354" width="50.85546875" style="563" customWidth="1"/>
    <col min="4355" max="4357" width="19.5703125" style="563" customWidth="1"/>
    <col min="4358" max="4358" width="18.42578125" style="563" customWidth="1"/>
    <col min="4359" max="4359" width="11.5703125" style="563" customWidth="1"/>
    <col min="4360" max="4608" width="9.140625" style="563"/>
    <col min="4609" max="4609" width="8.7109375" style="563" customWidth="1"/>
    <col min="4610" max="4610" width="50.85546875" style="563" customWidth="1"/>
    <col min="4611" max="4613" width="19.5703125" style="563" customWidth="1"/>
    <col min="4614" max="4614" width="18.42578125" style="563" customWidth="1"/>
    <col min="4615" max="4615" width="11.5703125" style="563" customWidth="1"/>
    <col min="4616" max="4864" width="9.140625" style="563"/>
    <col min="4865" max="4865" width="8.7109375" style="563" customWidth="1"/>
    <col min="4866" max="4866" width="50.85546875" style="563" customWidth="1"/>
    <col min="4867" max="4869" width="19.5703125" style="563" customWidth="1"/>
    <col min="4870" max="4870" width="18.42578125" style="563" customWidth="1"/>
    <col min="4871" max="4871" width="11.5703125" style="563" customWidth="1"/>
    <col min="4872" max="5120" width="9.140625" style="563"/>
    <col min="5121" max="5121" width="8.7109375" style="563" customWidth="1"/>
    <col min="5122" max="5122" width="50.85546875" style="563" customWidth="1"/>
    <col min="5123" max="5125" width="19.5703125" style="563" customWidth="1"/>
    <col min="5126" max="5126" width="18.42578125" style="563" customWidth="1"/>
    <col min="5127" max="5127" width="11.5703125" style="563" customWidth="1"/>
    <col min="5128" max="5376" width="9.140625" style="563"/>
    <col min="5377" max="5377" width="8.7109375" style="563" customWidth="1"/>
    <col min="5378" max="5378" width="50.85546875" style="563" customWidth="1"/>
    <col min="5379" max="5381" width="19.5703125" style="563" customWidth="1"/>
    <col min="5382" max="5382" width="18.42578125" style="563" customWidth="1"/>
    <col min="5383" max="5383" width="11.5703125" style="563" customWidth="1"/>
    <col min="5384" max="5632" width="9.140625" style="563"/>
    <col min="5633" max="5633" width="8.7109375" style="563" customWidth="1"/>
    <col min="5634" max="5634" width="50.85546875" style="563" customWidth="1"/>
    <col min="5635" max="5637" width="19.5703125" style="563" customWidth="1"/>
    <col min="5638" max="5638" width="18.42578125" style="563" customWidth="1"/>
    <col min="5639" max="5639" width="11.5703125" style="563" customWidth="1"/>
    <col min="5640" max="5888" width="9.140625" style="563"/>
    <col min="5889" max="5889" width="8.7109375" style="563" customWidth="1"/>
    <col min="5890" max="5890" width="50.85546875" style="563" customWidth="1"/>
    <col min="5891" max="5893" width="19.5703125" style="563" customWidth="1"/>
    <col min="5894" max="5894" width="18.42578125" style="563" customWidth="1"/>
    <col min="5895" max="5895" width="11.5703125" style="563" customWidth="1"/>
    <col min="5896" max="6144" width="9.140625" style="563"/>
    <col min="6145" max="6145" width="8.7109375" style="563" customWidth="1"/>
    <col min="6146" max="6146" width="50.85546875" style="563" customWidth="1"/>
    <col min="6147" max="6149" width="19.5703125" style="563" customWidth="1"/>
    <col min="6150" max="6150" width="18.42578125" style="563" customWidth="1"/>
    <col min="6151" max="6151" width="11.5703125" style="563" customWidth="1"/>
    <col min="6152" max="6400" width="9.140625" style="563"/>
    <col min="6401" max="6401" width="8.7109375" style="563" customWidth="1"/>
    <col min="6402" max="6402" width="50.85546875" style="563" customWidth="1"/>
    <col min="6403" max="6405" width="19.5703125" style="563" customWidth="1"/>
    <col min="6406" max="6406" width="18.42578125" style="563" customWidth="1"/>
    <col min="6407" max="6407" width="11.5703125" style="563" customWidth="1"/>
    <col min="6408" max="6656" width="9.140625" style="563"/>
    <col min="6657" max="6657" width="8.7109375" style="563" customWidth="1"/>
    <col min="6658" max="6658" width="50.85546875" style="563" customWidth="1"/>
    <col min="6659" max="6661" width="19.5703125" style="563" customWidth="1"/>
    <col min="6662" max="6662" width="18.42578125" style="563" customWidth="1"/>
    <col min="6663" max="6663" width="11.5703125" style="563" customWidth="1"/>
    <col min="6664" max="6912" width="9.140625" style="563"/>
    <col min="6913" max="6913" width="8.7109375" style="563" customWidth="1"/>
    <col min="6914" max="6914" width="50.85546875" style="563" customWidth="1"/>
    <col min="6915" max="6917" width="19.5703125" style="563" customWidth="1"/>
    <col min="6918" max="6918" width="18.42578125" style="563" customWidth="1"/>
    <col min="6919" max="6919" width="11.5703125" style="563" customWidth="1"/>
    <col min="6920" max="7168" width="9.140625" style="563"/>
    <col min="7169" max="7169" width="8.7109375" style="563" customWidth="1"/>
    <col min="7170" max="7170" width="50.85546875" style="563" customWidth="1"/>
    <col min="7171" max="7173" width="19.5703125" style="563" customWidth="1"/>
    <col min="7174" max="7174" width="18.42578125" style="563" customWidth="1"/>
    <col min="7175" max="7175" width="11.5703125" style="563" customWidth="1"/>
    <col min="7176" max="7424" width="9.140625" style="563"/>
    <col min="7425" max="7425" width="8.7109375" style="563" customWidth="1"/>
    <col min="7426" max="7426" width="50.85546875" style="563" customWidth="1"/>
    <col min="7427" max="7429" width="19.5703125" style="563" customWidth="1"/>
    <col min="7430" max="7430" width="18.42578125" style="563" customWidth="1"/>
    <col min="7431" max="7431" width="11.5703125" style="563" customWidth="1"/>
    <col min="7432" max="7680" width="9.140625" style="563"/>
    <col min="7681" max="7681" width="8.7109375" style="563" customWidth="1"/>
    <col min="7682" max="7682" width="50.85546875" style="563" customWidth="1"/>
    <col min="7683" max="7685" width="19.5703125" style="563" customWidth="1"/>
    <col min="7686" max="7686" width="18.42578125" style="563" customWidth="1"/>
    <col min="7687" max="7687" width="11.5703125" style="563" customWidth="1"/>
    <col min="7688" max="7936" width="9.140625" style="563"/>
    <col min="7937" max="7937" width="8.7109375" style="563" customWidth="1"/>
    <col min="7938" max="7938" width="50.85546875" style="563" customWidth="1"/>
    <col min="7939" max="7941" width="19.5703125" style="563" customWidth="1"/>
    <col min="7942" max="7942" width="18.42578125" style="563" customWidth="1"/>
    <col min="7943" max="7943" width="11.5703125" style="563" customWidth="1"/>
    <col min="7944" max="8192" width="9.140625" style="563"/>
    <col min="8193" max="8193" width="8.7109375" style="563" customWidth="1"/>
    <col min="8194" max="8194" width="50.85546875" style="563" customWidth="1"/>
    <col min="8195" max="8197" width="19.5703125" style="563" customWidth="1"/>
    <col min="8198" max="8198" width="18.42578125" style="563" customWidth="1"/>
    <col min="8199" max="8199" width="11.5703125" style="563" customWidth="1"/>
    <col min="8200" max="8448" width="9.140625" style="563"/>
    <col min="8449" max="8449" width="8.7109375" style="563" customWidth="1"/>
    <col min="8450" max="8450" width="50.85546875" style="563" customWidth="1"/>
    <col min="8451" max="8453" width="19.5703125" style="563" customWidth="1"/>
    <col min="8454" max="8454" width="18.42578125" style="563" customWidth="1"/>
    <col min="8455" max="8455" width="11.5703125" style="563" customWidth="1"/>
    <col min="8456" max="8704" width="9.140625" style="563"/>
    <col min="8705" max="8705" width="8.7109375" style="563" customWidth="1"/>
    <col min="8706" max="8706" width="50.85546875" style="563" customWidth="1"/>
    <col min="8707" max="8709" width="19.5703125" style="563" customWidth="1"/>
    <col min="8710" max="8710" width="18.42578125" style="563" customWidth="1"/>
    <col min="8711" max="8711" width="11.5703125" style="563" customWidth="1"/>
    <col min="8712" max="8960" width="9.140625" style="563"/>
    <col min="8961" max="8961" width="8.7109375" style="563" customWidth="1"/>
    <col min="8962" max="8962" width="50.85546875" style="563" customWidth="1"/>
    <col min="8963" max="8965" width="19.5703125" style="563" customWidth="1"/>
    <col min="8966" max="8966" width="18.42578125" style="563" customWidth="1"/>
    <col min="8967" max="8967" width="11.5703125" style="563" customWidth="1"/>
    <col min="8968" max="9216" width="9.140625" style="563"/>
    <col min="9217" max="9217" width="8.7109375" style="563" customWidth="1"/>
    <col min="9218" max="9218" width="50.85546875" style="563" customWidth="1"/>
    <col min="9219" max="9221" width="19.5703125" style="563" customWidth="1"/>
    <col min="9222" max="9222" width="18.42578125" style="563" customWidth="1"/>
    <col min="9223" max="9223" width="11.5703125" style="563" customWidth="1"/>
    <col min="9224" max="9472" width="9.140625" style="563"/>
    <col min="9473" max="9473" width="8.7109375" style="563" customWidth="1"/>
    <col min="9474" max="9474" width="50.85546875" style="563" customWidth="1"/>
    <col min="9475" max="9477" width="19.5703125" style="563" customWidth="1"/>
    <col min="9478" max="9478" width="18.42578125" style="563" customWidth="1"/>
    <col min="9479" max="9479" width="11.5703125" style="563" customWidth="1"/>
    <col min="9480" max="9728" width="9.140625" style="563"/>
    <col min="9729" max="9729" width="8.7109375" style="563" customWidth="1"/>
    <col min="9730" max="9730" width="50.85546875" style="563" customWidth="1"/>
    <col min="9731" max="9733" width="19.5703125" style="563" customWidth="1"/>
    <col min="9734" max="9734" width="18.42578125" style="563" customWidth="1"/>
    <col min="9735" max="9735" width="11.5703125" style="563" customWidth="1"/>
    <col min="9736" max="9984" width="9.140625" style="563"/>
    <col min="9985" max="9985" width="8.7109375" style="563" customWidth="1"/>
    <col min="9986" max="9986" width="50.85546875" style="563" customWidth="1"/>
    <col min="9987" max="9989" width="19.5703125" style="563" customWidth="1"/>
    <col min="9990" max="9990" width="18.42578125" style="563" customWidth="1"/>
    <col min="9991" max="9991" width="11.5703125" style="563" customWidth="1"/>
    <col min="9992" max="10240" width="9.140625" style="563"/>
    <col min="10241" max="10241" width="8.7109375" style="563" customWidth="1"/>
    <col min="10242" max="10242" width="50.85546875" style="563" customWidth="1"/>
    <col min="10243" max="10245" width="19.5703125" style="563" customWidth="1"/>
    <col min="10246" max="10246" width="18.42578125" style="563" customWidth="1"/>
    <col min="10247" max="10247" width="11.5703125" style="563" customWidth="1"/>
    <col min="10248" max="10496" width="9.140625" style="563"/>
    <col min="10497" max="10497" width="8.7109375" style="563" customWidth="1"/>
    <col min="10498" max="10498" width="50.85546875" style="563" customWidth="1"/>
    <col min="10499" max="10501" width="19.5703125" style="563" customWidth="1"/>
    <col min="10502" max="10502" width="18.42578125" style="563" customWidth="1"/>
    <col min="10503" max="10503" width="11.5703125" style="563" customWidth="1"/>
    <col min="10504" max="10752" width="9.140625" style="563"/>
    <col min="10753" max="10753" width="8.7109375" style="563" customWidth="1"/>
    <col min="10754" max="10754" width="50.85546875" style="563" customWidth="1"/>
    <col min="10755" max="10757" width="19.5703125" style="563" customWidth="1"/>
    <col min="10758" max="10758" width="18.42578125" style="563" customWidth="1"/>
    <col min="10759" max="10759" width="11.5703125" style="563" customWidth="1"/>
    <col min="10760" max="11008" width="9.140625" style="563"/>
    <col min="11009" max="11009" width="8.7109375" style="563" customWidth="1"/>
    <col min="11010" max="11010" width="50.85546875" style="563" customWidth="1"/>
    <col min="11011" max="11013" width="19.5703125" style="563" customWidth="1"/>
    <col min="11014" max="11014" width="18.42578125" style="563" customWidth="1"/>
    <col min="11015" max="11015" width="11.5703125" style="563" customWidth="1"/>
    <col min="11016" max="11264" width="9.140625" style="563"/>
    <col min="11265" max="11265" width="8.7109375" style="563" customWidth="1"/>
    <col min="11266" max="11266" width="50.85546875" style="563" customWidth="1"/>
    <col min="11267" max="11269" width="19.5703125" style="563" customWidth="1"/>
    <col min="11270" max="11270" width="18.42578125" style="563" customWidth="1"/>
    <col min="11271" max="11271" width="11.5703125" style="563" customWidth="1"/>
    <col min="11272" max="11520" width="9.140625" style="563"/>
    <col min="11521" max="11521" width="8.7109375" style="563" customWidth="1"/>
    <col min="11522" max="11522" width="50.85546875" style="563" customWidth="1"/>
    <col min="11523" max="11525" width="19.5703125" style="563" customWidth="1"/>
    <col min="11526" max="11526" width="18.42578125" style="563" customWidth="1"/>
    <col min="11527" max="11527" width="11.5703125" style="563" customWidth="1"/>
    <col min="11528" max="11776" width="9.140625" style="563"/>
    <col min="11777" max="11777" width="8.7109375" style="563" customWidth="1"/>
    <col min="11778" max="11778" width="50.85546875" style="563" customWidth="1"/>
    <col min="11779" max="11781" width="19.5703125" style="563" customWidth="1"/>
    <col min="11782" max="11782" width="18.42578125" style="563" customWidth="1"/>
    <col min="11783" max="11783" width="11.5703125" style="563" customWidth="1"/>
    <col min="11784" max="12032" width="9.140625" style="563"/>
    <col min="12033" max="12033" width="8.7109375" style="563" customWidth="1"/>
    <col min="12034" max="12034" width="50.85546875" style="563" customWidth="1"/>
    <col min="12035" max="12037" width="19.5703125" style="563" customWidth="1"/>
    <col min="12038" max="12038" width="18.42578125" style="563" customWidth="1"/>
    <col min="12039" max="12039" width="11.5703125" style="563" customWidth="1"/>
    <col min="12040" max="12288" width="9.140625" style="563"/>
    <col min="12289" max="12289" width="8.7109375" style="563" customWidth="1"/>
    <col min="12290" max="12290" width="50.85546875" style="563" customWidth="1"/>
    <col min="12291" max="12293" width="19.5703125" style="563" customWidth="1"/>
    <col min="12294" max="12294" width="18.42578125" style="563" customWidth="1"/>
    <col min="12295" max="12295" width="11.5703125" style="563" customWidth="1"/>
    <col min="12296" max="12544" width="9.140625" style="563"/>
    <col min="12545" max="12545" width="8.7109375" style="563" customWidth="1"/>
    <col min="12546" max="12546" width="50.85546875" style="563" customWidth="1"/>
    <col min="12547" max="12549" width="19.5703125" style="563" customWidth="1"/>
    <col min="12550" max="12550" width="18.42578125" style="563" customWidth="1"/>
    <col min="12551" max="12551" width="11.5703125" style="563" customWidth="1"/>
    <col min="12552" max="12800" width="9.140625" style="563"/>
    <col min="12801" max="12801" width="8.7109375" style="563" customWidth="1"/>
    <col min="12802" max="12802" width="50.85546875" style="563" customWidth="1"/>
    <col min="12803" max="12805" width="19.5703125" style="563" customWidth="1"/>
    <col min="12806" max="12806" width="18.42578125" style="563" customWidth="1"/>
    <col min="12807" max="12807" width="11.5703125" style="563" customWidth="1"/>
    <col min="12808" max="13056" width="9.140625" style="563"/>
    <col min="13057" max="13057" width="8.7109375" style="563" customWidth="1"/>
    <col min="13058" max="13058" width="50.85546875" style="563" customWidth="1"/>
    <col min="13059" max="13061" width="19.5703125" style="563" customWidth="1"/>
    <col min="13062" max="13062" width="18.42578125" style="563" customWidth="1"/>
    <col min="13063" max="13063" width="11.5703125" style="563" customWidth="1"/>
    <col min="13064" max="13312" width="9.140625" style="563"/>
    <col min="13313" max="13313" width="8.7109375" style="563" customWidth="1"/>
    <col min="13314" max="13314" width="50.85546875" style="563" customWidth="1"/>
    <col min="13315" max="13317" width="19.5703125" style="563" customWidth="1"/>
    <col min="13318" max="13318" width="18.42578125" style="563" customWidth="1"/>
    <col min="13319" max="13319" width="11.5703125" style="563" customWidth="1"/>
    <col min="13320" max="13568" width="9.140625" style="563"/>
    <col min="13569" max="13569" width="8.7109375" style="563" customWidth="1"/>
    <col min="13570" max="13570" width="50.85546875" style="563" customWidth="1"/>
    <col min="13571" max="13573" width="19.5703125" style="563" customWidth="1"/>
    <col min="13574" max="13574" width="18.42578125" style="563" customWidth="1"/>
    <col min="13575" max="13575" width="11.5703125" style="563" customWidth="1"/>
    <col min="13576" max="13824" width="9.140625" style="563"/>
    <col min="13825" max="13825" width="8.7109375" style="563" customWidth="1"/>
    <col min="13826" max="13826" width="50.85546875" style="563" customWidth="1"/>
    <col min="13827" max="13829" width="19.5703125" style="563" customWidth="1"/>
    <col min="13830" max="13830" width="18.42578125" style="563" customWidth="1"/>
    <col min="13831" max="13831" width="11.5703125" style="563" customWidth="1"/>
    <col min="13832" max="14080" width="9.140625" style="563"/>
    <col min="14081" max="14081" width="8.7109375" style="563" customWidth="1"/>
    <col min="14082" max="14082" width="50.85546875" style="563" customWidth="1"/>
    <col min="14083" max="14085" width="19.5703125" style="563" customWidth="1"/>
    <col min="14086" max="14086" width="18.42578125" style="563" customWidth="1"/>
    <col min="14087" max="14087" width="11.5703125" style="563" customWidth="1"/>
    <col min="14088" max="14336" width="9.140625" style="563"/>
    <col min="14337" max="14337" width="8.7109375" style="563" customWidth="1"/>
    <col min="14338" max="14338" width="50.85546875" style="563" customWidth="1"/>
    <col min="14339" max="14341" width="19.5703125" style="563" customWidth="1"/>
    <col min="14342" max="14342" width="18.42578125" style="563" customWidth="1"/>
    <col min="14343" max="14343" width="11.5703125" style="563" customWidth="1"/>
    <col min="14344" max="14592" width="9.140625" style="563"/>
    <col min="14593" max="14593" width="8.7109375" style="563" customWidth="1"/>
    <col min="14594" max="14594" width="50.85546875" style="563" customWidth="1"/>
    <col min="14595" max="14597" width="19.5703125" style="563" customWidth="1"/>
    <col min="14598" max="14598" width="18.42578125" style="563" customWidth="1"/>
    <col min="14599" max="14599" width="11.5703125" style="563" customWidth="1"/>
    <col min="14600" max="14848" width="9.140625" style="563"/>
    <col min="14849" max="14849" width="8.7109375" style="563" customWidth="1"/>
    <col min="14850" max="14850" width="50.85546875" style="563" customWidth="1"/>
    <col min="14851" max="14853" width="19.5703125" style="563" customWidth="1"/>
    <col min="14854" max="14854" width="18.42578125" style="563" customWidth="1"/>
    <col min="14855" max="14855" width="11.5703125" style="563" customWidth="1"/>
    <col min="14856" max="15104" width="9.140625" style="563"/>
    <col min="15105" max="15105" width="8.7109375" style="563" customWidth="1"/>
    <col min="15106" max="15106" width="50.85546875" style="563" customWidth="1"/>
    <col min="15107" max="15109" width="19.5703125" style="563" customWidth="1"/>
    <col min="15110" max="15110" width="18.42578125" style="563" customWidth="1"/>
    <col min="15111" max="15111" width="11.5703125" style="563" customWidth="1"/>
    <col min="15112" max="15360" width="9.140625" style="563"/>
    <col min="15361" max="15361" width="8.7109375" style="563" customWidth="1"/>
    <col min="15362" max="15362" width="50.85546875" style="563" customWidth="1"/>
    <col min="15363" max="15365" width="19.5703125" style="563" customWidth="1"/>
    <col min="15366" max="15366" width="18.42578125" style="563" customWidth="1"/>
    <col min="15367" max="15367" width="11.5703125" style="563" customWidth="1"/>
    <col min="15368" max="15616" width="9.140625" style="563"/>
    <col min="15617" max="15617" width="8.7109375" style="563" customWidth="1"/>
    <col min="15618" max="15618" width="50.85546875" style="563" customWidth="1"/>
    <col min="15619" max="15621" width="19.5703125" style="563" customWidth="1"/>
    <col min="15622" max="15622" width="18.42578125" style="563" customWidth="1"/>
    <col min="15623" max="15623" width="11.5703125" style="563" customWidth="1"/>
    <col min="15624" max="15872" width="9.140625" style="563"/>
    <col min="15873" max="15873" width="8.7109375" style="563" customWidth="1"/>
    <col min="15874" max="15874" width="50.85546875" style="563" customWidth="1"/>
    <col min="15875" max="15877" width="19.5703125" style="563" customWidth="1"/>
    <col min="15878" max="15878" width="18.42578125" style="563" customWidth="1"/>
    <col min="15879" max="15879" width="11.5703125" style="563" customWidth="1"/>
    <col min="15880" max="16128" width="9.140625" style="563"/>
    <col min="16129" max="16129" width="8.7109375" style="563" customWidth="1"/>
    <col min="16130" max="16130" width="50.85546875" style="563" customWidth="1"/>
    <col min="16131" max="16133" width="19.5703125" style="563" customWidth="1"/>
    <col min="16134" max="16134" width="18.42578125" style="563" customWidth="1"/>
    <col min="16135" max="16135" width="11.5703125" style="563" customWidth="1"/>
    <col min="16136" max="16384" width="9.140625" style="563"/>
  </cols>
  <sheetData>
    <row r="1" spans="1:8" s="557" customFormat="1" ht="42" customHeight="1">
      <c r="A1" s="1228"/>
      <c r="B1" s="1229"/>
      <c r="C1" s="556"/>
      <c r="E1" s="1230" t="s">
        <v>554</v>
      </c>
      <c r="F1" s="1230"/>
      <c r="G1" s="1230"/>
      <c r="H1" s="558"/>
    </row>
    <row r="2" spans="1:8" s="481" customFormat="1" ht="28.5" customHeight="1">
      <c r="A2" s="1217" t="s">
        <v>491</v>
      </c>
      <c r="B2" s="1217"/>
      <c r="C2" s="1217"/>
      <c r="D2" s="1217"/>
      <c r="E2" s="1217"/>
      <c r="F2" s="1217"/>
      <c r="G2" s="1217"/>
    </row>
    <row r="3" spans="1:8" s="481" customFormat="1" ht="13.5" customHeight="1">
      <c r="A3" s="1218" t="s">
        <v>492</v>
      </c>
      <c r="B3" s="1218"/>
      <c r="C3" s="1218"/>
      <c r="D3" s="1218"/>
      <c r="E3" s="1218"/>
      <c r="F3" s="1218"/>
      <c r="G3" s="1218"/>
    </row>
    <row r="4" spans="1:8" s="557" customFormat="1" ht="18.75" customHeight="1">
      <c r="A4" s="1231" t="s">
        <v>78</v>
      </c>
      <c r="B4" s="1231"/>
      <c r="C4" s="1231"/>
      <c r="D4" s="1231"/>
      <c r="E4" s="1231"/>
      <c r="F4" s="1231"/>
      <c r="G4" s="1231"/>
    </row>
    <row r="5" spans="1:8" s="557" customFormat="1" ht="18.75" customHeight="1">
      <c r="A5" s="1231" t="s">
        <v>79</v>
      </c>
      <c r="B5" s="1231"/>
      <c r="C5" s="1231"/>
      <c r="D5" s="1231"/>
      <c r="E5" s="1231"/>
      <c r="F5" s="1231"/>
      <c r="G5" s="1231"/>
    </row>
    <row r="6" spans="1:8" s="559" customFormat="1" ht="19.5" customHeight="1">
      <c r="F6" s="560"/>
      <c r="G6" s="561"/>
    </row>
    <row r="7" spans="1:8" s="559" customFormat="1" ht="41.25" customHeight="1">
      <c r="A7" s="1226" t="s">
        <v>555</v>
      </c>
      <c r="B7" s="1227"/>
      <c r="C7" s="1227"/>
      <c r="D7" s="1227"/>
      <c r="E7" s="1227"/>
      <c r="F7" s="1227"/>
      <c r="G7" s="1227"/>
    </row>
    <row r="8" spans="1:8">
      <c r="A8" s="562"/>
      <c r="B8" s="551"/>
      <c r="C8" s="551"/>
      <c r="D8" s="551"/>
      <c r="E8" s="551"/>
      <c r="F8" s="551"/>
      <c r="G8" s="551"/>
    </row>
    <row r="9" spans="1:8">
      <c r="A9" s="564"/>
      <c r="B9" s="528"/>
      <c r="C9" s="528"/>
      <c r="D9" s="528"/>
      <c r="E9" s="528"/>
      <c r="F9" s="529"/>
      <c r="G9" s="530" t="s">
        <v>407</v>
      </c>
    </row>
    <row r="10" spans="1:8" ht="47.25">
      <c r="A10" s="489" t="s">
        <v>85</v>
      </c>
      <c r="B10" s="490" t="s">
        <v>86</v>
      </c>
      <c r="C10" s="490" t="s">
        <v>494</v>
      </c>
      <c r="D10" s="490" t="s">
        <v>495</v>
      </c>
      <c r="E10" s="491" t="s">
        <v>543</v>
      </c>
      <c r="F10" s="492" t="s">
        <v>496</v>
      </c>
      <c r="G10" s="490" t="s">
        <v>497</v>
      </c>
    </row>
    <row r="11" spans="1:8" s="565" customFormat="1">
      <c r="A11" s="493">
        <v>1</v>
      </c>
      <c r="B11" s="493">
        <v>2</v>
      </c>
      <c r="C11" s="493">
        <v>3</v>
      </c>
      <c r="D11" s="493">
        <v>4</v>
      </c>
      <c r="E11" s="493">
        <v>5</v>
      </c>
      <c r="F11" s="493">
        <v>6</v>
      </c>
      <c r="G11" s="493">
        <v>7</v>
      </c>
    </row>
    <row r="12" spans="1:8" ht="24" customHeight="1">
      <c r="A12" s="566" t="s">
        <v>244</v>
      </c>
      <c r="B12" s="534" t="s">
        <v>468</v>
      </c>
      <c r="C12" s="567"/>
      <c r="D12" s="567"/>
      <c r="E12" s="536"/>
      <c r="F12" s="536"/>
      <c r="G12" s="541" t="e">
        <f>F12/E12*100</f>
        <v>#DIV/0!</v>
      </c>
    </row>
    <row r="13" spans="1:8" ht="24" customHeight="1">
      <c r="A13" s="566" t="s">
        <v>263</v>
      </c>
      <c r="B13" s="534" t="s">
        <v>498</v>
      </c>
      <c r="C13" s="538">
        <f>C14+C21</f>
        <v>0</v>
      </c>
      <c r="D13" s="538">
        <f>D14+D21</f>
        <v>0</v>
      </c>
      <c r="E13" s="538">
        <f>E14+E21</f>
        <v>0</v>
      </c>
      <c r="F13" s="538">
        <f>F14+F21</f>
        <v>0</v>
      </c>
      <c r="G13" s="541" t="e">
        <f t="shared" ref="G13:G36" si="0">F13/E13*100</f>
        <v>#DIV/0!</v>
      </c>
    </row>
    <row r="14" spans="1:8" ht="46.5" customHeight="1">
      <c r="A14" s="566" t="s">
        <v>499</v>
      </c>
      <c r="B14" s="540" t="s">
        <v>556</v>
      </c>
      <c r="C14" s="541">
        <f>SUM(C15:C20)</f>
        <v>0</v>
      </c>
      <c r="D14" s="541">
        <f>SUM(D15:D20)</f>
        <v>0</v>
      </c>
      <c r="E14" s="541">
        <f>SUM(E15:E20)</f>
        <v>0</v>
      </c>
      <c r="F14" s="541">
        <f>SUM(F15:F20)</f>
        <v>0</v>
      </c>
      <c r="G14" s="541" t="e">
        <f t="shared" si="0"/>
        <v>#DIV/0!</v>
      </c>
    </row>
    <row r="15" spans="1:8" ht="27" customHeight="1">
      <c r="A15" s="566" t="s">
        <v>501</v>
      </c>
      <c r="B15" s="568" t="s">
        <v>557</v>
      </c>
      <c r="C15" s="569"/>
      <c r="D15" s="569"/>
      <c r="E15" s="543"/>
      <c r="F15" s="570"/>
      <c r="G15" s="541" t="e">
        <f t="shared" si="0"/>
        <v>#DIV/0!</v>
      </c>
    </row>
    <row r="16" spans="1:8" ht="27" customHeight="1">
      <c r="A16" s="566" t="s">
        <v>503</v>
      </c>
      <c r="B16" s="568" t="s">
        <v>558</v>
      </c>
      <c r="C16" s="569"/>
      <c r="D16" s="569"/>
      <c r="E16" s="543"/>
      <c r="F16" s="570"/>
      <c r="G16" s="541" t="e">
        <f t="shared" si="0"/>
        <v>#DIV/0!</v>
      </c>
    </row>
    <row r="17" spans="1:8" ht="27" customHeight="1">
      <c r="A17" s="566" t="s">
        <v>505</v>
      </c>
      <c r="B17" s="540" t="s">
        <v>559</v>
      </c>
      <c r="C17" s="569"/>
      <c r="D17" s="569"/>
      <c r="E17" s="543"/>
      <c r="F17" s="570"/>
      <c r="G17" s="541" t="e">
        <f t="shared" si="0"/>
        <v>#DIV/0!</v>
      </c>
    </row>
    <row r="18" spans="1:8" ht="27" customHeight="1">
      <c r="A18" s="566" t="s">
        <v>507</v>
      </c>
      <c r="B18" s="540" t="s">
        <v>560</v>
      </c>
      <c r="C18" s="569"/>
      <c r="D18" s="569"/>
      <c r="E18" s="543"/>
      <c r="F18" s="570"/>
      <c r="G18" s="541" t="e">
        <f t="shared" si="0"/>
        <v>#DIV/0!</v>
      </c>
    </row>
    <row r="19" spans="1:8" ht="27" customHeight="1">
      <c r="A19" s="566" t="s">
        <v>509</v>
      </c>
      <c r="B19" s="568" t="s">
        <v>561</v>
      </c>
      <c r="C19" s="569"/>
      <c r="D19" s="569"/>
      <c r="E19" s="543"/>
      <c r="F19" s="570"/>
      <c r="G19" s="541" t="e">
        <f t="shared" si="0"/>
        <v>#DIV/0!</v>
      </c>
    </row>
    <row r="20" spans="1:8" ht="27" customHeight="1">
      <c r="A20" s="566" t="s">
        <v>562</v>
      </c>
      <c r="B20" s="540" t="s">
        <v>563</v>
      </c>
      <c r="C20" s="569"/>
      <c r="D20" s="569"/>
      <c r="E20" s="543"/>
      <c r="F20" s="570"/>
      <c r="G20" s="541" t="e">
        <f t="shared" si="0"/>
        <v>#DIV/0!</v>
      </c>
    </row>
    <row r="21" spans="1:8" ht="27" customHeight="1">
      <c r="A21" s="566" t="s">
        <v>511</v>
      </c>
      <c r="B21" s="540" t="s">
        <v>512</v>
      </c>
      <c r="C21" s="541">
        <f>SUM(C22:C24)</f>
        <v>0</v>
      </c>
      <c r="D21" s="541">
        <f>SUM(D22:D24)</f>
        <v>0</v>
      </c>
      <c r="E21" s="541">
        <f>SUM(E22:E24)</f>
        <v>0</v>
      </c>
      <c r="F21" s="541">
        <f>SUM(F22:F24)</f>
        <v>0</v>
      </c>
      <c r="G21" s="541" t="e">
        <f t="shared" si="0"/>
        <v>#DIV/0!</v>
      </c>
    </row>
    <row r="22" spans="1:8" ht="27" customHeight="1">
      <c r="A22" s="566" t="s">
        <v>513</v>
      </c>
      <c r="B22" s="540" t="s">
        <v>514</v>
      </c>
      <c r="C22" s="569"/>
      <c r="D22" s="569"/>
      <c r="E22" s="543"/>
      <c r="F22" s="543"/>
      <c r="G22" s="541" t="e">
        <f t="shared" si="0"/>
        <v>#DIV/0!</v>
      </c>
    </row>
    <row r="23" spans="1:8" ht="27" customHeight="1">
      <c r="A23" s="566" t="s">
        <v>515</v>
      </c>
      <c r="B23" s="540" t="s">
        <v>564</v>
      </c>
      <c r="C23" s="569"/>
      <c r="D23" s="569"/>
      <c r="E23" s="543"/>
      <c r="F23" s="570"/>
      <c r="G23" s="541" t="e">
        <f t="shared" si="0"/>
        <v>#DIV/0!</v>
      </c>
      <c r="H23" s="551"/>
    </row>
    <row r="24" spans="1:8" ht="27" customHeight="1">
      <c r="A24" s="566" t="s">
        <v>517</v>
      </c>
      <c r="B24" s="540" t="s">
        <v>518</v>
      </c>
      <c r="C24" s="569"/>
      <c r="D24" s="569"/>
      <c r="E24" s="569"/>
      <c r="F24" s="570"/>
      <c r="G24" s="541" t="e">
        <f t="shared" si="0"/>
        <v>#DIV/0!</v>
      </c>
      <c r="H24" s="551"/>
    </row>
    <row r="25" spans="1:8" ht="27" customHeight="1">
      <c r="A25" s="571"/>
      <c r="B25" s="534" t="s">
        <v>519</v>
      </c>
      <c r="C25" s="538">
        <f>C12+C13</f>
        <v>0</v>
      </c>
      <c r="D25" s="538">
        <f>D12+D13</f>
        <v>0</v>
      </c>
      <c r="E25" s="538">
        <f>E12+E13</f>
        <v>0</v>
      </c>
      <c r="F25" s="538">
        <f>F12+F13</f>
        <v>0</v>
      </c>
      <c r="G25" s="538" t="e">
        <f t="shared" si="0"/>
        <v>#DIV/0!</v>
      </c>
      <c r="H25" s="572"/>
    </row>
    <row r="26" spans="1:8" ht="27" customHeight="1">
      <c r="A26" s="571" t="s">
        <v>265</v>
      </c>
      <c r="B26" s="534" t="s">
        <v>565</v>
      </c>
      <c r="C26" s="538">
        <f>C27+C33+C34</f>
        <v>0</v>
      </c>
      <c r="D26" s="538">
        <f>D27+D33+D34</f>
        <v>0</v>
      </c>
      <c r="E26" s="538">
        <f>E27+E33+E34</f>
        <v>0</v>
      </c>
      <c r="F26" s="538">
        <f>F27+F33+F34</f>
        <v>0</v>
      </c>
      <c r="G26" s="538" t="e">
        <f t="shared" si="0"/>
        <v>#DIV/0!</v>
      </c>
      <c r="H26" s="573"/>
    </row>
    <row r="27" spans="1:8" ht="27" customHeight="1">
      <c r="A27" s="571" t="s">
        <v>521</v>
      </c>
      <c r="B27" s="540" t="s">
        <v>522</v>
      </c>
      <c r="C27" s="541">
        <f>SUM(C28:C32)</f>
        <v>0</v>
      </c>
      <c r="D27" s="541">
        <f>SUM(D28:D32)</f>
        <v>0</v>
      </c>
      <c r="E27" s="541">
        <f>SUM(E28:E32)</f>
        <v>0</v>
      </c>
      <c r="F27" s="541">
        <f>SUM(F28:F32)</f>
        <v>0</v>
      </c>
      <c r="G27" s="541" t="e">
        <f t="shared" si="0"/>
        <v>#DIV/0!</v>
      </c>
      <c r="H27" s="573"/>
    </row>
    <row r="28" spans="1:8" ht="27" customHeight="1">
      <c r="A28" s="571" t="s">
        <v>523</v>
      </c>
      <c r="B28" s="540" t="s">
        <v>566</v>
      </c>
      <c r="C28" s="569"/>
      <c r="D28" s="569"/>
      <c r="E28" s="543"/>
      <c r="F28" s="570"/>
      <c r="G28" s="541" t="e">
        <f t="shared" si="0"/>
        <v>#DIV/0!</v>
      </c>
      <c r="H28" s="573"/>
    </row>
    <row r="29" spans="1:8" ht="27" customHeight="1">
      <c r="A29" s="571" t="s">
        <v>525</v>
      </c>
      <c r="B29" s="540" t="s">
        <v>567</v>
      </c>
      <c r="C29" s="569"/>
      <c r="D29" s="569"/>
      <c r="E29" s="543"/>
      <c r="F29" s="570"/>
      <c r="G29" s="541" t="e">
        <f t="shared" si="0"/>
        <v>#DIV/0!</v>
      </c>
      <c r="H29" s="573"/>
    </row>
    <row r="30" spans="1:8" ht="33.75" customHeight="1">
      <c r="A30" s="571" t="s">
        <v>568</v>
      </c>
      <c r="B30" s="501" t="s">
        <v>552</v>
      </c>
      <c r="C30" s="569"/>
      <c r="D30" s="543"/>
      <c r="E30" s="543"/>
      <c r="F30" s="570"/>
      <c r="G30" s="541" t="e">
        <f t="shared" si="0"/>
        <v>#DIV/0!</v>
      </c>
      <c r="H30" s="573"/>
    </row>
    <row r="31" spans="1:8" ht="33.75" customHeight="1">
      <c r="A31" s="571" t="s">
        <v>569</v>
      </c>
      <c r="B31" s="501" t="s">
        <v>570</v>
      </c>
      <c r="C31" s="569"/>
      <c r="D31" s="543"/>
      <c r="E31" s="543"/>
      <c r="F31" s="574"/>
      <c r="G31" s="541" t="e">
        <f t="shared" si="0"/>
        <v>#DIV/0!</v>
      </c>
      <c r="H31" s="573"/>
    </row>
    <row r="32" spans="1:8" ht="27" customHeight="1">
      <c r="A32" s="571" t="s">
        <v>571</v>
      </c>
      <c r="B32" s="575" t="s">
        <v>546</v>
      </c>
      <c r="C32" s="569"/>
      <c r="D32" s="543"/>
      <c r="E32" s="543"/>
      <c r="F32" s="570"/>
      <c r="G32" s="541" t="e">
        <f t="shared" si="0"/>
        <v>#DIV/0!</v>
      </c>
      <c r="H32" s="573"/>
    </row>
    <row r="33" spans="1:8" ht="27" customHeight="1">
      <c r="A33" s="571" t="s">
        <v>535</v>
      </c>
      <c r="B33" s="544" t="s">
        <v>536</v>
      </c>
      <c r="C33" s="569"/>
      <c r="D33" s="543"/>
      <c r="E33" s="543"/>
      <c r="F33" s="570"/>
      <c r="G33" s="541" t="e">
        <f t="shared" si="0"/>
        <v>#DIV/0!</v>
      </c>
      <c r="H33" s="572"/>
    </row>
    <row r="34" spans="1:8" ht="27" customHeight="1">
      <c r="A34" s="571" t="s">
        <v>537</v>
      </c>
      <c r="B34" s="544" t="s">
        <v>538</v>
      </c>
      <c r="C34" s="569"/>
      <c r="D34" s="543"/>
      <c r="E34" s="543"/>
      <c r="F34" s="570"/>
      <c r="G34" s="541" t="e">
        <f t="shared" si="0"/>
        <v>#DIV/0!</v>
      </c>
      <c r="H34" s="551"/>
    </row>
    <row r="35" spans="1:8" ht="27" customHeight="1">
      <c r="A35" s="571" t="s">
        <v>267</v>
      </c>
      <c r="B35" s="548" t="s">
        <v>539</v>
      </c>
      <c r="C35" s="538">
        <f>C12+C13-C26</f>
        <v>0</v>
      </c>
      <c r="D35" s="538">
        <f>D12+D13-D26</f>
        <v>0</v>
      </c>
      <c r="E35" s="538">
        <f>E12+E13-E26</f>
        <v>0</v>
      </c>
      <c r="F35" s="538">
        <f>F12+F13-F26</f>
        <v>0</v>
      </c>
      <c r="G35" s="538" t="e">
        <f t="shared" si="0"/>
        <v>#DIV/0!</v>
      </c>
      <c r="H35" s="551"/>
    </row>
    <row r="36" spans="1:8" ht="27" customHeight="1">
      <c r="A36" s="571"/>
      <c r="B36" s="534" t="s">
        <v>540</v>
      </c>
      <c r="C36" s="538">
        <f>C35+C26</f>
        <v>0</v>
      </c>
      <c r="D36" s="538">
        <f>D35+D26</f>
        <v>0</v>
      </c>
      <c r="E36" s="538">
        <f>E35+E26</f>
        <v>0</v>
      </c>
      <c r="F36" s="538">
        <f>F35+F26</f>
        <v>0</v>
      </c>
      <c r="G36" s="538" t="e">
        <f t="shared" si="0"/>
        <v>#DIV/0!</v>
      </c>
    </row>
    <row r="37" spans="1:8" s="578" customFormat="1" ht="24" customHeight="1">
      <c r="A37" s="576"/>
      <c r="B37" s="577" t="s">
        <v>434</v>
      </c>
    </row>
    <row r="38" spans="1:8" s="578" customFormat="1" ht="19.5" customHeight="1">
      <c r="A38" s="578" t="s">
        <v>442</v>
      </c>
      <c r="B38" s="579"/>
    </row>
    <row r="39" spans="1:8" s="578" customFormat="1" ht="19.5" customHeight="1">
      <c r="A39" s="580"/>
    </row>
    <row r="40" spans="1:8" s="582" customFormat="1" ht="16.5" customHeight="1">
      <c r="A40" s="581"/>
      <c r="B40" s="581" t="s">
        <v>228</v>
      </c>
      <c r="C40" s="581"/>
      <c r="D40" s="581"/>
      <c r="E40" s="581"/>
      <c r="F40" s="581" t="s">
        <v>229</v>
      </c>
      <c r="G40" s="581"/>
    </row>
    <row r="41" spans="1:8" s="582" customFormat="1" ht="9" customHeight="1">
      <c r="A41" s="581"/>
      <c r="B41" s="581"/>
      <c r="C41" s="581"/>
      <c r="D41" s="581"/>
      <c r="E41" s="581"/>
      <c r="F41" s="581"/>
      <c r="G41" s="581"/>
    </row>
    <row r="42" spans="1:8" s="582" customFormat="1" ht="44.25" customHeight="1">
      <c r="A42" s="581"/>
      <c r="B42" s="581" t="s">
        <v>230</v>
      </c>
      <c r="C42" s="581"/>
      <c r="D42" s="581"/>
      <c r="E42" s="581"/>
      <c r="F42" s="581" t="s">
        <v>231</v>
      </c>
      <c r="G42" s="581"/>
    </row>
    <row r="43" spans="1:8" s="582" customFormat="1" ht="12.75" customHeight="1">
      <c r="A43" s="583"/>
      <c r="B43" s="583" t="s">
        <v>232</v>
      </c>
      <c r="C43" s="583"/>
      <c r="D43" s="583"/>
      <c r="E43" s="583"/>
      <c r="F43" s="583" t="s">
        <v>232</v>
      </c>
      <c r="G43" s="583"/>
    </row>
    <row r="44" spans="1:8" s="582" customFormat="1" ht="19.5" customHeight="1">
      <c r="A44" s="581"/>
      <c r="B44" s="578"/>
      <c r="C44" s="578"/>
      <c r="D44" s="578"/>
      <c r="E44" s="578"/>
      <c r="F44" s="578"/>
      <c r="G44" s="578"/>
    </row>
    <row r="45" spans="1:8" s="582" customFormat="1" ht="32.25" customHeight="1">
      <c r="A45" s="581"/>
      <c r="B45" s="584" t="s">
        <v>234</v>
      </c>
      <c r="C45" s="581"/>
      <c r="D45" s="581"/>
      <c r="E45" s="581"/>
      <c r="F45" s="584" t="s">
        <v>235</v>
      </c>
      <c r="G45" s="581"/>
    </row>
    <row r="46" spans="1:8" s="582" customFormat="1" ht="5.25" customHeight="1"/>
    <row r="47" spans="1:8" s="557" customFormat="1" ht="12.75">
      <c r="A47" s="582"/>
      <c r="B47" s="582"/>
      <c r="C47" s="582"/>
      <c r="D47" s="582"/>
      <c r="E47" s="582"/>
      <c r="F47" s="582"/>
      <c r="G47" s="582"/>
    </row>
    <row r="48" spans="1:8" s="557" customFormat="1" ht="12.75">
      <c r="A48" s="582"/>
      <c r="B48" s="582" t="s">
        <v>236</v>
      </c>
      <c r="C48" s="582"/>
      <c r="D48" s="582"/>
      <c r="E48" s="582"/>
      <c r="F48" s="582" t="s">
        <v>237</v>
      </c>
      <c r="G48" s="582"/>
    </row>
    <row r="49" spans="1:7" s="557" customFormat="1" ht="20.25" customHeight="1">
      <c r="A49" s="582"/>
      <c r="B49" s="582" t="s">
        <v>232</v>
      </c>
      <c r="C49" s="582"/>
      <c r="D49" s="582"/>
      <c r="E49" s="582"/>
      <c r="F49" s="582" t="s">
        <v>232</v>
      </c>
      <c r="G49" s="582"/>
    </row>
    <row r="50" spans="1:7" s="559" customFormat="1">
      <c r="F50" s="560"/>
      <c r="G50" s="561"/>
    </row>
  </sheetData>
  <mergeCells count="7">
    <mergeCell ref="A7:G7"/>
    <mergeCell ref="A1:B1"/>
    <mergeCell ref="E1:G1"/>
    <mergeCell ref="A2:G2"/>
    <mergeCell ref="A3:G3"/>
    <mergeCell ref="A4:G4"/>
    <mergeCell ref="A5:G5"/>
  </mergeCells>
  <pageMargins left="0.7" right="0.7" top="0.75" bottom="0.75" header="0.3" footer="0.3"/>
  <pageSetup paperSize="9" scale="58" fitToHeight="0" orientation="portrait"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42"/>
  <sheetViews>
    <sheetView view="pageBreakPreview" zoomScaleNormal="100" zoomScaleSheetLayoutView="100" workbookViewId="0">
      <selection activeCell="F22" sqref="F22"/>
    </sheetView>
  </sheetViews>
  <sheetFormatPr defaultRowHeight="15.75"/>
  <cols>
    <col min="1" max="1" width="9.85546875" style="585" customWidth="1"/>
    <col min="2" max="2" width="48.140625" style="563" customWidth="1"/>
    <col min="3" max="6" width="19.42578125" style="563" customWidth="1"/>
    <col min="7" max="7" width="12.140625" style="563" customWidth="1"/>
    <col min="8" max="256" width="9.140625" style="563"/>
    <col min="257" max="257" width="9.85546875" style="563" customWidth="1"/>
    <col min="258" max="258" width="48.140625" style="563" customWidth="1"/>
    <col min="259" max="262" width="19.42578125" style="563" customWidth="1"/>
    <col min="263" max="263" width="12.140625" style="563" customWidth="1"/>
    <col min="264" max="512" width="9.140625" style="563"/>
    <col min="513" max="513" width="9.85546875" style="563" customWidth="1"/>
    <col min="514" max="514" width="48.140625" style="563" customWidth="1"/>
    <col min="515" max="518" width="19.42578125" style="563" customWidth="1"/>
    <col min="519" max="519" width="12.140625" style="563" customWidth="1"/>
    <col min="520" max="768" width="9.140625" style="563"/>
    <col min="769" max="769" width="9.85546875" style="563" customWidth="1"/>
    <col min="770" max="770" width="48.140625" style="563" customWidth="1"/>
    <col min="771" max="774" width="19.42578125" style="563" customWidth="1"/>
    <col min="775" max="775" width="12.140625" style="563" customWidth="1"/>
    <col min="776" max="1024" width="9.140625" style="563"/>
    <col min="1025" max="1025" width="9.85546875" style="563" customWidth="1"/>
    <col min="1026" max="1026" width="48.140625" style="563" customWidth="1"/>
    <col min="1027" max="1030" width="19.42578125" style="563" customWidth="1"/>
    <col min="1031" max="1031" width="12.140625" style="563" customWidth="1"/>
    <col min="1032" max="1280" width="9.140625" style="563"/>
    <col min="1281" max="1281" width="9.85546875" style="563" customWidth="1"/>
    <col min="1282" max="1282" width="48.140625" style="563" customWidth="1"/>
    <col min="1283" max="1286" width="19.42578125" style="563" customWidth="1"/>
    <col min="1287" max="1287" width="12.140625" style="563" customWidth="1"/>
    <col min="1288" max="1536" width="9.140625" style="563"/>
    <col min="1537" max="1537" width="9.85546875" style="563" customWidth="1"/>
    <col min="1538" max="1538" width="48.140625" style="563" customWidth="1"/>
    <col min="1539" max="1542" width="19.42578125" style="563" customWidth="1"/>
    <col min="1543" max="1543" width="12.140625" style="563" customWidth="1"/>
    <col min="1544" max="1792" width="9.140625" style="563"/>
    <col min="1793" max="1793" width="9.85546875" style="563" customWidth="1"/>
    <col min="1794" max="1794" width="48.140625" style="563" customWidth="1"/>
    <col min="1795" max="1798" width="19.42578125" style="563" customWidth="1"/>
    <col min="1799" max="1799" width="12.140625" style="563" customWidth="1"/>
    <col min="1800" max="2048" width="9.140625" style="563"/>
    <col min="2049" max="2049" width="9.85546875" style="563" customWidth="1"/>
    <col min="2050" max="2050" width="48.140625" style="563" customWidth="1"/>
    <col min="2051" max="2054" width="19.42578125" style="563" customWidth="1"/>
    <col min="2055" max="2055" width="12.140625" style="563" customWidth="1"/>
    <col min="2056" max="2304" width="9.140625" style="563"/>
    <col min="2305" max="2305" width="9.85546875" style="563" customWidth="1"/>
    <col min="2306" max="2306" width="48.140625" style="563" customWidth="1"/>
    <col min="2307" max="2310" width="19.42578125" style="563" customWidth="1"/>
    <col min="2311" max="2311" width="12.140625" style="563" customWidth="1"/>
    <col min="2312" max="2560" width="9.140625" style="563"/>
    <col min="2561" max="2561" width="9.85546875" style="563" customWidth="1"/>
    <col min="2562" max="2562" width="48.140625" style="563" customWidth="1"/>
    <col min="2563" max="2566" width="19.42578125" style="563" customWidth="1"/>
    <col min="2567" max="2567" width="12.140625" style="563" customWidth="1"/>
    <col min="2568" max="2816" width="9.140625" style="563"/>
    <col min="2817" max="2817" width="9.85546875" style="563" customWidth="1"/>
    <col min="2818" max="2818" width="48.140625" style="563" customWidth="1"/>
    <col min="2819" max="2822" width="19.42578125" style="563" customWidth="1"/>
    <col min="2823" max="2823" width="12.140625" style="563" customWidth="1"/>
    <col min="2824" max="3072" width="9.140625" style="563"/>
    <col min="3073" max="3073" width="9.85546875" style="563" customWidth="1"/>
    <col min="3074" max="3074" width="48.140625" style="563" customWidth="1"/>
    <col min="3075" max="3078" width="19.42578125" style="563" customWidth="1"/>
    <col min="3079" max="3079" width="12.140625" style="563" customWidth="1"/>
    <col min="3080" max="3328" width="9.140625" style="563"/>
    <col min="3329" max="3329" width="9.85546875" style="563" customWidth="1"/>
    <col min="3330" max="3330" width="48.140625" style="563" customWidth="1"/>
    <col min="3331" max="3334" width="19.42578125" style="563" customWidth="1"/>
    <col min="3335" max="3335" width="12.140625" style="563" customWidth="1"/>
    <col min="3336" max="3584" width="9.140625" style="563"/>
    <col min="3585" max="3585" width="9.85546875" style="563" customWidth="1"/>
    <col min="3586" max="3586" width="48.140625" style="563" customWidth="1"/>
    <col min="3587" max="3590" width="19.42578125" style="563" customWidth="1"/>
    <col min="3591" max="3591" width="12.140625" style="563" customWidth="1"/>
    <col min="3592" max="3840" width="9.140625" style="563"/>
    <col min="3841" max="3841" width="9.85546875" style="563" customWidth="1"/>
    <col min="3842" max="3842" width="48.140625" style="563" customWidth="1"/>
    <col min="3843" max="3846" width="19.42578125" style="563" customWidth="1"/>
    <col min="3847" max="3847" width="12.140625" style="563" customWidth="1"/>
    <col min="3848" max="4096" width="9.140625" style="563"/>
    <col min="4097" max="4097" width="9.85546875" style="563" customWidth="1"/>
    <col min="4098" max="4098" width="48.140625" style="563" customWidth="1"/>
    <col min="4099" max="4102" width="19.42578125" style="563" customWidth="1"/>
    <col min="4103" max="4103" width="12.140625" style="563" customWidth="1"/>
    <col min="4104" max="4352" width="9.140625" style="563"/>
    <col min="4353" max="4353" width="9.85546875" style="563" customWidth="1"/>
    <col min="4354" max="4354" width="48.140625" style="563" customWidth="1"/>
    <col min="4355" max="4358" width="19.42578125" style="563" customWidth="1"/>
    <col min="4359" max="4359" width="12.140625" style="563" customWidth="1"/>
    <col min="4360" max="4608" width="9.140625" style="563"/>
    <col min="4609" max="4609" width="9.85546875" style="563" customWidth="1"/>
    <col min="4610" max="4610" width="48.140625" style="563" customWidth="1"/>
    <col min="4611" max="4614" width="19.42578125" style="563" customWidth="1"/>
    <col min="4615" max="4615" width="12.140625" style="563" customWidth="1"/>
    <col min="4616" max="4864" width="9.140625" style="563"/>
    <col min="4865" max="4865" width="9.85546875" style="563" customWidth="1"/>
    <col min="4866" max="4866" width="48.140625" style="563" customWidth="1"/>
    <col min="4867" max="4870" width="19.42578125" style="563" customWidth="1"/>
    <col min="4871" max="4871" width="12.140625" style="563" customWidth="1"/>
    <col min="4872" max="5120" width="9.140625" style="563"/>
    <col min="5121" max="5121" width="9.85546875" style="563" customWidth="1"/>
    <col min="5122" max="5122" width="48.140625" style="563" customWidth="1"/>
    <col min="5123" max="5126" width="19.42578125" style="563" customWidth="1"/>
    <col min="5127" max="5127" width="12.140625" style="563" customWidth="1"/>
    <col min="5128" max="5376" width="9.140625" style="563"/>
    <col min="5377" max="5377" width="9.85546875" style="563" customWidth="1"/>
    <col min="5378" max="5378" width="48.140625" style="563" customWidth="1"/>
    <col min="5379" max="5382" width="19.42578125" style="563" customWidth="1"/>
    <col min="5383" max="5383" width="12.140625" style="563" customWidth="1"/>
    <col min="5384" max="5632" width="9.140625" style="563"/>
    <col min="5633" max="5633" width="9.85546875" style="563" customWidth="1"/>
    <col min="5634" max="5634" width="48.140625" style="563" customWidth="1"/>
    <col min="5635" max="5638" width="19.42578125" style="563" customWidth="1"/>
    <col min="5639" max="5639" width="12.140625" style="563" customWidth="1"/>
    <col min="5640" max="5888" width="9.140625" style="563"/>
    <col min="5889" max="5889" width="9.85546875" style="563" customWidth="1"/>
    <col min="5890" max="5890" width="48.140625" style="563" customWidth="1"/>
    <col min="5891" max="5894" width="19.42578125" style="563" customWidth="1"/>
    <col min="5895" max="5895" width="12.140625" style="563" customWidth="1"/>
    <col min="5896" max="6144" width="9.140625" style="563"/>
    <col min="6145" max="6145" width="9.85546875" style="563" customWidth="1"/>
    <col min="6146" max="6146" width="48.140625" style="563" customWidth="1"/>
    <col min="6147" max="6150" width="19.42578125" style="563" customWidth="1"/>
    <col min="6151" max="6151" width="12.140625" style="563" customWidth="1"/>
    <col min="6152" max="6400" width="9.140625" style="563"/>
    <col min="6401" max="6401" width="9.85546875" style="563" customWidth="1"/>
    <col min="6402" max="6402" width="48.140625" style="563" customWidth="1"/>
    <col min="6403" max="6406" width="19.42578125" style="563" customWidth="1"/>
    <col min="6407" max="6407" width="12.140625" style="563" customWidth="1"/>
    <col min="6408" max="6656" width="9.140625" style="563"/>
    <col min="6657" max="6657" width="9.85546875" style="563" customWidth="1"/>
    <col min="6658" max="6658" width="48.140625" style="563" customWidth="1"/>
    <col min="6659" max="6662" width="19.42578125" style="563" customWidth="1"/>
    <col min="6663" max="6663" width="12.140625" style="563" customWidth="1"/>
    <col min="6664" max="6912" width="9.140625" style="563"/>
    <col min="6913" max="6913" width="9.85546875" style="563" customWidth="1"/>
    <col min="6914" max="6914" width="48.140625" style="563" customWidth="1"/>
    <col min="6915" max="6918" width="19.42578125" style="563" customWidth="1"/>
    <col min="6919" max="6919" width="12.140625" style="563" customWidth="1"/>
    <col min="6920" max="7168" width="9.140625" style="563"/>
    <col min="7169" max="7169" width="9.85546875" style="563" customWidth="1"/>
    <col min="7170" max="7170" width="48.140625" style="563" customWidth="1"/>
    <col min="7171" max="7174" width="19.42578125" style="563" customWidth="1"/>
    <col min="7175" max="7175" width="12.140625" style="563" customWidth="1"/>
    <col min="7176" max="7424" width="9.140625" style="563"/>
    <col min="7425" max="7425" width="9.85546875" style="563" customWidth="1"/>
    <col min="7426" max="7426" width="48.140625" style="563" customWidth="1"/>
    <col min="7427" max="7430" width="19.42578125" style="563" customWidth="1"/>
    <col min="7431" max="7431" width="12.140625" style="563" customWidth="1"/>
    <col min="7432" max="7680" width="9.140625" style="563"/>
    <col min="7681" max="7681" width="9.85546875" style="563" customWidth="1"/>
    <col min="7682" max="7682" width="48.140625" style="563" customWidth="1"/>
    <col min="7683" max="7686" width="19.42578125" style="563" customWidth="1"/>
    <col min="7687" max="7687" width="12.140625" style="563" customWidth="1"/>
    <col min="7688" max="7936" width="9.140625" style="563"/>
    <col min="7937" max="7937" width="9.85546875" style="563" customWidth="1"/>
    <col min="7938" max="7938" width="48.140625" style="563" customWidth="1"/>
    <col min="7939" max="7942" width="19.42578125" style="563" customWidth="1"/>
    <col min="7943" max="7943" width="12.140625" style="563" customWidth="1"/>
    <col min="7944" max="8192" width="9.140625" style="563"/>
    <col min="8193" max="8193" width="9.85546875" style="563" customWidth="1"/>
    <col min="8194" max="8194" width="48.140625" style="563" customWidth="1"/>
    <col min="8195" max="8198" width="19.42578125" style="563" customWidth="1"/>
    <col min="8199" max="8199" width="12.140625" style="563" customWidth="1"/>
    <col min="8200" max="8448" width="9.140625" style="563"/>
    <col min="8449" max="8449" width="9.85546875" style="563" customWidth="1"/>
    <col min="8450" max="8450" width="48.140625" style="563" customWidth="1"/>
    <col min="8451" max="8454" width="19.42578125" style="563" customWidth="1"/>
    <col min="8455" max="8455" width="12.140625" style="563" customWidth="1"/>
    <col min="8456" max="8704" width="9.140625" style="563"/>
    <col min="8705" max="8705" width="9.85546875" style="563" customWidth="1"/>
    <col min="8706" max="8706" width="48.140625" style="563" customWidth="1"/>
    <col min="8707" max="8710" width="19.42578125" style="563" customWidth="1"/>
    <col min="8711" max="8711" width="12.140625" style="563" customWidth="1"/>
    <col min="8712" max="8960" width="9.140625" style="563"/>
    <col min="8961" max="8961" width="9.85546875" style="563" customWidth="1"/>
    <col min="8962" max="8962" width="48.140625" style="563" customWidth="1"/>
    <col min="8963" max="8966" width="19.42578125" style="563" customWidth="1"/>
    <col min="8967" max="8967" width="12.140625" style="563" customWidth="1"/>
    <col min="8968" max="9216" width="9.140625" style="563"/>
    <col min="9217" max="9217" width="9.85546875" style="563" customWidth="1"/>
    <col min="9218" max="9218" width="48.140625" style="563" customWidth="1"/>
    <col min="9219" max="9222" width="19.42578125" style="563" customWidth="1"/>
    <col min="9223" max="9223" width="12.140625" style="563" customWidth="1"/>
    <col min="9224" max="9472" width="9.140625" style="563"/>
    <col min="9473" max="9473" width="9.85546875" style="563" customWidth="1"/>
    <col min="9474" max="9474" width="48.140625" style="563" customWidth="1"/>
    <col min="9475" max="9478" width="19.42578125" style="563" customWidth="1"/>
    <col min="9479" max="9479" width="12.140625" style="563" customWidth="1"/>
    <col min="9480" max="9728" width="9.140625" style="563"/>
    <col min="9729" max="9729" width="9.85546875" style="563" customWidth="1"/>
    <col min="9730" max="9730" width="48.140625" style="563" customWidth="1"/>
    <col min="9731" max="9734" width="19.42578125" style="563" customWidth="1"/>
    <col min="9735" max="9735" width="12.140625" style="563" customWidth="1"/>
    <col min="9736" max="9984" width="9.140625" style="563"/>
    <col min="9985" max="9985" width="9.85546875" style="563" customWidth="1"/>
    <col min="9986" max="9986" width="48.140625" style="563" customWidth="1"/>
    <col min="9987" max="9990" width="19.42578125" style="563" customWidth="1"/>
    <col min="9991" max="9991" width="12.140625" style="563" customWidth="1"/>
    <col min="9992" max="10240" width="9.140625" style="563"/>
    <col min="10241" max="10241" width="9.85546875" style="563" customWidth="1"/>
    <col min="10242" max="10242" width="48.140625" style="563" customWidth="1"/>
    <col min="10243" max="10246" width="19.42578125" style="563" customWidth="1"/>
    <col min="10247" max="10247" width="12.140625" style="563" customWidth="1"/>
    <col min="10248" max="10496" width="9.140625" style="563"/>
    <col min="10497" max="10497" width="9.85546875" style="563" customWidth="1"/>
    <col min="10498" max="10498" width="48.140625" style="563" customWidth="1"/>
    <col min="10499" max="10502" width="19.42578125" style="563" customWidth="1"/>
    <col min="10503" max="10503" width="12.140625" style="563" customWidth="1"/>
    <col min="10504" max="10752" width="9.140625" style="563"/>
    <col min="10753" max="10753" width="9.85546875" style="563" customWidth="1"/>
    <col min="10754" max="10754" width="48.140625" style="563" customWidth="1"/>
    <col min="10755" max="10758" width="19.42578125" style="563" customWidth="1"/>
    <col min="10759" max="10759" width="12.140625" style="563" customWidth="1"/>
    <col min="10760" max="11008" width="9.140625" style="563"/>
    <col min="11009" max="11009" width="9.85546875" style="563" customWidth="1"/>
    <col min="11010" max="11010" width="48.140625" style="563" customWidth="1"/>
    <col min="11011" max="11014" width="19.42578125" style="563" customWidth="1"/>
    <col min="11015" max="11015" width="12.140625" style="563" customWidth="1"/>
    <col min="11016" max="11264" width="9.140625" style="563"/>
    <col min="11265" max="11265" width="9.85546875" style="563" customWidth="1"/>
    <col min="11266" max="11266" width="48.140625" style="563" customWidth="1"/>
    <col min="11267" max="11270" width="19.42578125" style="563" customWidth="1"/>
    <col min="11271" max="11271" width="12.140625" style="563" customWidth="1"/>
    <col min="11272" max="11520" width="9.140625" style="563"/>
    <col min="11521" max="11521" width="9.85546875" style="563" customWidth="1"/>
    <col min="11522" max="11522" width="48.140625" style="563" customWidth="1"/>
    <col min="11523" max="11526" width="19.42578125" style="563" customWidth="1"/>
    <col min="11527" max="11527" width="12.140625" style="563" customWidth="1"/>
    <col min="11528" max="11776" width="9.140625" style="563"/>
    <col min="11777" max="11777" width="9.85546875" style="563" customWidth="1"/>
    <col min="11778" max="11778" width="48.140625" style="563" customWidth="1"/>
    <col min="11779" max="11782" width="19.42578125" style="563" customWidth="1"/>
    <col min="11783" max="11783" width="12.140625" style="563" customWidth="1"/>
    <col min="11784" max="12032" width="9.140625" style="563"/>
    <col min="12033" max="12033" width="9.85546875" style="563" customWidth="1"/>
    <col min="12034" max="12034" width="48.140625" style="563" customWidth="1"/>
    <col min="12035" max="12038" width="19.42578125" style="563" customWidth="1"/>
    <col min="12039" max="12039" width="12.140625" style="563" customWidth="1"/>
    <col min="12040" max="12288" width="9.140625" style="563"/>
    <col min="12289" max="12289" width="9.85546875" style="563" customWidth="1"/>
    <col min="12290" max="12290" width="48.140625" style="563" customWidth="1"/>
    <col min="12291" max="12294" width="19.42578125" style="563" customWidth="1"/>
    <col min="12295" max="12295" width="12.140625" style="563" customWidth="1"/>
    <col min="12296" max="12544" width="9.140625" style="563"/>
    <col min="12545" max="12545" width="9.85546875" style="563" customWidth="1"/>
    <col min="12546" max="12546" width="48.140625" style="563" customWidth="1"/>
    <col min="12547" max="12550" width="19.42578125" style="563" customWidth="1"/>
    <col min="12551" max="12551" width="12.140625" style="563" customWidth="1"/>
    <col min="12552" max="12800" width="9.140625" style="563"/>
    <col min="12801" max="12801" width="9.85546875" style="563" customWidth="1"/>
    <col min="12802" max="12802" width="48.140625" style="563" customWidth="1"/>
    <col min="12803" max="12806" width="19.42578125" style="563" customWidth="1"/>
    <col min="12807" max="12807" width="12.140625" style="563" customWidth="1"/>
    <col min="12808" max="13056" width="9.140625" style="563"/>
    <col min="13057" max="13057" width="9.85546875" style="563" customWidth="1"/>
    <col min="13058" max="13058" width="48.140625" style="563" customWidth="1"/>
    <col min="13059" max="13062" width="19.42578125" style="563" customWidth="1"/>
    <col min="13063" max="13063" width="12.140625" style="563" customWidth="1"/>
    <col min="13064" max="13312" width="9.140625" style="563"/>
    <col min="13313" max="13313" width="9.85546875" style="563" customWidth="1"/>
    <col min="13314" max="13314" width="48.140625" style="563" customWidth="1"/>
    <col min="13315" max="13318" width="19.42578125" style="563" customWidth="1"/>
    <col min="13319" max="13319" width="12.140625" style="563" customWidth="1"/>
    <col min="13320" max="13568" width="9.140625" style="563"/>
    <col min="13569" max="13569" width="9.85546875" style="563" customWidth="1"/>
    <col min="13570" max="13570" width="48.140625" style="563" customWidth="1"/>
    <col min="13571" max="13574" width="19.42578125" style="563" customWidth="1"/>
    <col min="13575" max="13575" width="12.140625" style="563" customWidth="1"/>
    <col min="13576" max="13824" width="9.140625" style="563"/>
    <col min="13825" max="13825" width="9.85546875" style="563" customWidth="1"/>
    <col min="13826" max="13826" width="48.140625" style="563" customWidth="1"/>
    <col min="13827" max="13830" width="19.42578125" style="563" customWidth="1"/>
    <col min="13831" max="13831" width="12.140625" style="563" customWidth="1"/>
    <col min="13832" max="14080" width="9.140625" style="563"/>
    <col min="14081" max="14081" width="9.85546875" style="563" customWidth="1"/>
    <col min="14082" max="14082" width="48.140625" style="563" customWidth="1"/>
    <col min="14083" max="14086" width="19.42578125" style="563" customWidth="1"/>
    <col min="14087" max="14087" width="12.140625" style="563" customWidth="1"/>
    <col min="14088" max="14336" width="9.140625" style="563"/>
    <col min="14337" max="14337" width="9.85546875" style="563" customWidth="1"/>
    <col min="14338" max="14338" width="48.140625" style="563" customWidth="1"/>
    <col min="14339" max="14342" width="19.42578125" style="563" customWidth="1"/>
    <col min="14343" max="14343" width="12.140625" style="563" customWidth="1"/>
    <col min="14344" max="14592" width="9.140625" style="563"/>
    <col min="14593" max="14593" width="9.85546875" style="563" customWidth="1"/>
    <col min="14594" max="14594" width="48.140625" style="563" customWidth="1"/>
    <col min="14595" max="14598" width="19.42578125" style="563" customWidth="1"/>
    <col min="14599" max="14599" width="12.140625" style="563" customWidth="1"/>
    <col min="14600" max="14848" width="9.140625" style="563"/>
    <col min="14849" max="14849" width="9.85546875" style="563" customWidth="1"/>
    <col min="14850" max="14850" width="48.140625" style="563" customWidth="1"/>
    <col min="14851" max="14854" width="19.42578125" style="563" customWidth="1"/>
    <col min="14855" max="14855" width="12.140625" style="563" customWidth="1"/>
    <col min="14856" max="15104" width="9.140625" style="563"/>
    <col min="15105" max="15105" width="9.85546875" style="563" customWidth="1"/>
    <col min="15106" max="15106" width="48.140625" style="563" customWidth="1"/>
    <col min="15107" max="15110" width="19.42578125" style="563" customWidth="1"/>
    <col min="15111" max="15111" width="12.140625" style="563" customWidth="1"/>
    <col min="15112" max="15360" width="9.140625" style="563"/>
    <col min="15361" max="15361" width="9.85546875" style="563" customWidth="1"/>
    <col min="15362" max="15362" width="48.140625" style="563" customWidth="1"/>
    <col min="15363" max="15366" width="19.42578125" style="563" customWidth="1"/>
    <col min="15367" max="15367" width="12.140625" style="563" customWidth="1"/>
    <col min="15368" max="15616" width="9.140625" style="563"/>
    <col min="15617" max="15617" width="9.85546875" style="563" customWidth="1"/>
    <col min="15618" max="15618" width="48.140625" style="563" customWidth="1"/>
    <col min="15619" max="15622" width="19.42578125" style="563" customWidth="1"/>
    <col min="15623" max="15623" width="12.140625" style="563" customWidth="1"/>
    <col min="15624" max="15872" width="9.140625" style="563"/>
    <col min="15873" max="15873" width="9.85546875" style="563" customWidth="1"/>
    <col min="15874" max="15874" width="48.140625" style="563" customWidth="1"/>
    <col min="15875" max="15878" width="19.42578125" style="563" customWidth="1"/>
    <col min="15879" max="15879" width="12.140625" style="563" customWidth="1"/>
    <col min="15880" max="16128" width="9.140625" style="563"/>
    <col min="16129" max="16129" width="9.85546875" style="563" customWidth="1"/>
    <col min="16130" max="16130" width="48.140625" style="563" customWidth="1"/>
    <col min="16131" max="16134" width="19.42578125" style="563" customWidth="1"/>
    <col min="16135" max="16135" width="12.140625" style="563" customWidth="1"/>
    <col min="16136" max="16384" width="9.140625" style="563"/>
  </cols>
  <sheetData>
    <row r="1" spans="1:8" s="557" customFormat="1" ht="42" customHeight="1">
      <c r="A1" s="1228"/>
      <c r="B1" s="1229"/>
      <c r="C1" s="556"/>
      <c r="E1" s="1230" t="s">
        <v>572</v>
      </c>
      <c r="F1" s="1230"/>
      <c r="G1" s="1230"/>
      <c r="H1" s="558"/>
    </row>
    <row r="2" spans="1:8" s="481" customFormat="1" ht="17.100000000000001" customHeight="1">
      <c r="A2" s="1217" t="s">
        <v>491</v>
      </c>
      <c r="B2" s="1217"/>
      <c r="C2" s="1217"/>
      <c r="D2" s="1217"/>
      <c r="E2" s="1217"/>
      <c r="F2" s="1217"/>
      <c r="G2" s="1217"/>
    </row>
    <row r="3" spans="1:8" s="481" customFormat="1" ht="17.100000000000001" customHeight="1">
      <c r="A3" s="1218" t="s">
        <v>492</v>
      </c>
      <c r="B3" s="1218"/>
      <c r="C3" s="1218"/>
      <c r="D3" s="1218"/>
      <c r="E3" s="1218"/>
      <c r="F3" s="1218"/>
      <c r="G3" s="1218"/>
    </row>
    <row r="4" spans="1:8" s="557" customFormat="1" ht="18.75" customHeight="1">
      <c r="A4" s="1231" t="s">
        <v>78</v>
      </c>
      <c r="B4" s="1231"/>
      <c r="C4" s="1231"/>
      <c r="D4" s="1231"/>
      <c r="E4" s="1231"/>
      <c r="F4" s="1231"/>
      <c r="G4" s="1231"/>
    </row>
    <row r="5" spans="1:8" s="557" customFormat="1" ht="18.75" customHeight="1">
      <c r="A5" s="1231" t="s">
        <v>79</v>
      </c>
      <c r="B5" s="1231"/>
      <c r="C5" s="1231"/>
      <c r="D5" s="1231"/>
      <c r="E5" s="1231"/>
      <c r="F5" s="1231"/>
      <c r="G5" s="1231"/>
    </row>
    <row r="7" spans="1:8" s="559" customFormat="1" ht="36" customHeight="1">
      <c r="A7" s="1226" t="s">
        <v>573</v>
      </c>
      <c r="B7" s="1232"/>
      <c r="C7" s="1232"/>
      <c r="D7" s="1232"/>
      <c r="E7" s="1232"/>
      <c r="F7" s="1232"/>
      <c r="G7" s="1232"/>
    </row>
    <row r="8" spans="1:8">
      <c r="A8" s="530"/>
      <c r="B8" s="528"/>
      <c r="C8" s="528"/>
      <c r="D8" s="528"/>
      <c r="E8" s="528"/>
      <c r="F8" s="586"/>
      <c r="G8" s="530" t="s">
        <v>407</v>
      </c>
    </row>
    <row r="9" spans="1:8" ht="53.25" customHeight="1">
      <c r="A9" s="489" t="s">
        <v>85</v>
      </c>
      <c r="B9" s="490" t="s">
        <v>86</v>
      </c>
      <c r="C9" s="490" t="s">
        <v>494</v>
      </c>
      <c r="D9" s="490" t="s">
        <v>495</v>
      </c>
      <c r="E9" s="491" t="s">
        <v>543</v>
      </c>
      <c r="F9" s="492" t="s">
        <v>574</v>
      </c>
      <c r="G9" s="490" t="s">
        <v>497</v>
      </c>
    </row>
    <row r="10" spans="1:8" s="565" customFormat="1">
      <c r="A10" s="493">
        <v>1</v>
      </c>
      <c r="B10" s="493">
        <v>2</v>
      </c>
      <c r="C10" s="493">
        <v>3</v>
      </c>
      <c r="D10" s="493">
        <v>4</v>
      </c>
      <c r="E10" s="493">
        <v>5</v>
      </c>
      <c r="F10" s="493">
        <v>6</v>
      </c>
      <c r="G10" s="493">
        <v>7</v>
      </c>
    </row>
    <row r="11" spans="1:8" ht="23.25" customHeight="1">
      <c r="A11" s="566" t="s">
        <v>244</v>
      </c>
      <c r="B11" s="534" t="s">
        <v>575</v>
      </c>
      <c r="C11" s="567"/>
      <c r="D11" s="567"/>
      <c r="E11" s="536"/>
      <c r="F11" s="567"/>
      <c r="G11" s="537" t="e">
        <f>F11/E11*100</f>
        <v>#DIV/0!</v>
      </c>
    </row>
    <row r="12" spans="1:8" ht="23.25" customHeight="1">
      <c r="A12" s="566" t="s">
        <v>263</v>
      </c>
      <c r="B12" s="534" t="s">
        <v>498</v>
      </c>
      <c r="C12" s="538">
        <f>C13+C16</f>
        <v>0</v>
      </c>
      <c r="D12" s="538">
        <f>D13+D16</f>
        <v>0</v>
      </c>
      <c r="E12" s="538">
        <f>E13+E16</f>
        <v>0</v>
      </c>
      <c r="F12" s="538">
        <f>F13+F16</f>
        <v>0</v>
      </c>
      <c r="G12" s="539" t="e">
        <f t="shared" ref="G12:G28" si="0">F12/E12*100</f>
        <v>#DIV/0!</v>
      </c>
    </row>
    <row r="13" spans="1:8" ht="81" customHeight="1">
      <c r="A13" s="566" t="s">
        <v>499</v>
      </c>
      <c r="B13" s="540" t="s">
        <v>576</v>
      </c>
      <c r="C13" s="541">
        <f>C14+C15</f>
        <v>0</v>
      </c>
      <c r="D13" s="541">
        <f>D14+D15</f>
        <v>0</v>
      </c>
      <c r="E13" s="541">
        <f>E14+E15</f>
        <v>0</v>
      </c>
      <c r="F13" s="541">
        <f>F14+F15</f>
        <v>0</v>
      </c>
      <c r="G13" s="537" t="e">
        <f t="shared" si="0"/>
        <v>#DIV/0!</v>
      </c>
    </row>
    <row r="14" spans="1:8" ht="24.75" customHeight="1">
      <c r="A14" s="566" t="s">
        <v>501</v>
      </c>
      <c r="B14" s="568" t="s">
        <v>577</v>
      </c>
      <c r="C14" s="569"/>
      <c r="D14" s="569"/>
      <c r="E14" s="543"/>
      <c r="F14" s="569"/>
      <c r="G14" s="537" t="e">
        <f t="shared" si="0"/>
        <v>#DIV/0!</v>
      </c>
    </row>
    <row r="15" spans="1:8" ht="24.75" customHeight="1">
      <c r="A15" s="566" t="s">
        <v>503</v>
      </c>
      <c r="B15" s="568" t="s">
        <v>578</v>
      </c>
      <c r="C15" s="569"/>
      <c r="D15" s="569"/>
      <c r="E15" s="543"/>
      <c r="F15" s="569"/>
      <c r="G15" s="537" t="e">
        <f t="shared" si="0"/>
        <v>#DIV/0!</v>
      </c>
    </row>
    <row r="16" spans="1:8" ht="24.75" customHeight="1">
      <c r="A16" s="566" t="s">
        <v>511</v>
      </c>
      <c r="B16" s="540" t="s">
        <v>512</v>
      </c>
      <c r="C16" s="541">
        <f>C17+C18+C19</f>
        <v>0</v>
      </c>
      <c r="D16" s="541">
        <f>D17+D18+D19</f>
        <v>0</v>
      </c>
      <c r="E16" s="541">
        <f>E17+E18+E19</f>
        <v>0</v>
      </c>
      <c r="F16" s="541">
        <f>F17+F18+F19</f>
        <v>0</v>
      </c>
      <c r="G16" s="537" t="e">
        <f t="shared" si="0"/>
        <v>#DIV/0!</v>
      </c>
    </row>
    <row r="17" spans="1:7" ht="24.75" customHeight="1">
      <c r="A17" s="566" t="s">
        <v>513</v>
      </c>
      <c r="B17" s="540" t="s">
        <v>514</v>
      </c>
      <c r="C17" s="569"/>
      <c r="D17" s="569"/>
      <c r="E17" s="543"/>
      <c r="F17" s="569"/>
      <c r="G17" s="537" t="e">
        <f t="shared" si="0"/>
        <v>#DIV/0!</v>
      </c>
    </row>
    <row r="18" spans="1:7" ht="24.75" customHeight="1">
      <c r="A18" s="566" t="s">
        <v>515</v>
      </c>
      <c r="B18" s="540" t="s">
        <v>564</v>
      </c>
      <c r="C18" s="569"/>
      <c r="D18" s="569"/>
      <c r="E18" s="543"/>
      <c r="F18" s="569"/>
      <c r="G18" s="537" t="e">
        <f t="shared" si="0"/>
        <v>#DIV/0!</v>
      </c>
    </row>
    <row r="19" spans="1:7" ht="24.75" customHeight="1">
      <c r="A19" s="566" t="s">
        <v>517</v>
      </c>
      <c r="B19" s="540" t="s">
        <v>579</v>
      </c>
      <c r="C19" s="569"/>
      <c r="D19" s="569"/>
      <c r="E19" s="569"/>
      <c r="F19" s="569"/>
      <c r="G19" s="537" t="e">
        <f t="shared" si="0"/>
        <v>#DIV/0!</v>
      </c>
    </row>
    <row r="20" spans="1:7" ht="24.75" customHeight="1">
      <c r="A20" s="571"/>
      <c r="B20" s="534" t="s">
        <v>519</v>
      </c>
      <c r="C20" s="538">
        <f>C11+C12</f>
        <v>0</v>
      </c>
      <c r="D20" s="538">
        <f>D11+D12</f>
        <v>0</v>
      </c>
      <c r="E20" s="538">
        <f>E11+E12</f>
        <v>0</v>
      </c>
      <c r="F20" s="538">
        <f>F11+F12</f>
        <v>0</v>
      </c>
      <c r="G20" s="539" t="e">
        <f t="shared" si="0"/>
        <v>#DIV/0!</v>
      </c>
    </row>
    <row r="21" spans="1:7" ht="24.75" customHeight="1">
      <c r="A21" s="571" t="s">
        <v>265</v>
      </c>
      <c r="B21" s="534" t="s">
        <v>520</v>
      </c>
      <c r="C21" s="538">
        <f>C22+C25+C26</f>
        <v>0</v>
      </c>
      <c r="D21" s="538">
        <f>D22+D25+D26</f>
        <v>0</v>
      </c>
      <c r="E21" s="538">
        <f>E22+E25+E26</f>
        <v>0</v>
      </c>
      <c r="F21" s="538">
        <f>F22+F25+F26</f>
        <v>0</v>
      </c>
      <c r="G21" s="539" t="e">
        <f t="shared" si="0"/>
        <v>#DIV/0!</v>
      </c>
    </row>
    <row r="22" spans="1:7" ht="24.75" customHeight="1">
      <c r="A22" s="571" t="s">
        <v>521</v>
      </c>
      <c r="B22" s="540" t="s">
        <v>522</v>
      </c>
      <c r="C22" s="587">
        <f>C23+C24</f>
        <v>0</v>
      </c>
      <c r="D22" s="587">
        <f>D23+D24</f>
        <v>0</v>
      </c>
      <c r="E22" s="587">
        <f>E23+E24</f>
        <v>0</v>
      </c>
      <c r="F22" s="587">
        <f>F23+F24</f>
        <v>0</v>
      </c>
      <c r="G22" s="537" t="e">
        <f t="shared" si="0"/>
        <v>#DIV/0!</v>
      </c>
    </row>
    <row r="23" spans="1:7" ht="35.25" customHeight="1">
      <c r="A23" s="571" t="s">
        <v>523</v>
      </c>
      <c r="B23" s="501" t="s">
        <v>552</v>
      </c>
      <c r="C23" s="569"/>
      <c r="D23" s="569"/>
      <c r="E23" s="543"/>
      <c r="F23" s="569"/>
      <c r="G23" s="537" t="e">
        <f t="shared" si="0"/>
        <v>#DIV/0!</v>
      </c>
    </row>
    <row r="24" spans="1:7" ht="35.25" customHeight="1">
      <c r="A24" s="571" t="s">
        <v>525</v>
      </c>
      <c r="B24" s="509" t="s">
        <v>553</v>
      </c>
      <c r="C24" s="569"/>
      <c r="D24" s="569"/>
      <c r="E24" s="543"/>
      <c r="F24" s="569"/>
      <c r="G24" s="537" t="e">
        <f t="shared" si="0"/>
        <v>#DIV/0!</v>
      </c>
    </row>
    <row r="25" spans="1:7" ht="24.75" customHeight="1">
      <c r="A25" s="571" t="s">
        <v>535</v>
      </c>
      <c r="B25" s="544" t="s">
        <v>536</v>
      </c>
      <c r="C25" s="543"/>
      <c r="D25" s="543"/>
      <c r="E25" s="543"/>
      <c r="F25" s="543"/>
      <c r="G25" s="537" t="e">
        <f t="shared" si="0"/>
        <v>#DIV/0!</v>
      </c>
    </row>
    <row r="26" spans="1:7" ht="24.75" customHeight="1">
      <c r="A26" s="571" t="s">
        <v>537</v>
      </c>
      <c r="B26" s="544" t="s">
        <v>538</v>
      </c>
      <c r="C26" s="543"/>
      <c r="D26" s="543"/>
      <c r="E26" s="543"/>
      <c r="F26" s="543"/>
      <c r="G26" s="537" t="e">
        <f t="shared" si="0"/>
        <v>#DIV/0!</v>
      </c>
    </row>
    <row r="27" spans="1:7" ht="24.75" customHeight="1">
      <c r="A27" s="571" t="s">
        <v>267</v>
      </c>
      <c r="B27" s="548" t="s">
        <v>539</v>
      </c>
      <c r="C27" s="538">
        <f>C11+C12-C21</f>
        <v>0</v>
      </c>
      <c r="D27" s="538">
        <f>D11+D12-D21</f>
        <v>0</v>
      </c>
      <c r="E27" s="538">
        <f>E11+E12-E21</f>
        <v>0</v>
      </c>
      <c r="F27" s="538">
        <f>F11+F12-F21</f>
        <v>0</v>
      </c>
      <c r="G27" s="539" t="e">
        <f t="shared" si="0"/>
        <v>#DIV/0!</v>
      </c>
    </row>
    <row r="28" spans="1:7" ht="24.75" customHeight="1">
      <c r="A28" s="571"/>
      <c r="B28" s="534" t="s">
        <v>540</v>
      </c>
      <c r="C28" s="538">
        <f>C21+C27</f>
        <v>0</v>
      </c>
      <c r="D28" s="538">
        <f>D21+D27</f>
        <v>0</v>
      </c>
      <c r="E28" s="538">
        <f>E21+E27</f>
        <v>0</v>
      </c>
      <c r="F28" s="538">
        <f>F21+F27</f>
        <v>0</v>
      </c>
      <c r="G28" s="539" t="e">
        <f t="shared" si="0"/>
        <v>#DIV/0!</v>
      </c>
    </row>
    <row r="29" spans="1:7" s="578" customFormat="1" ht="24" customHeight="1">
      <c r="A29" s="576"/>
      <c r="B29" s="577" t="s">
        <v>434</v>
      </c>
    </row>
    <row r="30" spans="1:7" s="578" customFormat="1" ht="19.5" customHeight="1">
      <c r="A30" s="578" t="s">
        <v>442</v>
      </c>
      <c r="B30" s="579"/>
    </row>
    <row r="31" spans="1:7" s="578" customFormat="1" ht="19.5" customHeight="1">
      <c r="A31" s="580"/>
    </row>
    <row r="32" spans="1:7" s="582" customFormat="1" ht="16.5" customHeight="1">
      <c r="A32" s="581"/>
      <c r="B32" s="581" t="s">
        <v>228</v>
      </c>
      <c r="C32" s="581"/>
      <c r="D32" s="581"/>
      <c r="E32" s="581"/>
      <c r="F32" s="581" t="s">
        <v>229</v>
      </c>
      <c r="G32" s="581"/>
    </row>
    <row r="33" spans="1:7" s="582" customFormat="1" ht="9" customHeight="1">
      <c r="A33" s="581"/>
      <c r="B33" s="581"/>
      <c r="C33" s="581"/>
      <c r="D33" s="581"/>
      <c r="E33" s="581"/>
      <c r="F33" s="581"/>
      <c r="G33" s="581"/>
    </row>
    <row r="34" spans="1:7" s="582" customFormat="1" ht="44.25" customHeight="1">
      <c r="A34" s="581"/>
      <c r="B34" s="581" t="s">
        <v>230</v>
      </c>
      <c r="C34" s="581"/>
      <c r="D34" s="581"/>
      <c r="E34" s="581"/>
      <c r="F34" s="581" t="s">
        <v>231</v>
      </c>
      <c r="G34" s="581"/>
    </row>
    <row r="35" spans="1:7" s="582" customFormat="1" ht="12.75" customHeight="1">
      <c r="A35" s="583"/>
      <c r="B35" s="583" t="s">
        <v>232</v>
      </c>
      <c r="C35" s="583"/>
      <c r="D35" s="583"/>
      <c r="E35" s="583"/>
      <c r="F35" s="583" t="s">
        <v>232</v>
      </c>
      <c r="G35" s="583"/>
    </row>
    <row r="36" spans="1:7" s="582" customFormat="1" ht="19.5" customHeight="1">
      <c r="A36" s="581"/>
      <c r="B36" s="578"/>
      <c r="C36" s="578"/>
      <c r="D36" s="578"/>
      <c r="E36" s="578"/>
      <c r="F36" s="578"/>
      <c r="G36" s="578"/>
    </row>
    <row r="37" spans="1:7" s="582" customFormat="1" ht="32.25" customHeight="1">
      <c r="A37" s="581"/>
      <c r="B37" s="584" t="s">
        <v>234</v>
      </c>
      <c r="C37" s="581"/>
      <c r="D37" s="581"/>
      <c r="E37" s="581"/>
      <c r="F37" s="584" t="s">
        <v>235</v>
      </c>
      <c r="G37" s="581"/>
    </row>
    <row r="38" spans="1:7" s="582" customFormat="1" ht="12.75"/>
    <row r="39" spans="1:7" s="557" customFormat="1" ht="12.75">
      <c r="A39" s="582"/>
      <c r="B39" s="582"/>
      <c r="C39" s="582"/>
      <c r="D39" s="582"/>
      <c r="E39" s="582"/>
      <c r="F39" s="582"/>
      <c r="G39" s="582"/>
    </row>
    <row r="40" spans="1:7" s="557" customFormat="1" ht="12.75">
      <c r="A40" s="582"/>
      <c r="B40" s="582" t="s">
        <v>236</v>
      </c>
      <c r="C40" s="582"/>
      <c r="D40" s="582"/>
      <c r="E40" s="582"/>
      <c r="F40" s="582" t="s">
        <v>237</v>
      </c>
      <c r="G40" s="582"/>
    </row>
    <row r="41" spans="1:7" s="557" customFormat="1" ht="20.25" customHeight="1">
      <c r="A41" s="582"/>
      <c r="B41" s="582" t="s">
        <v>232</v>
      </c>
      <c r="C41" s="582"/>
      <c r="D41" s="582"/>
      <c r="E41" s="582"/>
      <c r="F41" s="582" t="s">
        <v>232</v>
      </c>
      <c r="G41" s="582"/>
    </row>
    <row r="42" spans="1:7" s="559" customFormat="1">
      <c r="F42" s="560"/>
      <c r="G42" s="561"/>
    </row>
  </sheetData>
  <mergeCells count="7">
    <mergeCell ref="A7:G7"/>
    <mergeCell ref="A1:B1"/>
    <mergeCell ref="E1:G1"/>
    <mergeCell ref="A2:G2"/>
    <mergeCell ref="A3:G3"/>
    <mergeCell ref="A4:G4"/>
    <mergeCell ref="A5:G5"/>
  </mergeCells>
  <pageMargins left="0.7" right="0.7" top="0.75" bottom="0.75" header="0.3" footer="0.3"/>
  <pageSetup paperSize="9" scale="59" orientation="portrait" verticalDpi="598"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40"/>
  <sheetViews>
    <sheetView view="pageBreakPreview" zoomScaleNormal="100" zoomScaleSheetLayoutView="100" workbookViewId="0">
      <selection activeCell="F20" sqref="F20"/>
    </sheetView>
  </sheetViews>
  <sheetFormatPr defaultRowHeight="15.75"/>
  <cols>
    <col min="1" max="1" width="8.5703125" style="585" customWidth="1"/>
    <col min="2" max="2" width="50.7109375" style="563" customWidth="1"/>
    <col min="3" max="4" width="18.5703125" style="563" customWidth="1"/>
    <col min="5" max="5" width="19.7109375" style="563" customWidth="1"/>
    <col min="6" max="6" width="18.5703125" style="563" customWidth="1"/>
    <col min="7" max="7" width="13" style="563" customWidth="1"/>
    <col min="8" max="256" width="9.140625" style="563"/>
    <col min="257" max="257" width="8.5703125" style="563" customWidth="1"/>
    <col min="258" max="258" width="50.7109375" style="563" customWidth="1"/>
    <col min="259" max="260" width="18.5703125" style="563" customWidth="1"/>
    <col min="261" max="261" width="19.7109375" style="563" customWidth="1"/>
    <col min="262" max="262" width="18.5703125" style="563" customWidth="1"/>
    <col min="263" max="263" width="13" style="563" customWidth="1"/>
    <col min="264" max="512" width="9.140625" style="563"/>
    <col min="513" max="513" width="8.5703125" style="563" customWidth="1"/>
    <col min="514" max="514" width="50.7109375" style="563" customWidth="1"/>
    <col min="515" max="516" width="18.5703125" style="563" customWidth="1"/>
    <col min="517" max="517" width="19.7109375" style="563" customWidth="1"/>
    <col min="518" max="518" width="18.5703125" style="563" customWidth="1"/>
    <col min="519" max="519" width="13" style="563" customWidth="1"/>
    <col min="520" max="768" width="9.140625" style="563"/>
    <col min="769" max="769" width="8.5703125" style="563" customWidth="1"/>
    <col min="770" max="770" width="50.7109375" style="563" customWidth="1"/>
    <col min="771" max="772" width="18.5703125" style="563" customWidth="1"/>
    <col min="773" max="773" width="19.7109375" style="563" customWidth="1"/>
    <col min="774" max="774" width="18.5703125" style="563" customWidth="1"/>
    <col min="775" max="775" width="13" style="563" customWidth="1"/>
    <col min="776" max="1024" width="9.140625" style="563"/>
    <col min="1025" max="1025" width="8.5703125" style="563" customWidth="1"/>
    <col min="1026" max="1026" width="50.7109375" style="563" customWidth="1"/>
    <col min="1027" max="1028" width="18.5703125" style="563" customWidth="1"/>
    <col min="1029" max="1029" width="19.7109375" style="563" customWidth="1"/>
    <col min="1030" max="1030" width="18.5703125" style="563" customWidth="1"/>
    <col min="1031" max="1031" width="13" style="563" customWidth="1"/>
    <col min="1032" max="1280" width="9.140625" style="563"/>
    <col min="1281" max="1281" width="8.5703125" style="563" customWidth="1"/>
    <col min="1282" max="1282" width="50.7109375" style="563" customWidth="1"/>
    <col min="1283" max="1284" width="18.5703125" style="563" customWidth="1"/>
    <col min="1285" max="1285" width="19.7109375" style="563" customWidth="1"/>
    <col min="1286" max="1286" width="18.5703125" style="563" customWidth="1"/>
    <col min="1287" max="1287" width="13" style="563" customWidth="1"/>
    <col min="1288" max="1536" width="9.140625" style="563"/>
    <col min="1537" max="1537" width="8.5703125" style="563" customWidth="1"/>
    <col min="1538" max="1538" width="50.7109375" style="563" customWidth="1"/>
    <col min="1539" max="1540" width="18.5703125" style="563" customWidth="1"/>
    <col min="1541" max="1541" width="19.7109375" style="563" customWidth="1"/>
    <col min="1542" max="1542" width="18.5703125" style="563" customWidth="1"/>
    <col min="1543" max="1543" width="13" style="563" customWidth="1"/>
    <col min="1544" max="1792" width="9.140625" style="563"/>
    <col min="1793" max="1793" width="8.5703125" style="563" customWidth="1"/>
    <col min="1794" max="1794" width="50.7109375" style="563" customWidth="1"/>
    <col min="1795" max="1796" width="18.5703125" style="563" customWidth="1"/>
    <col min="1797" max="1797" width="19.7109375" style="563" customWidth="1"/>
    <col min="1798" max="1798" width="18.5703125" style="563" customWidth="1"/>
    <col min="1799" max="1799" width="13" style="563" customWidth="1"/>
    <col min="1800" max="2048" width="9.140625" style="563"/>
    <col min="2049" max="2049" width="8.5703125" style="563" customWidth="1"/>
    <col min="2050" max="2050" width="50.7109375" style="563" customWidth="1"/>
    <col min="2051" max="2052" width="18.5703125" style="563" customWidth="1"/>
    <col min="2053" max="2053" width="19.7109375" style="563" customWidth="1"/>
    <col min="2054" max="2054" width="18.5703125" style="563" customWidth="1"/>
    <col min="2055" max="2055" width="13" style="563" customWidth="1"/>
    <col min="2056" max="2304" width="9.140625" style="563"/>
    <col min="2305" max="2305" width="8.5703125" style="563" customWidth="1"/>
    <col min="2306" max="2306" width="50.7109375" style="563" customWidth="1"/>
    <col min="2307" max="2308" width="18.5703125" style="563" customWidth="1"/>
    <col min="2309" max="2309" width="19.7109375" style="563" customWidth="1"/>
    <col min="2310" max="2310" width="18.5703125" style="563" customWidth="1"/>
    <col min="2311" max="2311" width="13" style="563" customWidth="1"/>
    <col min="2312" max="2560" width="9.140625" style="563"/>
    <col min="2561" max="2561" width="8.5703125" style="563" customWidth="1"/>
    <col min="2562" max="2562" width="50.7109375" style="563" customWidth="1"/>
    <col min="2563" max="2564" width="18.5703125" style="563" customWidth="1"/>
    <col min="2565" max="2565" width="19.7109375" style="563" customWidth="1"/>
    <col min="2566" max="2566" width="18.5703125" style="563" customWidth="1"/>
    <col min="2567" max="2567" width="13" style="563" customWidth="1"/>
    <col min="2568" max="2816" width="9.140625" style="563"/>
    <col min="2817" max="2817" width="8.5703125" style="563" customWidth="1"/>
    <col min="2818" max="2818" width="50.7109375" style="563" customWidth="1"/>
    <col min="2819" max="2820" width="18.5703125" style="563" customWidth="1"/>
    <col min="2821" max="2821" width="19.7109375" style="563" customWidth="1"/>
    <col min="2822" max="2822" width="18.5703125" style="563" customWidth="1"/>
    <col min="2823" max="2823" width="13" style="563" customWidth="1"/>
    <col min="2824" max="3072" width="9.140625" style="563"/>
    <col min="3073" max="3073" width="8.5703125" style="563" customWidth="1"/>
    <col min="3074" max="3074" width="50.7109375" style="563" customWidth="1"/>
    <col min="3075" max="3076" width="18.5703125" style="563" customWidth="1"/>
    <col min="3077" max="3077" width="19.7109375" style="563" customWidth="1"/>
    <col min="3078" max="3078" width="18.5703125" style="563" customWidth="1"/>
    <col min="3079" max="3079" width="13" style="563" customWidth="1"/>
    <col min="3080" max="3328" width="9.140625" style="563"/>
    <col min="3329" max="3329" width="8.5703125" style="563" customWidth="1"/>
    <col min="3330" max="3330" width="50.7109375" style="563" customWidth="1"/>
    <col min="3331" max="3332" width="18.5703125" style="563" customWidth="1"/>
    <col min="3333" max="3333" width="19.7109375" style="563" customWidth="1"/>
    <col min="3334" max="3334" width="18.5703125" style="563" customWidth="1"/>
    <col min="3335" max="3335" width="13" style="563" customWidth="1"/>
    <col min="3336" max="3584" width="9.140625" style="563"/>
    <col min="3585" max="3585" width="8.5703125" style="563" customWidth="1"/>
    <col min="3586" max="3586" width="50.7109375" style="563" customWidth="1"/>
    <col min="3587" max="3588" width="18.5703125" style="563" customWidth="1"/>
    <col min="3589" max="3589" width="19.7109375" style="563" customWidth="1"/>
    <col min="3590" max="3590" width="18.5703125" style="563" customWidth="1"/>
    <col min="3591" max="3591" width="13" style="563" customWidth="1"/>
    <col min="3592" max="3840" width="9.140625" style="563"/>
    <col min="3841" max="3841" width="8.5703125" style="563" customWidth="1"/>
    <col min="3842" max="3842" width="50.7109375" style="563" customWidth="1"/>
    <col min="3843" max="3844" width="18.5703125" style="563" customWidth="1"/>
    <col min="3845" max="3845" width="19.7109375" style="563" customWidth="1"/>
    <col min="3846" max="3846" width="18.5703125" style="563" customWidth="1"/>
    <col min="3847" max="3847" width="13" style="563" customWidth="1"/>
    <col min="3848" max="4096" width="9.140625" style="563"/>
    <col min="4097" max="4097" width="8.5703125" style="563" customWidth="1"/>
    <col min="4098" max="4098" width="50.7109375" style="563" customWidth="1"/>
    <col min="4099" max="4100" width="18.5703125" style="563" customWidth="1"/>
    <col min="4101" max="4101" width="19.7109375" style="563" customWidth="1"/>
    <col min="4102" max="4102" width="18.5703125" style="563" customWidth="1"/>
    <col min="4103" max="4103" width="13" style="563" customWidth="1"/>
    <col min="4104" max="4352" width="9.140625" style="563"/>
    <col min="4353" max="4353" width="8.5703125" style="563" customWidth="1"/>
    <col min="4354" max="4354" width="50.7109375" style="563" customWidth="1"/>
    <col min="4355" max="4356" width="18.5703125" style="563" customWidth="1"/>
    <col min="4357" max="4357" width="19.7109375" style="563" customWidth="1"/>
    <col min="4358" max="4358" width="18.5703125" style="563" customWidth="1"/>
    <col min="4359" max="4359" width="13" style="563" customWidth="1"/>
    <col min="4360" max="4608" width="9.140625" style="563"/>
    <col min="4609" max="4609" width="8.5703125" style="563" customWidth="1"/>
    <col min="4610" max="4610" width="50.7109375" style="563" customWidth="1"/>
    <col min="4611" max="4612" width="18.5703125" style="563" customWidth="1"/>
    <col min="4613" max="4613" width="19.7109375" style="563" customWidth="1"/>
    <col min="4614" max="4614" width="18.5703125" style="563" customWidth="1"/>
    <col min="4615" max="4615" width="13" style="563" customWidth="1"/>
    <col min="4616" max="4864" width="9.140625" style="563"/>
    <col min="4865" max="4865" width="8.5703125" style="563" customWidth="1"/>
    <col min="4866" max="4866" width="50.7109375" style="563" customWidth="1"/>
    <col min="4867" max="4868" width="18.5703125" style="563" customWidth="1"/>
    <col min="4869" max="4869" width="19.7109375" style="563" customWidth="1"/>
    <col min="4870" max="4870" width="18.5703125" style="563" customWidth="1"/>
    <col min="4871" max="4871" width="13" style="563" customWidth="1"/>
    <col min="4872" max="5120" width="9.140625" style="563"/>
    <col min="5121" max="5121" width="8.5703125" style="563" customWidth="1"/>
    <col min="5122" max="5122" width="50.7109375" style="563" customWidth="1"/>
    <col min="5123" max="5124" width="18.5703125" style="563" customWidth="1"/>
    <col min="5125" max="5125" width="19.7109375" style="563" customWidth="1"/>
    <col min="5126" max="5126" width="18.5703125" style="563" customWidth="1"/>
    <col min="5127" max="5127" width="13" style="563" customWidth="1"/>
    <col min="5128" max="5376" width="9.140625" style="563"/>
    <col min="5377" max="5377" width="8.5703125" style="563" customWidth="1"/>
    <col min="5378" max="5378" width="50.7109375" style="563" customWidth="1"/>
    <col min="5379" max="5380" width="18.5703125" style="563" customWidth="1"/>
    <col min="5381" max="5381" width="19.7109375" style="563" customWidth="1"/>
    <col min="5382" max="5382" width="18.5703125" style="563" customWidth="1"/>
    <col min="5383" max="5383" width="13" style="563" customWidth="1"/>
    <col min="5384" max="5632" width="9.140625" style="563"/>
    <col min="5633" max="5633" width="8.5703125" style="563" customWidth="1"/>
    <col min="5634" max="5634" width="50.7109375" style="563" customWidth="1"/>
    <col min="5635" max="5636" width="18.5703125" style="563" customWidth="1"/>
    <col min="5637" max="5637" width="19.7109375" style="563" customWidth="1"/>
    <col min="5638" max="5638" width="18.5703125" style="563" customWidth="1"/>
    <col min="5639" max="5639" width="13" style="563" customWidth="1"/>
    <col min="5640" max="5888" width="9.140625" style="563"/>
    <col min="5889" max="5889" width="8.5703125" style="563" customWidth="1"/>
    <col min="5890" max="5890" width="50.7109375" style="563" customWidth="1"/>
    <col min="5891" max="5892" width="18.5703125" style="563" customWidth="1"/>
    <col min="5893" max="5893" width="19.7109375" style="563" customWidth="1"/>
    <col min="5894" max="5894" width="18.5703125" style="563" customWidth="1"/>
    <col min="5895" max="5895" width="13" style="563" customWidth="1"/>
    <col min="5896" max="6144" width="9.140625" style="563"/>
    <col min="6145" max="6145" width="8.5703125" style="563" customWidth="1"/>
    <col min="6146" max="6146" width="50.7109375" style="563" customWidth="1"/>
    <col min="6147" max="6148" width="18.5703125" style="563" customWidth="1"/>
    <col min="6149" max="6149" width="19.7109375" style="563" customWidth="1"/>
    <col min="6150" max="6150" width="18.5703125" style="563" customWidth="1"/>
    <col min="6151" max="6151" width="13" style="563" customWidth="1"/>
    <col min="6152" max="6400" width="9.140625" style="563"/>
    <col min="6401" max="6401" width="8.5703125" style="563" customWidth="1"/>
    <col min="6402" max="6402" width="50.7109375" style="563" customWidth="1"/>
    <col min="6403" max="6404" width="18.5703125" style="563" customWidth="1"/>
    <col min="6405" max="6405" width="19.7109375" style="563" customWidth="1"/>
    <col min="6406" max="6406" width="18.5703125" style="563" customWidth="1"/>
    <col min="6407" max="6407" width="13" style="563" customWidth="1"/>
    <col min="6408" max="6656" width="9.140625" style="563"/>
    <col min="6657" max="6657" width="8.5703125" style="563" customWidth="1"/>
    <col min="6658" max="6658" width="50.7109375" style="563" customWidth="1"/>
    <col min="6659" max="6660" width="18.5703125" style="563" customWidth="1"/>
    <col min="6661" max="6661" width="19.7109375" style="563" customWidth="1"/>
    <col min="6662" max="6662" width="18.5703125" style="563" customWidth="1"/>
    <col min="6663" max="6663" width="13" style="563" customWidth="1"/>
    <col min="6664" max="6912" width="9.140625" style="563"/>
    <col min="6913" max="6913" width="8.5703125" style="563" customWidth="1"/>
    <col min="6914" max="6914" width="50.7109375" style="563" customWidth="1"/>
    <col min="6915" max="6916" width="18.5703125" style="563" customWidth="1"/>
    <col min="6917" max="6917" width="19.7109375" style="563" customWidth="1"/>
    <col min="6918" max="6918" width="18.5703125" style="563" customWidth="1"/>
    <col min="6919" max="6919" width="13" style="563" customWidth="1"/>
    <col min="6920" max="7168" width="9.140625" style="563"/>
    <col min="7169" max="7169" width="8.5703125" style="563" customWidth="1"/>
    <col min="7170" max="7170" width="50.7109375" style="563" customWidth="1"/>
    <col min="7171" max="7172" width="18.5703125" style="563" customWidth="1"/>
    <col min="7173" max="7173" width="19.7109375" style="563" customWidth="1"/>
    <col min="7174" max="7174" width="18.5703125" style="563" customWidth="1"/>
    <col min="7175" max="7175" width="13" style="563" customWidth="1"/>
    <col min="7176" max="7424" width="9.140625" style="563"/>
    <col min="7425" max="7425" width="8.5703125" style="563" customWidth="1"/>
    <col min="7426" max="7426" width="50.7109375" style="563" customWidth="1"/>
    <col min="7427" max="7428" width="18.5703125" style="563" customWidth="1"/>
    <col min="7429" max="7429" width="19.7109375" style="563" customWidth="1"/>
    <col min="7430" max="7430" width="18.5703125" style="563" customWidth="1"/>
    <col min="7431" max="7431" width="13" style="563" customWidth="1"/>
    <col min="7432" max="7680" width="9.140625" style="563"/>
    <col min="7681" max="7681" width="8.5703125" style="563" customWidth="1"/>
    <col min="7682" max="7682" width="50.7109375" style="563" customWidth="1"/>
    <col min="7683" max="7684" width="18.5703125" style="563" customWidth="1"/>
    <col min="7685" max="7685" width="19.7109375" style="563" customWidth="1"/>
    <col min="7686" max="7686" width="18.5703125" style="563" customWidth="1"/>
    <col min="7687" max="7687" width="13" style="563" customWidth="1"/>
    <col min="7688" max="7936" width="9.140625" style="563"/>
    <col min="7937" max="7937" width="8.5703125" style="563" customWidth="1"/>
    <col min="7938" max="7938" width="50.7109375" style="563" customWidth="1"/>
    <col min="7939" max="7940" width="18.5703125" style="563" customWidth="1"/>
    <col min="7941" max="7941" width="19.7109375" style="563" customWidth="1"/>
    <col min="7942" max="7942" width="18.5703125" style="563" customWidth="1"/>
    <col min="7943" max="7943" width="13" style="563" customWidth="1"/>
    <col min="7944" max="8192" width="9.140625" style="563"/>
    <col min="8193" max="8193" width="8.5703125" style="563" customWidth="1"/>
    <col min="8194" max="8194" width="50.7109375" style="563" customWidth="1"/>
    <col min="8195" max="8196" width="18.5703125" style="563" customWidth="1"/>
    <col min="8197" max="8197" width="19.7109375" style="563" customWidth="1"/>
    <col min="8198" max="8198" width="18.5703125" style="563" customWidth="1"/>
    <col min="8199" max="8199" width="13" style="563" customWidth="1"/>
    <col min="8200" max="8448" width="9.140625" style="563"/>
    <col min="8449" max="8449" width="8.5703125" style="563" customWidth="1"/>
    <col min="8450" max="8450" width="50.7109375" style="563" customWidth="1"/>
    <col min="8451" max="8452" width="18.5703125" style="563" customWidth="1"/>
    <col min="8453" max="8453" width="19.7109375" style="563" customWidth="1"/>
    <col min="8454" max="8454" width="18.5703125" style="563" customWidth="1"/>
    <col min="8455" max="8455" width="13" style="563" customWidth="1"/>
    <col min="8456" max="8704" width="9.140625" style="563"/>
    <col min="8705" max="8705" width="8.5703125" style="563" customWidth="1"/>
    <col min="8706" max="8706" width="50.7109375" style="563" customWidth="1"/>
    <col min="8707" max="8708" width="18.5703125" style="563" customWidth="1"/>
    <col min="8709" max="8709" width="19.7109375" style="563" customWidth="1"/>
    <col min="8710" max="8710" width="18.5703125" style="563" customWidth="1"/>
    <col min="8711" max="8711" width="13" style="563" customWidth="1"/>
    <col min="8712" max="8960" width="9.140625" style="563"/>
    <col min="8961" max="8961" width="8.5703125" style="563" customWidth="1"/>
    <col min="8962" max="8962" width="50.7109375" style="563" customWidth="1"/>
    <col min="8963" max="8964" width="18.5703125" style="563" customWidth="1"/>
    <col min="8965" max="8965" width="19.7109375" style="563" customWidth="1"/>
    <col min="8966" max="8966" width="18.5703125" style="563" customWidth="1"/>
    <col min="8967" max="8967" width="13" style="563" customWidth="1"/>
    <col min="8968" max="9216" width="9.140625" style="563"/>
    <col min="9217" max="9217" width="8.5703125" style="563" customWidth="1"/>
    <col min="9218" max="9218" width="50.7109375" style="563" customWidth="1"/>
    <col min="9219" max="9220" width="18.5703125" style="563" customWidth="1"/>
    <col min="9221" max="9221" width="19.7109375" style="563" customWidth="1"/>
    <col min="9222" max="9222" width="18.5703125" style="563" customWidth="1"/>
    <col min="9223" max="9223" width="13" style="563" customWidth="1"/>
    <col min="9224" max="9472" width="9.140625" style="563"/>
    <col min="9473" max="9473" width="8.5703125" style="563" customWidth="1"/>
    <col min="9474" max="9474" width="50.7109375" style="563" customWidth="1"/>
    <col min="9475" max="9476" width="18.5703125" style="563" customWidth="1"/>
    <col min="9477" max="9477" width="19.7109375" style="563" customWidth="1"/>
    <col min="9478" max="9478" width="18.5703125" style="563" customWidth="1"/>
    <col min="9479" max="9479" width="13" style="563" customWidth="1"/>
    <col min="9480" max="9728" width="9.140625" style="563"/>
    <col min="9729" max="9729" width="8.5703125" style="563" customWidth="1"/>
    <col min="9730" max="9730" width="50.7109375" style="563" customWidth="1"/>
    <col min="9731" max="9732" width="18.5703125" style="563" customWidth="1"/>
    <col min="9733" max="9733" width="19.7109375" style="563" customWidth="1"/>
    <col min="9734" max="9734" width="18.5703125" style="563" customWidth="1"/>
    <col min="9735" max="9735" width="13" style="563" customWidth="1"/>
    <col min="9736" max="9984" width="9.140625" style="563"/>
    <col min="9985" max="9985" width="8.5703125" style="563" customWidth="1"/>
    <col min="9986" max="9986" width="50.7109375" style="563" customWidth="1"/>
    <col min="9987" max="9988" width="18.5703125" style="563" customWidth="1"/>
    <col min="9989" max="9989" width="19.7109375" style="563" customWidth="1"/>
    <col min="9990" max="9990" width="18.5703125" style="563" customWidth="1"/>
    <col min="9991" max="9991" width="13" style="563" customWidth="1"/>
    <col min="9992" max="10240" width="9.140625" style="563"/>
    <col min="10241" max="10241" width="8.5703125" style="563" customWidth="1"/>
    <col min="10242" max="10242" width="50.7109375" style="563" customWidth="1"/>
    <col min="10243" max="10244" width="18.5703125" style="563" customWidth="1"/>
    <col min="10245" max="10245" width="19.7109375" style="563" customWidth="1"/>
    <col min="10246" max="10246" width="18.5703125" style="563" customWidth="1"/>
    <col min="10247" max="10247" width="13" style="563" customWidth="1"/>
    <col min="10248" max="10496" width="9.140625" style="563"/>
    <col min="10497" max="10497" width="8.5703125" style="563" customWidth="1"/>
    <col min="10498" max="10498" width="50.7109375" style="563" customWidth="1"/>
    <col min="10499" max="10500" width="18.5703125" style="563" customWidth="1"/>
    <col min="10501" max="10501" width="19.7109375" style="563" customWidth="1"/>
    <col min="10502" max="10502" width="18.5703125" style="563" customWidth="1"/>
    <col min="10503" max="10503" width="13" style="563" customWidth="1"/>
    <col min="10504" max="10752" width="9.140625" style="563"/>
    <col min="10753" max="10753" width="8.5703125" style="563" customWidth="1"/>
    <col min="10754" max="10754" width="50.7109375" style="563" customWidth="1"/>
    <col min="10755" max="10756" width="18.5703125" style="563" customWidth="1"/>
    <col min="10757" max="10757" width="19.7109375" style="563" customWidth="1"/>
    <col min="10758" max="10758" width="18.5703125" style="563" customWidth="1"/>
    <col min="10759" max="10759" width="13" style="563" customWidth="1"/>
    <col min="10760" max="11008" width="9.140625" style="563"/>
    <col min="11009" max="11009" width="8.5703125" style="563" customWidth="1"/>
    <col min="11010" max="11010" width="50.7109375" style="563" customWidth="1"/>
    <col min="11011" max="11012" width="18.5703125" style="563" customWidth="1"/>
    <col min="11013" max="11013" width="19.7109375" style="563" customWidth="1"/>
    <col min="11014" max="11014" width="18.5703125" style="563" customWidth="1"/>
    <col min="11015" max="11015" width="13" style="563" customWidth="1"/>
    <col min="11016" max="11264" width="9.140625" style="563"/>
    <col min="11265" max="11265" width="8.5703125" style="563" customWidth="1"/>
    <col min="11266" max="11266" width="50.7109375" style="563" customWidth="1"/>
    <col min="11267" max="11268" width="18.5703125" style="563" customWidth="1"/>
    <col min="11269" max="11269" width="19.7109375" style="563" customWidth="1"/>
    <col min="11270" max="11270" width="18.5703125" style="563" customWidth="1"/>
    <col min="11271" max="11271" width="13" style="563" customWidth="1"/>
    <col min="11272" max="11520" width="9.140625" style="563"/>
    <col min="11521" max="11521" width="8.5703125" style="563" customWidth="1"/>
    <col min="11522" max="11522" width="50.7109375" style="563" customWidth="1"/>
    <col min="11523" max="11524" width="18.5703125" style="563" customWidth="1"/>
    <col min="11525" max="11525" width="19.7109375" style="563" customWidth="1"/>
    <col min="11526" max="11526" width="18.5703125" style="563" customWidth="1"/>
    <col min="11527" max="11527" width="13" style="563" customWidth="1"/>
    <col min="11528" max="11776" width="9.140625" style="563"/>
    <col min="11777" max="11777" width="8.5703125" style="563" customWidth="1"/>
    <col min="11778" max="11778" width="50.7109375" style="563" customWidth="1"/>
    <col min="11779" max="11780" width="18.5703125" style="563" customWidth="1"/>
    <col min="11781" max="11781" width="19.7109375" style="563" customWidth="1"/>
    <col min="11782" max="11782" width="18.5703125" style="563" customWidth="1"/>
    <col min="11783" max="11783" width="13" style="563" customWidth="1"/>
    <col min="11784" max="12032" width="9.140625" style="563"/>
    <col min="12033" max="12033" width="8.5703125" style="563" customWidth="1"/>
    <col min="12034" max="12034" width="50.7109375" style="563" customWidth="1"/>
    <col min="12035" max="12036" width="18.5703125" style="563" customWidth="1"/>
    <col min="12037" max="12037" width="19.7109375" style="563" customWidth="1"/>
    <col min="12038" max="12038" width="18.5703125" style="563" customWidth="1"/>
    <col min="12039" max="12039" width="13" style="563" customWidth="1"/>
    <col min="12040" max="12288" width="9.140625" style="563"/>
    <col min="12289" max="12289" width="8.5703125" style="563" customWidth="1"/>
    <col min="12290" max="12290" width="50.7109375" style="563" customWidth="1"/>
    <col min="12291" max="12292" width="18.5703125" style="563" customWidth="1"/>
    <col min="12293" max="12293" width="19.7109375" style="563" customWidth="1"/>
    <col min="12294" max="12294" width="18.5703125" style="563" customWidth="1"/>
    <col min="12295" max="12295" width="13" style="563" customWidth="1"/>
    <col min="12296" max="12544" width="9.140625" style="563"/>
    <col min="12545" max="12545" width="8.5703125" style="563" customWidth="1"/>
    <col min="12546" max="12546" width="50.7109375" style="563" customWidth="1"/>
    <col min="12547" max="12548" width="18.5703125" style="563" customWidth="1"/>
    <col min="12549" max="12549" width="19.7109375" style="563" customWidth="1"/>
    <col min="12550" max="12550" width="18.5703125" style="563" customWidth="1"/>
    <col min="12551" max="12551" width="13" style="563" customWidth="1"/>
    <col min="12552" max="12800" width="9.140625" style="563"/>
    <col min="12801" max="12801" width="8.5703125" style="563" customWidth="1"/>
    <col min="12802" max="12802" width="50.7109375" style="563" customWidth="1"/>
    <col min="12803" max="12804" width="18.5703125" style="563" customWidth="1"/>
    <col min="12805" max="12805" width="19.7109375" style="563" customWidth="1"/>
    <col min="12806" max="12806" width="18.5703125" style="563" customWidth="1"/>
    <col min="12807" max="12807" width="13" style="563" customWidth="1"/>
    <col min="12808" max="13056" width="9.140625" style="563"/>
    <col min="13057" max="13057" width="8.5703125" style="563" customWidth="1"/>
    <col min="13058" max="13058" width="50.7109375" style="563" customWidth="1"/>
    <col min="13059" max="13060" width="18.5703125" style="563" customWidth="1"/>
    <col min="13061" max="13061" width="19.7109375" style="563" customWidth="1"/>
    <col min="13062" max="13062" width="18.5703125" style="563" customWidth="1"/>
    <col min="13063" max="13063" width="13" style="563" customWidth="1"/>
    <col min="13064" max="13312" width="9.140625" style="563"/>
    <col min="13313" max="13313" width="8.5703125" style="563" customWidth="1"/>
    <col min="13314" max="13314" width="50.7109375" style="563" customWidth="1"/>
    <col min="13315" max="13316" width="18.5703125" style="563" customWidth="1"/>
    <col min="13317" max="13317" width="19.7109375" style="563" customWidth="1"/>
    <col min="13318" max="13318" width="18.5703125" style="563" customWidth="1"/>
    <col min="13319" max="13319" width="13" style="563" customWidth="1"/>
    <col min="13320" max="13568" width="9.140625" style="563"/>
    <col min="13569" max="13569" width="8.5703125" style="563" customWidth="1"/>
    <col min="13570" max="13570" width="50.7109375" style="563" customWidth="1"/>
    <col min="13571" max="13572" width="18.5703125" style="563" customWidth="1"/>
    <col min="13573" max="13573" width="19.7109375" style="563" customWidth="1"/>
    <col min="13574" max="13574" width="18.5703125" style="563" customWidth="1"/>
    <col min="13575" max="13575" width="13" style="563" customWidth="1"/>
    <col min="13576" max="13824" width="9.140625" style="563"/>
    <col min="13825" max="13825" width="8.5703125" style="563" customWidth="1"/>
    <col min="13826" max="13826" width="50.7109375" style="563" customWidth="1"/>
    <col min="13827" max="13828" width="18.5703125" style="563" customWidth="1"/>
    <col min="13829" max="13829" width="19.7109375" style="563" customWidth="1"/>
    <col min="13830" max="13830" width="18.5703125" style="563" customWidth="1"/>
    <col min="13831" max="13831" width="13" style="563" customWidth="1"/>
    <col min="13832" max="14080" width="9.140625" style="563"/>
    <col min="14081" max="14081" width="8.5703125" style="563" customWidth="1"/>
    <col min="14082" max="14082" width="50.7109375" style="563" customWidth="1"/>
    <col min="14083" max="14084" width="18.5703125" style="563" customWidth="1"/>
    <col min="14085" max="14085" width="19.7109375" style="563" customWidth="1"/>
    <col min="14086" max="14086" width="18.5703125" style="563" customWidth="1"/>
    <col min="14087" max="14087" width="13" style="563" customWidth="1"/>
    <col min="14088" max="14336" width="9.140625" style="563"/>
    <col min="14337" max="14337" width="8.5703125" style="563" customWidth="1"/>
    <col min="14338" max="14338" width="50.7109375" style="563" customWidth="1"/>
    <col min="14339" max="14340" width="18.5703125" style="563" customWidth="1"/>
    <col min="14341" max="14341" width="19.7109375" style="563" customWidth="1"/>
    <col min="14342" max="14342" width="18.5703125" style="563" customWidth="1"/>
    <col min="14343" max="14343" width="13" style="563" customWidth="1"/>
    <col min="14344" max="14592" width="9.140625" style="563"/>
    <col min="14593" max="14593" width="8.5703125" style="563" customWidth="1"/>
    <col min="14594" max="14594" width="50.7109375" style="563" customWidth="1"/>
    <col min="14595" max="14596" width="18.5703125" style="563" customWidth="1"/>
    <col min="14597" max="14597" width="19.7109375" style="563" customWidth="1"/>
    <col min="14598" max="14598" width="18.5703125" style="563" customWidth="1"/>
    <col min="14599" max="14599" width="13" style="563" customWidth="1"/>
    <col min="14600" max="14848" width="9.140625" style="563"/>
    <col min="14849" max="14849" width="8.5703125" style="563" customWidth="1"/>
    <col min="14850" max="14850" width="50.7109375" style="563" customWidth="1"/>
    <col min="14851" max="14852" width="18.5703125" style="563" customWidth="1"/>
    <col min="14853" max="14853" width="19.7109375" style="563" customWidth="1"/>
    <col min="14854" max="14854" width="18.5703125" style="563" customWidth="1"/>
    <col min="14855" max="14855" width="13" style="563" customWidth="1"/>
    <col min="14856" max="15104" width="9.140625" style="563"/>
    <col min="15105" max="15105" width="8.5703125" style="563" customWidth="1"/>
    <col min="15106" max="15106" width="50.7109375" style="563" customWidth="1"/>
    <col min="15107" max="15108" width="18.5703125" style="563" customWidth="1"/>
    <col min="15109" max="15109" width="19.7109375" style="563" customWidth="1"/>
    <col min="15110" max="15110" width="18.5703125" style="563" customWidth="1"/>
    <col min="15111" max="15111" width="13" style="563" customWidth="1"/>
    <col min="15112" max="15360" width="9.140625" style="563"/>
    <col min="15361" max="15361" width="8.5703125" style="563" customWidth="1"/>
    <col min="15362" max="15362" width="50.7109375" style="563" customWidth="1"/>
    <col min="15363" max="15364" width="18.5703125" style="563" customWidth="1"/>
    <col min="15365" max="15365" width="19.7109375" style="563" customWidth="1"/>
    <col min="15366" max="15366" width="18.5703125" style="563" customWidth="1"/>
    <col min="15367" max="15367" width="13" style="563" customWidth="1"/>
    <col min="15368" max="15616" width="9.140625" style="563"/>
    <col min="15617" max="15617" width="8.5703125" style="563" customWidth="1"/>
    <col min="15618" max="15618" width="50.7109375" style="563" customWidth="1"/>
    <col min="15619" max="15620" width="18.5703125" style="563" customWidth="1"/>
    <col min="15621" max="15621" width="19.7109375" style="563" customWidth="1"/>
    <col min="15622" max="15622" width="18.5703125" style="563" customWidth="1"/>
    <col min="15623" max="15623" width="13" style="563" customWidth="1"/>
    <col min="15624" max="15872" width="9.140625" style="563"/>
    <col min="15873" max="15873" width="8.5703125" style="563" customWidth="1"/>
    <col min="15874" max="15874" width="50.7109375" style="563" customWidth="1"/>
    <col min="15875" max="15876" width="18.5703125" style="563" customWidth="1"/>
    <col min="15877" max="15877" width="19.7109375" style="563" customWidth="1"/>
    <col min="15878" max="15878" width="18.5703125" style="563" customWidth="1"/>
    <col min="15879" max="15879" width="13" style="563" customWidth="1"/>
    <col min="15880" max="16128" width="9.140625" style="563"/>
    <col min="16129" max="16129" width="8.5703125" style="563" customWidth="1"/>
    <col min="16130" max="16130" width="50.7109375" style="563" customWidth="1"/>
    <col min="16131" max="16132" width="18.5703125" style="563" customWidth="1"/>
    <col min="16133" max="16133" width="19.7109375" style="563" customWidth="1"/>
    <col min="16134" max="16134" width="18.5703125" style="563" customWidth="1"/>
    <col min="16135" max="16135" width="13" style="563" customWidth="1"/>
    <col min="16136" max="16384" width="9.140625" style="563"/>
  </cols>
  <sheetData>
    <row r="1" spans="1:8" s="557" customFormat="1" ht="42" customHeight="1">
      <c r="A1" s="1228"/>
      <c r="B1" s="1229"/>
      <c r="C1" s="556"/>
      <c r="E1" s="1230" t="s">
        <v>580</v>
      </c>
      <c r="F1" s="1230"/>
      <c r="G1" s="1230"/>
      <c r="H1" s="558"/>
    </row>
    <row r="2" spans="1:8" s="481" customFormat="1" ht="17.100000000000001" customHeight="1">
      <c r="A2" s="1217" t="s">
        <v>491</v>
      </c>
      <c r="B2" s="1217"/>
      <c r="C2" s="1217"/>
      <c r="D2" s="1217"/>
      <c r="E2" s="1217"/>
      <c r="F2" s="1217"/>
      <c r="G2" s="1217"/>
    </row>
    <row r="3" spans="1:8" s="481" customFormat="1" ht="17.100000000000001" customHeight="1">
      <c r="A3" s="1218" t="s">
        <v>492</v>
      </c>
      <c r="B3" s="1218"/>
      <c r="C3" s="1218"/>
      <c r="D3" s="1218"/>
      <c r="E3" s="1218"/>
      <c r="F3" s="1218"/>
      <c r="G3" s="1218"/>
    </row>
    <row r="4" spans="1:8" s="557" customFormat="1" ht="18.75" customHeight="1">
      <c r="A4" s="1231" t="s">
        <v>78</v>
      </c>
      <c r="B4" s="1231"/>
      <c r="C4" s="1231"/>
      <c r="D4" s="1231"/>
      <c r="E4" s="1231"/>
      <c r="F4" s="1231"/>
      <c r="G4" s="1231"/>
    </row>
    <row r="5" spans="1:8" s="557" customFormat="1" ht="18.75" customHeight="1">
      <c r="A5" s="1231" t="s">
        <v>79</v>
      </c>
      <c r="B5" s="1231"/>
      <c r="C5" s="1231"/>
      <c r="D5" s="1231"/>
      <c r="E5" s="1231"/>
      <c r="F5" s="1231"/>
      <c r="G5" s="1231"/>
    </row>
    <row r="7" spans="1:8" s="559" customFormat="1" ht="36.75" customHeight="1">
      <c r="A7" s="1226" t="s">
        <v>581</v>
      </c>
      <c r="B7" s="1232"/>
      <c r="C7" s="1232"/>
      <c r="D7" s="1232"/>
      <c r="E7" s="1232"/>
      <c r="F7" s="1232"/>
      <c r="G7" s="1232"/>
    </row>
    <row r="8" spans="1:8">
      <c r="A8" s="564"/>
      <c r="B8" s="528"/>
      <c r="C8" s="528"/>
      <c r="D8" s="528"/>
      <c r="E8" s="528"/>
      <c r="F8" s="586"/>
      <c r="G8" s="530" t="s">
        <v>407</v>
      </c>
    </row>
    <row r="9" spans="1:8" ht="53.25" customHeight="1">
      <c r="A9" s="489" t="s">
        <v>85</v>
      </c>
      <c r="B9" s="490" t="s">
        <v>86</v>
      </c>
      <c r="C9" s="490" t="s">
        <v>494</v>
      </c>
      <c r="D9" s="490" t="s">
        <v>495</v>
      </c>
      <c r="E9" s="491" t="s">
        <v>543</v>
      </c>
      <c r="F9" s="492" t="s">
        <v>496</v>
      </c>
      <c r="G9" s="588" t="s">
        <v>497</v>
      </c>
    </row>
    <row r="10" spans="1:8" s="565" customFormat="1">
      <c r="A10" s="493">
        <v>1</v>
      </c>
      <c r="B10" s="493">
        <v>2</v>
      </c>
      <c r="C10" s="493">
        <v>3</v>
      </c>
      <c r="D10" s="493">
        <v>4</v>
      </c>
      <c r="E10" s="493">
        <v>5</v>
      </c>
      <c r="F10" s="493">
        <v>6</v>
      </c>
      <c r="G10" s="493">
        <v>7</v>
      </c>
    </row>
    <row r="11" spans="1:8" ht="24.75" customHeight="1">
      <c r="A11" s="566" t="s">
        <v>244</v>
      </c>
      <c r="B11" s="534" t="s">
        <v>575</v>
      </c>
      <c r="C11" s="567"/>
      <c r="D11" s="567"/>
      <c r="E11" s="536"/>
      <c r="F11" s="567"/>
      <c r="G11" s="539" t="e">
        <f>F11/E11*100</f>
        <v>#DIV/0!</v>
      </c>
    </row>
    <row r="12" spans="1:8" ht="24.75" customHeight="1">
      <c r="A12" s="566" t="s">
        <v>263</v>
      </c>
      <c r="B12" s="534" t="s">
        <v>498</v>
      </c>
      <c r="C12" s="538">
        <f>C13+C14</f>
        <v>0</v>
      </c>
      <c r="D12" s="538">
        <f>D13+D14</f>
        <v>0</v>
      </c>
      <c r="E12" s="538">
        <f>E13+E14</f>
        <v>0</v>
      </c>
      <c r="F12" s="538">
        <f>F13+F14</f>
        <v>0</v>
      </c>
      <c r="G12" s="539" t="e">
        <f t="shared" ref="G12:G26" si="0">F12/E12*100</f>
        <v>#DIV/0!</v>
      </c>
    </row>
    <row r="13" spans="1:8" ht="54" customHeight="1">
      <c r="A13" s="566" t="s">
        <v>499</v>
      </c>
      <c r="B13" s="540" t="s">
        <v>582</v>
      </c>
      <c r="C13" s="569"/>
      <c r="D13" s="569"/>
      <c r="E13" s="543"/>
      <c r="F13" s="569"/>
      <c r="G13" s="537" t="e">
        <f t="shared" si="0"/>
        <v>#DIV/0!</v>
      </c>
    </row>
    <row r="14" spans="1:8" ht="27" customHeight="1">
      <c r="A14" s="566" t="s">
        <v>511</v>
      </c>
      <c r="B14" s="540" t="s">
        <v>512</v>
      </c>
      <c r="C14" s="541">
        <f>C15+C16+C17</f>
        <v>0</v>
      </c>
      <c r="D14" s="541">
        <f>D15+D16+D17</f>
        <v>0</v>
      </c>
      <c r="E14" s="541">
        <f>E15+E16+E17</f>
        <v>0</v>
      </c>
      <c r="F14" s="541">
        <f>F15+F16+F17</f>
        <v>0</v>
      </c>
      <c r="G14" s="537" t="e">
        <f t="shared" si="0"/>
        <v>#DIV/0!</v>
      </c>
    </row>
    <row r="15" spans="1:8" ht="27" customHeight="1">
      <c r="A15" s="566" t="s">
        <v>513</v>
      </c>
      <c r="B15" s="540" t="s">
        <v>514</v>
      </c>
      <c r="C15" s="569"/>
      <c r="D15" s="569"/>
      <c r="E15" s="543"/>
      <c r="F15" s="569"/>
      <c r="G15" s="537" t="e">
        <f t="shared" si="0"/>
        <v>#DIV/0!</v>
      </c>
    </row>
    <row r="16" spans="1:8" ht="27" customHeight="1">
      <c r="A16" s="566" t="s">
        <v>515</v>
      </c>
      <c r="B16" s="540" t="s">
        <v>516</v>
      </c>
      <c r="C16" s="569"/>
      <c r="D16" s="569"/>
      <c r="E16" s="543"/>
      <c r="F16" s="569"/>
      <c r="G16" s="537" t="e">
        <f t="shared" si="0"/>
        <v>#DIV/0!</v>
      </c>
      <c r="H16" s="551"/>
    </row>
    <row r="17" spans="1:8" ht="27" customHeight="1">
      <c r="A17" s="566" t="s">
        <v>517</v>
      </c>
      <c r="B17" s="540" t="s">
        <v>518</v>
      </c>
      <c r="C17" s="569"/>
      <c r="D17" s="569"/>
      <c r="E17" s="569"/>
      <c r="F17" s="569"/>
      <c r="G17" s="537" t="e">
        <f t="shared" si="0"/>
        <v>#DIV/0!</v>
      </c>
      <c r="H17" s="551"/>
    </row>
    <row r="18" spans="1:8" ht="27" customHeight="1">
      <c r="A18" s="571"/>
      <c r="B18" s="534" t="s">
        <v>519</v>
      </c>
      <c r="C18" s="538">
        <f>C11+C12</f>
        <v>0</v>
      </c>
      <c r="D18" s="538">
        <f>D11+D12</f>
        <v>0</v>
      </c>
      <c r="E18" s="538">
        <f>E11+E12</f>
        <v>0</v>
      </c>
      <c r="F18" s="538">
        <f>F11+F12</f>
        <v>0</v>
      </c>
      <c r="G18" s="539" t="e">
        <f t="shared" si="0"/>
        <v>#DIV/0!</v>
      </c>
      <c r="H18" s="572"/>
    </row>
    <row r="19" spans="1:8" ht="27" customHeight="1">
      <c r="A19" s="571" t="s">
        <v>265</v>
      </c>
      <c r="B19" s="534" t="s">
        <v>520</v>
      </c>
      <c r="C19" s="538">
        <f>C20+C23+C24</f>
        <v>0</v>
      </c>
      <c r="D19" s="538">
        <f>D20+D23+D24</f>
        <v>0</v>
      </c>
      <c r="E19" s="538">
        <f>E20+E23+E24</f>
        <v>0</v>
      </c>
      <c r="F19" s="538">
        <f>F20+F23+F24</f>
        <v>0</v>
      </c>
      <c r="G19" s="539" t="e">
        <f t="shared" si="0"/>
        <v>#DIV/0!</v>
      </c>
      <c r="H19" s="573"/>
    </row>
    <row r="20" spans="1:8" ht="27" customHeight="1">
      <c r="A20" s="571" t="s">
        <v>521</v>
      </c>
      <c r="B20" s="540" t="s">
        <v>522</v>
      </c>
      <c r="C20" s="541">
        <f>C21+C22</f>
        <v>0</v>
      </c>
      <c r="D20" s="541">
        <f>D21+D22</f>
        <v>0</v>
      </c>
      <c r="E20" s="541">
        <f>E21+E22</f>
        <v>0</v>
      </c>
      <c r="F20" s="541">
        <f>F21+F22</f>
        <v>0</v>
      </c>
      <c r="G20" s="537" t="e">
        <f t="shared" si="0"/>
        <v>#DIV/0!</v>
      </c>
      <c r="H20" s="573"/>
    </row>
    <row r="21" spans="1:8" ht="32.25" customHeight="1">
      <c r="A21" s="571" t="s">
        <v>523</v>
      </c>
      <c r="B21" s="501" t="s">
        <v>552</v>
      </c>
      <c r="C21" s="569"/>
      <c r="D21" s="569"/>
      <c r="E21" s="543"/>
      <c r="F21" s="569"/>
      <c r="G21" s="537" t="e">
        <f t="shared" si="0"/>
        <v>#DIV/0!</v>
      </c>
      <c r="H21" s="573"/>
    </row>
    <row r="22" spans="1:8" ht="32.25" customHeight="1">
      <c r="A22" s="571" t="s">
        <v>525</v>
      </c>
      <c r="B22" s="509" t="s">
        <v>553</v>
      </c>
      <c r="C22" s="569"/>
      <c r="D22" s="569"/>
      <c r="E22" s="543"/>
      <c r="F22" s="569"/>
      <c r="G22" s="537" t="e">
        <f t="shared" si="0"/>
        <v>#DIV/0!</v>
      </c>
      <c r="H22" s="573"/>
    </row>
    <row r="23" spans="1:8" ht="24.75" customHeight="1">
      <c r="A23" s="571" t="s">
        <v>535</v>
      </c>
      <c r="B23" s="544" t="s">
        <v>536</v>
      </c>
      <c r="C23" s="543"/>
      <c r="D23" s="543"/>
      <c r="E23" s="543"/>
      <c r="F23" s="543"/>
      <c r="G23" s="537" t="e">
        <f t="shared" si="0"/>
        <v>#DIV/0!</v>
      </c>
      <c r="H23" s="572"/>
    </row>
    <row r="24" spans="1:8" ht="24.75" customHeight="1">
      <c r="A24" s="571" t="s">
        <v>537</v>
      </c>
      <c r="B24" s="544" t="s">
        <v>538</v>
      </c>
      <c r="C24" s="543"/>
      <c r="D24" s="543"/>
      <c r="E24" s="543"/>
      <c r="F24" s="543"/>
      <c r="G24" s="537" t="e">
        <f t="shared" si="0"/>
        <v>#DIV/0!</v>
      </c>
      <c r="H24" s="551"/>
    </row>
    <row r="25" spans="1:8" ht="24.75" customHeight="1">
      <c r="A25" s="571" t="s">
        <v>267</v>
      </c>
      <c r="B25" s="548" t="s">
        <v>539</v>
      </c>
      <c r="C25" s="538">
        <f>C11+C12-C19</f>
        <v>0</v>
      </c>
      <c r="D25" s="538">
        <f>D11+D12-D19</f>
        <v>0</v>
      </c>
      <c r="E25" s="538">
        <f>E11+E12-E19</f>
        <v>0</v>
      </c>
      <c r="F25" s="538">
        <f>F11+F12-F19</f>
        <v>0</v>
      </c>
      <c r="G25" s="539" t="e">
        <f t="shared" si="0"/>
        <v>#DIV/0!</v>
      </c>
      <c r="H25" s="551"/>
    </row>
    <row r="26" spans="1:8" ht="24.75" customHeight="1">
      <c r="A26" s="571"/>
      <c r="B26" s="534" t="s">
        <v>540</v>
      </c>
      <c r="C26" s="589">
        <f>C19+C25</f>
        <v>0</v>
      </c>
      <c r="D26" s="589">
        <f>D19+D25</f>
        <v>0</v>
      </c>
      <c r="E26" s="589">
        <f>E19+E25</f>
        <v>0</v>
      </c>
      <c r="F26" s="589">
        <f>F19+F25</f>
        <v>0</v>
      </c>
      <c r="G26" s="539" t="e">
        <f t="shared" si="0"/>
        <v>#DIV/0!</v>
      </c>
    </row>
    <row r="27" spans="1:8" s="578" customFormat="1" ht="24" customHeight="1">
      <c r="A27" s="576"/>
      <c r="B27" s="577" t="s">
        <v>434</v>
      </c>
    </row>
    <row r="28" spans="1:8" s="578" customFormat="1" ht="19.5" customHeight="1">
      <c r="A28" s="578" t="s">
        <v>442</v>
      </c>
      <c r="B28" s="579"/>
    </row>
    <row r="29" spans="1:8" s="578" customFormat="1" ht="19.5" customHeight="1">
      <c r="A29" s="580"/>
    </row>
    <row r="30" spans="1:8" s="582" customFormat="1" ht="16.5" customHeight="1">
      <c r="A30" s="581"/>
      <c r="B30" s="581" t="s">
        <v>228</v>
      </c>
      <c r="C30" s="581"/>
      <c r="D30" s="581"/>
      <c r="E30" s="581"/>
      <c r="F30" s="581" t="s">
        <v>229</v>
      </c>
      <c r="G30" s="581"/>
    </row>
    <row r="31" spans="1:8" s="582" customFormat="1" ht="9" customHeight="1">
      <c r="A31" s="581"/>
      <c r="B31" s="581"/>
      <c r="C31" s="581"/>
      <c r="D31" s="581"/>
      <c r="E31" s="581"/>
      <c r="F31" s="581"/>
      <c r="G31" s="581"/>
    </row>
    <row r="32" spans="1:8" s="582" customFormat="1" ht="44.25" customHeight="1">
      <c r="A32" s="581"/>
      <c r="B32" s="581" t="s">
        <v>230</v>
      </c>
      <c r="C32" s="581"/>
      <c r="D32" s="581"/>
      <c r="E32" s="581"/>
      <c r="F32" s="581" t="s">
        <v>231</v>
      </c>
      <c r="G32" s="581"/>
    </row>
    <row r="33" spans="1:7" s="582" customFormat="1" ht="12.75" customHeight="1">
      <c r="A33" s="583"/>
      <c r="B33" s="583" t="s">
        <v>232</v>
      </c>
      <c r="C33" s="583"/>
      <c r="D33" s="583"/>
      <c r="E33" s="583"/>
      <c r="F33" s="583" t="s">
        <v>232</v>
      </c>
      <c r="G33" s="583"/>
    </row>
    <row r="34" spans="1:7" s="582" customFormat="1" ht="19.5" customHeight="1">
      <c r="A34" s="581"/>
      <c r="B34" s="578"/>
      <c r="C34" s="578"/>
      <c r="D34" s="578"/>
      <c r="E34" s="578"/>
      <c r="F34" s="578"/>
      <c r="G34" s="578"/>
    </row>
    <row r="35" spans="1:7" s="582" customFormat="1" ht="32.25" customHeight="1">
      <c r="A35" s="581"/>
      <c r="B35" s="584" t="s">
        <v>234</v>
      </c>
      <c r="C35" s="581"/>
      <c r="D35" s="581"/>
      <c r="E35" s="581"/>
      <c r="F35" s="584" t="s">
        <v>235</v>
      </c>
      <c r="G35" s="581"/>
    </row>
    <row r="36" spans="1:7" s="582" customFormat="1" ht="12.75"/>
    <row r="37" spans="1:7" s="557" customFormat="1" ht="12.75">
      <c r="A37" s="582"/>
      <c r="B37" s="582"/>
      <c r="C37" s="582"/>
      <c r="D37" s="582"/>
      <c r="E37" s="582"/>
      <c r="F37" s="582"/>
      <c r="G37" s="582"/>
    </row>
    <row r="38" spans="1:7" s="557" customFormat="1" ht="12.75">
      <c r="A38" s="582"/>
      <c r="B38" s="582" t="s">
        <v>236</v>
      </c>
      <c r="C38" s="582"/>
      <c r="D38" s="582"/>
      <c r="E38" s="582"/>
      <c r="F38" s="582" t="s">
        <v>237</v>
      </c>
      <c r="G38" s="582"/>
    </row>
    <row r="39" spans="1:7" s="557" customFormat="1" ht="20.25" customHeight="1">
      <c r="A39" s="582"/>
      <c r="B39" s="582" t="s">
        <v>232</v>
      </c>
      <c r="C39" s="582"/>
      <c r="D39" s="582"/>
      <c r="E39" s="582"/>
      <c r="F39" s="582" t="s">
        <v>232</v>
      </c>
      <c r="G39" s="582"/>
    </row>
    <row r="40" spans="1:7" s="559" customFormat="1">
      <c r="F40" s="560"/>
      <c r="G40" s="561"/>
    </row>
  </sheetData>
  <mergeCells count="7">
    <mergeCell ref="A7:G7"/>
    <mergeCell ref="A1:B1"/>
    <mergeCell ref="E1:G1"/>
    <mergeCell ref="A2:G2"/>
    <mergeCell ref="A3:G3"/>
    <mergeCell ref="A4:G4"/>
    <mergeCell ref="A5:G5"/>
  </mergeCells>
  <pageMargins left="0.7" right="0.7" top="0.75" bottom="0.75" header="0.3" footer="0.3"/>
  <pageSetup paperSize="9" scale="59" fitToHeight="0" orientation="portrait" verticalDpi="598"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43"/>
  <sheetViews>
    <sheetView view="pageBreakPreview" zoomScaleNormal="100" workbookViewId="0">
      <selection activeCell="E16" sqref="E16"/>
    </sheetView>
  </sheetViews>
  <sheetFormatPr defaultColWidth="11.5703125" defaultRowHeight="15.75"/>
  <cols>
    <col min="1" max="1" width="10" style="525" customWidth="1"/>
    <col min="2" max="2" width="37.42578125" style="525" customWidth="1"/>
    <col min="3" max="3" width="17.5703125" style="525" customWidth="1"/>
    <col min="4" max="4" width="19.7109375" style="525" customWidth="1"/>
    <col min="5" max="5" width="17.5703125" style="525" customWidth="1"/>
    <col min="6" max="6" width="17.5703125" style="526" customWidth="1"/>
    <col min="7" max="7" width="12.85546875" style="527" customWidth="1"/>
    <col min="8" max="256" width="11.5703125" style="525"/>
    <col min="257" max="257" width="10" style="525" customWidth="1"/>
    <col min="258" max="258" width="37.42578125" style="525" customWidth="1"/>
    <col min="259" max="259" width="17.5703125" style="525" customWidth="1"/>
    <col min="260" max="260" width="19.7109375" style="525" customWidth="1"/>
    <col min="261" max="262" width="17.5703125" style="525" customWidth="1"/>
    <col min="263" max="263" width="12.85546875" style="525" customWidth="1"/>
    <col min="264" max="512" width="11.5703125" style="525"/>
    <col min="513" max="513" width="10" style="525" customWidth="1"/>
    <col min="514" max="514" width="37.42578125" style="525" customWidth="1"/>
    <col min="515" max="515" width="17.5703125" style="525" customWidth="1"/>
    <col min="516" max="516" width="19.7109375" style="525" customWidth="1"/>
    <col min="517" max="518" width="17.5703125" style="525" customWidth="1"/>
    <col min="519" max="519" width="12.85546875" style="525" customWidth="1"/>
    <col min="520" max="768" width="11.5703125" style="525"/>
    <col min="769" max="769" width="10" style="525" customWidth="1"/>
    <col min="770" max="770" width="37.42578125" style="525" customWidth="1"/>
    <col min="771" max="771" width="17.5703125" style="525" customWidth="1"/>
    <col min="772" max="772" width="19.7109375" style="525" customWidth="1"/>
    <col min="773" max="774" width="17.5703125" style="525" customWidth="1"/>
    <col min="775" max="775" width="12.85546875" style="525" customWidth="1"/>
    <col min="776" max="1024" width="11.5703125" style="525"/>
    <col min="1025" max="1025" width="10" style="525" customWidth="1"/>
    <col min="1026" max="1026" width="37.42578125" style="525" customWidth="1"/>
    <col min="1027" max="1027" width="17.5703125" style="525" customWidth="1"/>
    <col min="1028" max="1028" width="19.7109375" style="525" customWidth="1"/>
    <col min="1029" max="1030" width="17.5703125" style="525" customWidth="1"/>
    <col min="1031" max="1031" width="12.85546875" style="525" customWidth="1"/>
    <col min="1032" max="1280" width="11.5703125" style="525"/>
    <col min="1281" max="1281" width="10" style="525" customWidth="1"/>
    <col min="1282" max="1282" width="37.42578125" style="525" customWidth="1"/>
    <col min="1283" max="1283" width="17.5703125" style="525" customWidth="1"/>
    <col min="1284" max="1284" width="19.7109375" style="525" customWidth="1"/>
    <col min="1285" max="1286" width="17.5703125" style="525" customWidth="1"/>
    <col min="1287" max="1287" width="12.85546875" style="525" customWidth="1"/>
    <col min="1288" max="1536" width="11.5703125" style="525"/>
    <col min="1537" max="1537" width="10" style="525" customWidth="1"/>
    <col min="1538" max="1538" width="37.42578125" style="525" customWidth="1"/>
    <col min="1539" max="1539" width="17.5703125" style="525" customWidth="1"/>
    <col min="1540" max="1540" width="19.7109375" style="525" customWidth="1"/>
    <col min="1541" max="1542" width="17.5703125" style="525" customWidth="1"/>
    <col min="1543" max="1543" width="12.85546875" style="525" customWidth="1"/>
    <col min="1544" max="1792" width="11.5703125" style="525"/>
    <col min="1793" max="1793" width="10" style="525" customWidth="1"/>
    <col min="1794" max="1794" width="37.42578125" style="525" customWidth="1"/>
    <col min="1795" max="1795" width="17.5703125" style="525" customWidth="1"/>
    <col min="1796" max="1796" width="19.7109375" style="525" customWidth="1"/>
    <col min="1797" max="1798" width="17.5703125" style="525" customWidth="1"/>
    <col min="1799" max="1799" width="12.85546875" style="525" customWidth="1"/>
    <col min="1800" max="2048" width="11.5703125" style="525"/>
    <col min="2049" max="2049" width="10" style="525" customWidth="1"/>
    <col min="2050" max="2050" width="37.42578125" style="525" customWidth="1"/>
    <col min="2051" max="2051" width="17.5703125" style="525" customWidth="1"/>
    <col min="2052" max="2052" width="19.7109375" style="525" customWidth="1"/>
    <col min="2053" max="2054" width="17.5703125" style="525" customWidth="1"/>
    <col min="2055" max="2055" width="12.85546875" style="525" customWidth="1"/>
    <col min="2056" max="2304" width="11.5703125" style="525"/>
    <col min="2305" max="2305" width="10" style="525" customWidth="1"/>
    <col min="2306" max="2306" width="37.42578125" style="525" customWidth="1"/>
    <col min="2307" max="2307" width="17.5703125" style="525" customWidth="1"/>
    <col min="2308" max="2308" width="19.7109375" style="525" customWidth="1"/>
    <col min="2309" max="2310" width="17.5703125" style="525" customWidth="1"/>
    <col min="2311" max="2311" width="12.85546875" style="525" customWidth="1"/>
    <col min="2312" max="2560" width="11.5703125" style="525"/>
    <col min="2561" max="2561" width="10" style="525" customWidth="1"/>
    <col min="2562" max="2562" width="37.42578125" style="525" customWidth="1"/>
    <col min="2563" max="2563" width="17.5703125" style="525" customWidth="1"/>
    <col min="2564" max="2564" width="19.7109375" style="525" customWidth="1"/>
    <col min="2565" max="2566" width="17.5703125" style="525" customWidth="1"/>
    <col min="2567" max="2567" width="12.85546875" style="525" customWidth="1"/>
    <col min="2568" max="2816" width="11.5703125" style="525"/>
    <col min="2817" max="2817" width="10" style="525" customWidth="1"/>
    <col min="2818" max="2818" width="37.42578125" style="525" customWidth="1"/>
    <col min="2819" max="2819" width="17.5703125" style="525" customWidth="1"/>
    <col min="2820" max="2820" width="19.7109375" style="525" customWidth="1"/>
    <col min="2821" max="2822" width="17.5703125" style="525" customWidth="1"/>
    <col min="2823" max="2823" width="12.85546875" style="525" customWidth="1"/>
    <col min="2824" max="3072" width="11.5703125" style="525"/>
    <col min="3073" max="3073" width="10" style="525" customWidth="1"/>
    <col min="3074" max="3074" width="37.42578125" style="525" customWidth="1"/>
    <col min="3075" max="3075" width="17.5703125" style="525" customWidth="1"/>
    <col min="3076" max="3076" width="19.7109375" style="525" customWidth="1"/>
    <col min="3077" max="3078" width="17.5703125" style="525" customWidth="1"/>
    <col min="3079" max="3079" width="12.85546875" style="525" customWidth="1"/>
    <col min="3080" max="3328" width="11.5703125" style="525"/>
    <col min="3329" max="3329" width="10" style="525" customWidth="1"/>
    <col min="3330" max="3330" width="37.42578125" style="525" customWidth="1"/>
    <col min="3331" max="3331" width="17.5703125" style="525" customWidth="1"/>
    <col min="3332" max="3332" width="19.7109375" style="525" customWidth="1"/>
    <col min="3333" max="3334" width="17.5703125" style="525" customWidth="1"/>
    <col min="3335" max="3335" width="12.85546875" style="525" customWidth="1"/>
    <col min="3336" max="3584" width="11.5703125" style="525"/>
    <col min="3585" max="3585" width="10" style="525" customWidth="1"/>
    <col min="3586" max="3586" width="37.42578125" style="525" customWidth="1"/>
    <col min="3587" max="3587" width="17.5703125" style="525" customWidth="1"/>
    <col min="3588" max="3588" width="19.7109375" style="525" customWidth="1"/>
    <col min="3589" max="3590" width="17.5703125" style="525" customWidth="1"/>
    <col min="3591" max="3591" width="12.85546875" style="525" customWidth="1"/>
    <col min="3592" max="3840" width="11.5703125" style="525"/>
    <col min="3841" max="3841" width="10" style="525" customWidth="1"/>
    <col min="3842" max="3842" width="37.42578125" style="525" customWidth="1"/>
    <col min="3843" max="3843" width="17.5703125" style="525" customWidth="1"/>
    <col min="3844" max="3844" width="19.7109375" style="525" customWidth="1"/>
    <col min="3845" max="3846" width="17.5703125" style="525" customWidth="1"/>
    <col min="3847" max="3847" width="12.85546875" style="525" customWidth="1"/>
    <col min="3848" max="4096" width="11.5703125" style="525"/>
    <col min="4097" max="4097" width="10" style="525" customWidth="1"/>
    <col min="4098" max="4098" width="37.42578125" style="525" customWidth="1"/>
    <col min="4099" max="4099" width="17.5703125" style="525" customWidth="1"/>
    <col min="4100" max="4100" width="19.7109375" style="525" customWidth="1"/>
    <col min="4101" max="4102" width="17.5703125" style="525" customWidth="1"/>
    <col min="4103" max="4103" width="12.85546875" style="525" customWidth="1"/>
    <col min="4104" max="4352" width="11.5703125" style="525"/>
    <col min="4353" max="4353" width="10" style="525" customWidth="1"/>
    <col min="4354" max="4354" width="37.42578125" style="525" customWidth="1"/>
    <col min="4355" max="4355" width="17.5703125" style="525" customWidth="1"/>
    <col min="4356" max="4356" width="19.7109375" style="525" customWidth="1"/>
    <col min="4357" max="4358" width="17.5703125" style="525" customWidth="1"/>
    <col min="4359" max="4359" width="12.85546875" style="525" customWidth="1"/>
    <col min="4360" max="4608" width="11.5703125" style="525"/>
    <col min="4609" max="4609" width="10" style="525" customWidth="1"/>
    <col min="4610" max="4610" width="37.42578125" style="525" customWidth="1"/>
    <col min="4611" max="4611" width="17.5703125" style="525" customWidth="1"/>
    <col min="4612" max="4612" width="19.7109375" style="525" customWidth="1"/>
    <col min="4613" max="4614" width="17.5703125" style="525" customWidth="1"/>
    <col min="4615" max="4615" width="12.85546875" style="525" customWidth="1"/>
    <col min="4616" max="4864" width="11.5703125" style="525"/>
    <col min="4865" max="4865" width="10" style="525" customWidth="1"/>
    <col min="4866" max="4866" width="37.42578125" style="525" customWidth="1"/>
    <col min="4867" max="4867" width="17.5703125" style="525" customWidth="1"/>
    <col min="4868" max="4868" width="19.7109375" style="525" customWidth="1"/>
    <col min="4869" max="4870" width="17.5703125" style="525" customWidth="1"/>
    <col min="4871" max="4871" width="12.85546875" style="525" customWidth="1"/>
    <col min="4872" max="5120" width="11.5703125" style="525"/>
    <col min="5121" max="5121" width="10" style="525" customWidth="1"/>
    <col min="5122" max="5122" width="37.42578125" style="525" customWidth="1"/>
    <col min="5123" max="5123" width="17.5703125" style="525" customWidth="1"/>
    <col min="5124" max="5124" width="19.7109375" style="525" customWidth="1"/>
    <col min="5125" max="5126" width="17.5703125" style="525" customWidth="1"/>
    <col min="5127" max="5127" width="12.85546875" style="525" customWidth="1"/>
    <col min="5128" max="5376" width="11.5703125" style="525"/>
    <col min="5377" max="5377" width="10" style="525" customWidth="1"/>
    <col min="5378" max="5378" width="37.42578125" style="525" customWidth="1"/>
    <col min="5379" max="5379" width="17.5703125" style="525" customWidth="1"/>
    <col min="5380" max="5380" width="19.7109375" style="525" customWidth="1"/>
    <col min="5381" max="5382" width="17.5703125" style="525" customWidth="1"/>
    <col min="5383" max="5383" width="12.85546875" style="525" customWidth="1"/>
    <col min="5384" max="5632" width="11.5703125" style="525"/>
    <col min="5633" max="5633" width="10" style="525" customWidth="1"/>
    <col min="5634" max="5634" width="37.42578125" style="525" customWidth="1"/>
    <col min="5635" max="5635" width="17.5703125" style="525" customWidth="1"/>
    <col min="5636" max="5636" width="19.7109375" style="525" customWidth="1"/>
    <col min="5637" max="5638" width="17.5703125" style="525" customWidth="1"/>
    <col min="5639" max="5639" width="12.85546875" style="525" customWidth="1"/>
    <col min="5640" max="5888" width="11.5703125" style="525"/>
    <col min="5889" max="5889" width="10" style="525" customWidth="1"/>
    <col min="5890" max="5890" width="37.42578125" style="525" customWidth="1"/>
    <col min="5891" max="5891" width="17.5703125" style="525" customWidth="1"/>
    <col min="5892" max="5892" width="19.7109375" style="525" customWidth="1"/>
    <col min="5893" max="5894" width="17.5703125" style="525" customWidth="1"/>
    <col min="5895" max="5895" width="12.85546875" style="525" customWidth="1"/>
    <col min="5896" max="6144" width="11.5703125" style="525"/>
    <col min="6145" max="6145" width="10" style="525" customWidth="1"/>
    <col min="6146" max="6146" width="37.42578125" style="525" customWidth="1"/>
    <col min="6147" max="6147" width="17.5703125" style="525" customWidth="1"/>
    <col min="6148" max="6148" width="19.7109375" style="525" customWidth="1"/>
    <col min="6149" max="6150" width="17.5703125" style="525" customWidth="1"/>
    <col min="6151" max="6151" width="12.85546875" style="525" customWidth="1"/>
    <col min="6152" max="6400" width="11.5703125" style="525"/>
    <col min="6401" max="6401" width="10" style="525" customWidth="1"/>
    <col min="6402" max="6402" width="37.42578125" style="525" customWidth="1"/>
    <col min="6403" max="6403" width="17.5703125" style="525" customWidth="1"/>
    <col min="6404" max="6404" width="19.7109375" style="525" customWidth="1"/>
    <col min="6405" max="6406" width="17.5703125" style="525" customWidth="1"/>
    <col min="6407" max="6407" width="12.85546875" style="525" customWidth="1"/>
    <col min="6408" max="6656" width="11.5703125" style="525"/>
    <col min="6657" max="6657" width="10" style="525" customWidth="1"/>
    <col min="6658" max="6658" width="37.42578125" style="525" customWidth="1"/>
    <col min="6659" max="6659" width="17.5703125" style="525" customWidth="1"/>
    <col min="6660" max="6660" width="19.7109375" style="525" customWidth="1"/>
    <col min="6661" max="6662" width="17.5703125" style="525" customWidth="1"/>
    <col min="6663" max="6663" width="12.85546875" style="525" customWidth="1"/>
    <col min="6664" max="6912" width="11.5703125" style="525"/>
    <col min="6913" max="6913" width="10" style="525" customWidth="1"/>
    <col min="6914" max="6914" width="37.42578125" style="525" customWidth="1"/>
    <col min="6915" max="6915" width="17.5703125" style="525" customWidth="1"/>
    <col min="6916" max="6916" width="19.7109375" style="525" customWidth="1"/>
    <col min="6917" max="6918" width="17.5703125" style="525" customWidth="1"/>
    <col min="6919" max="6919" width="12.85546875" style="525" customWidth="1"/>
    <col min="6920" max="7168" width="11.5703125" style="525"/>
    <col min="7169" max="7169" width="10" style="525" customWidth="1"/>
    <col min="7170" max="7170" width="37.42578125" style="525" customWidth="1"/>
    <col min="7171" max="7171" width="17.5703125" style="525" customWidth="1"/>
    <col min="7172" max="7172" width="19.7109375" style="525" customWidth="1"/>
    <col min="7173" max="7174" width="17.5703125" style="525" customWidth="1"/>
    <col min="7175" max="7175" width="12.85546875" style="525" customWidth="1"/>
    <col min="7176" max="7424" width="11.5703125" style="525"/>
    <col min="7425" max="7425" width="10" style="525" customWidth="1"/>
    <col min="7426" max="7426" width="37.42578125" style="525" customWidth="1"/>
    <col min="7427" max="7427" width="17.5703125" style="525" customWidth="1"/>
    <col min="7428" max="7428" width="19.7109375" style="525" customWidth="1"/>
    <col min="7429" max="7430" width="17.5703125" style="525" customWidth="1"/>
    <col min="7431" max="7431" width="12.85546875" style="525" customWidth="1"/>
    <col min="7432" max="7680" width="11.5703125" style="525"/>
    <col min="7681" max="7681" width="10" style="525" customWidth="1"/>
    <col min="7682" max="7682" width="37.42578125" style="525" customWidth="1"/>
    <col min="7683" max="7683" width="17.5703125" style="525" customWidth="1"/>
    <col min="7684" max="7684" width="19.7109375" style="525" customWidth="1"/>
    <col min="7685" max="7686" width="17.5703125" style="525" customWidth="1"/>
    <col min="7687" max="7687" width="12.85546875" style="525" customWidth="1"/>
    <col min="7688" max="7936" width="11.5703125" style="525"/>
    <col min="7937" max="7937" width="10" style="525" customWidth="1"/>
    <col min="7938" max="7938" width="37.42578125" style="525" customWidth="1"/>
    <col min="7939" max="7939" width="17.5703125" style="525" customWidth="1"/>
    <col min="7940" max="7940" width="19.7109375" style="525" customWidth="1"/>
    <col min="7941" max="7942" width="17.5703125" style="525" customWidth="1"/>
    <col min="7943" max="7943" width="12.85546875" style="525" customWidth="1"/>
    <col min="7944" max="8192" width="11.5703125" style="525"/>
    <col min="8193" max="8193" width="10" style="525" customWidth="1"/>
    <col min="8194" max="8194" width="37.42578125" style="525" customWidth="1"/>
    <col min="8195" max="8195" width="17.5703125" style="525" customWidth="1"/>
    <col min="8196" max="8196" width="19.7109375" style="525" customWidth="1"/>
    <col min="8197" max="8198" width="17.5703125" style="525" customWidth="1"/>
    <col min="8199" max="8199" width="12.85546875" style="525" customWidth="1"/>
    <col min="8200" max="8448" width="11.5703125" style="525"/>
    <col min="8449" max="8449" width="10" style="525" customWidth="1"/>
    <col min="8450" max="8450" width="37.42578125" style="525" customWidth="1"/>
    <col min="8451" max="8451" width="17.5703125" style="525" customWidth="1"/>
    <col min="8452" max="8452" width="19.7109375" style="525" customWidth="1"/>
    <col min="8453" max="8454" width="17.5703125" style="525" customWidth="1"/>
    <col min="8455" max="8455" width="12.85546875" style="525" customWidth="1"/>
    <col min="8456" max="8704" width="11.5703125" style="525"/>
    <col min="8705" max="8705" width="10" style="525" customWidth="1"/>
    <col min="8706" max="8706" width="37.42578125" style="525" customWidth="1"/>
    <col min="8707" max="8707" width="17.5703125" style="525" customWidth="1"/>
    <col min="8708" max="8708" width="19.7109375" style="525" customWidth="1"/>
    <col min="8709" max="8710" width="17.5703125" style="525" customWidth="1"/>
    <col min="8711" max="8711" width="12.85546875" style="525" customWidth="1"/>
    <col min="8712" max="8960" width="11.5703125" style="525"/>
    <col min="8961" max="8961" width="10" style="525" customWidth="1"/>
    <col min="8962" max="8962" width="37.42578125" style="525" customWidth="1"/>
    <col min="8963" max="8963" width="17.5703125" style="525" customWidth="1"/>
    <col min="8964" max="8964" width="19.7109375" style="525" customWidth="1"/>
    <col min="8965" max="8966" width="17.5703125" style="525" customWidth="1"/>
    <col min="8967" max="8967" width="12.85546875" style="525" customWidth="1"/>
    <col min="8968" max="9216" width="11.5703125" style="525"/>
    <col min="9217" max="9217" width="10" style="525" customWidth="1"/>
    <col min="9218" max="9218" width="37.42578125" style="525" customWidth="1"/>
    <col min="9219" max="9219" width="17.5703125" style="525" customWidth="1"/>
    <col min="9220" max="9220" width="19.7109375" style="525" customWidth="1"/>
    <col min="9221" max="9222" width="17.5703125" style="525" customWidth="1"/>
    <col min="9223" max="9223" width="12.85546875" style="525" customWidth="1"/>
    <col min="9224" max="9472" width="11.5703125" style="525"/>
    <col min="9473" max="9473" width="10" style="525" customWidth="1"/>
    <col min="9474" max="9474" width="37.42578125" style="525" customWidth="1"/>
    <col min="9475" max="9475" width="17.5703125" style="525" customWidth="1"/>
    <col min="9476" max="9476" width="19.7109375" style="525" customWidth="1"/>
    <col min="9477" max="9478" width="17.5703125" style="525" customWidth="1"/>
    <col min="9479" max="9479" width="12.85546875" style="525" customWidth="1"/>
    <col min="9480" max="9728" width="11.5703125" style="525"/>
    <col min="9729" max="9729" width="10" style="525" customWidth="1"/>
    <col min="9730" max="9730" width="37.42578125" style="525" customWidth="1"/>
    <col min="9731" max="9731" width="17.5703125" style="525" customWidth="1"/>
    <col min="9732" max="9732" width="19.7109375" style="525" customWidth="1"/>
    <col min="9733" max="9734" width="17.5703125" style="525" customWidth="1"/>
    <col min="9735" max="9735" width="12.85546875" style="525" customWidth="1"/>
    <col min="9736" max="9984" width="11.5703125" style="525"/>
    <col min="9985" max="9985" width="10" style="525" customWidth="1"/>
    <col min="9986" max="9986" width="37.42578125" style="525" customWidth="1"/>
    <col min="9987" max="9987" width="17.5703125" style="525" customWidth="1"/>
    <col min="9988" max="9988" width="19.7109375" style="525" customWidth="1"/>
    <col min="9989" max="9990" width="17.5703125" style="525" customWidth="1"/>
    <col min="9991" max="9991" width="12.85546875" style="525" customWidth="1"/>
    <col min="9992" max="10240" width="11.5703125" style="525"/>
    <col min="10241" max="10241" width="10" style="525" customWidth="1"/>
    <col min="10242" max="10242" width="37.42578125" style="525" customWidth="1"/>
    <col min="10243" max="10243" width="17.5703125" style="525" customWidth="1"/>
    <col min="10244" max="10244" width="19.7109375" style="525" customWidth="1"/>
    <col min="10245" max="10246" width="17.5703125" style="525" customWidth="1"/>
    <col min="10247" max="10247" width="12.85546875" style="525" customWidth="1"/>
    <col min="10248" max="10496" width="11.5703125" style="525"/>
    <col min="10497" max="10497" width="10" style="525" customWidth="1"/>
    <col min="10498" max="10498" width="37.42578125" style="525" customWidth="1"/>
    <col min="10499" max="10499" width="17.5703125" style="525" customWidth="1"/>
    <col min="10500" max="10500" width="19.7109375" style="525" customWidth="1"/>
    <col min="10501" max="10502" width="17.5703125" style="525" customWidth="1"/>
    <col min="10503" max="10503" width="12.85546875" style="525" customWidth="1"/>
    <col min="10504" max="10752" width="11.5703125" style="525"/>
    <col min="10753" max="10753" width="10" style="525" customWidth="1"/>
    <col min="10754" max="10754" width="37.42578125" style="525" customWidth="1"/>
    <col min="10755" max="10755" width="17.5703125" style="525" customWidth="1"/>
    <col min="10756" max="10756" width="19.7109375" style="525" customWidth="1"/>
    <col min="10757" max="10758" width="17.5703125" style="525" customWidth="1"/>
    <col min="10759" max="10759" width="12.85546875" style="525" customWidth="1"/>
    <col min="10760" max="11008" width="11.5703125" style="525"/>
    <col min="11009" max="11009" width="10" style="525" customWidth="1"/>
    <col min="11010" max="11010" width="37.42578125" style="525" customWidth="1"/>
    <col min="11011" max="11011" width="17.5703125" style="525" customWidth="1"/>
    <col min="11012" max="11012" width="19.7109375" style="525" customWidth="1"/>
    <col min="11013" max="11014" width="17.5703125" style="525" customWidth="1"/>
    <col min="11015" max="11015" width="12.85546875" style="525" customWidth="1"/>
    <col min="11016" max="11264" width="11.5703125" style="525"/>
    <col min="11265" max="11265" width="10" style="525" customWidth="1"/>
    <col min="11266" max="11266" width="37.42578125" style="525" customWidth="1"/>
    <col min="11267" max="11267" width="17.5703125" style="525" customWidth="1"/>
    <col min="11268" max="11268" width="19.7109375" style="525" customWidth="1"/>
    <col min="11269" max="11270" width="17.5703125" style="525" customWidth="1"/>
    <col min="11271" max="11271" width="12.85546875" style="525" customWidth="1"/>
    <col min="11272" max="11520" width="11.5703125" style="525"/>
    <col min="11521" max="11521" width="10" style="525" customWidth="1"/>
    <col min="11522" max="11522" width="37.42578125" style="525" customWidth="1"/>
    <col min="11523" max="11523" width="17.5703125" style="525" customWidth="1"/>
    <col min="11524" max="11524" width="19.7109375" style="525" customWidth="1"/>
    <col min="11525" max="11526" width="17.5703125" style="525" customWidth="1"/>
    <col min="11527" max="11527" width="12.85546875" style="525" customWidth="1"/>
    <col min="11528" max="11776" width="11.5703125" style="525"/>
    <col min="11777" max="11777" width="10" style="525" customWidth="1"/>
    <col min="11778" max="11778" width="37.42578125" style="525" customWidth="1"/>
    <col min="11779" max="11779" width="17.5703125" style="525" customWidth="1"/>
    <col min="11780" max="11780" width="19.7109375" style="525" customWidth="1"/>
    <col min="11781" max="11782" width="17.5703125" style="525" customWidth="1"/>
    <col min="11783" max="11783" width="12.85546875" style="525" customWidth="1"/>
    <col min="11784" max="12032" width="11.5703125" style="525"/>
    <col min="12033" max="12033" width="10" style="525" customWidth="1"/>
    <col min="12034" max="12034" width="37.42578125" style="525" customWidth="1"/>
    <col min="12035" max="12035" width="17.5703125" style="525" customWidth="1"/>
    <col min="12036" max="12036" width="19.7109375" style="525" customWidth="1"/>
    <col min="12037" max="12038" width="17.5703125" style="525" customWidth="1"/>
    <col min="12039" max="12039" width="12.85546875" style="525" customWidth="1"/>
    <col min="12040" max="12288" width="11.5703125" style="525"/>
    <col min="12289" max="12289" width="10" style="525" customWidth="1"/>
    <col min="12290" max="12290" width="37.42578125" style="525" customWidth="1"/>
    <col min="12291" max="12291" width="17.5703125" style="525" customWidth="1"/>
    <col min="12292" max="12292" width="19.7109375" style="525" customWidth="1"/>
    <col min="12293" max="12294" width="17.5703125" style="525" customWidth="1"/>
    <col min="12295" max="12295" width="12.85546875" style="525" customWidth="1"/>
    <col min="12296" max="12544" width="11.5703125" style="525"/>
    <col min="12545" max="12545" width="10" style="525" customWidth="1"/>
    <col min="12546" max="12546" width="37.42578125" style="525" customWidth="1"/>
    <col min="12547" max="12547" width="17.5703125" style="525" customWidth="1"/>
    <col min="12548" max="12548" width="19.7109375" style="525" customWidth="1"/>
    <col min="12549" max="12550" width="17.5703125" style="525" customWidth="1"/>
    <col min="12551" max="12551" width="12.85546875" style="525" customWidth="1"/>
    <col min="12552" max="12800" width="11.5703125" style="525"/>
    <col min="12801" max="12801" width="10" style="525" customWidth="1"/>
    <col min="12802" max="12802" width="37.42578125" style="525" customWidth="1"/>
    <col min="12803" max="12803" width="17.5703125" style="525" customWidth="1"/>
    <col min="12804" max="12804" width="19.7109375" style="525" customWidth="1"/>
    <col min="12805" max="12806" width="17.5703125" style="525" customWidth="1"/>
    <col min="12807" max="12807" width="12.85546875" style="525" customWidth="1"/>
    <col min="12808" max="13056" width="11.5703125" style="525"/>
    <col min="13057" max="13057" width="10" style="525" customWidth="1"/>
    <col min="13058" max="13058" width="37.42578125" style="525" customWidth="1"/>
    <col min="13059" max="13059" width="17.5703125" style="525" customWidth="1"/>
    <col min="13060" max="13060" width="19.7109375" style="525" customWidth="1"/>
    <col min="13061" max="13062" width="17.5703125" style="525" customWidth="1"/>
    <col min="13063" max="13063" width="12.85546875" style="525" customWidth="1"/>
    <col min="13064" max="13312" width="11.5703125" style="525"/>
    <col min="13313" max="13313" width="10" style="525" customWidth="1"/>
    <col min="13314" max="13314" width="37.42578125" style="525" customWidth="1"/>
    <col min="13315" max="13315" width="17.5703125" style="525" customWidth="1"/>
    <col min="13316" max="13316" width="19.7109375" style="525" customWidth="1"/>
    <col min="13317" max="13318" width="17.5703125" style="525" customWidth="1"/>
    <col min="13319" max="13319" width="12.85546875" style="525" customWidth="1"/>
    <col min="13320" max="13568" width="11.5703125" style="525"/>
    <col min="13569" max="13569" width="10" style="525" customWidth="1"/>
    <col min="13570" max="13570" width="37.42578125" style="525" customWidth="1"/>
    <col min="13571" max="13571" width="17.5703125" style="525" customWidth="1"/>
    <col min="13572" max="13572" width="19.7109375" style="525" customWidth="1"/>
    <col min="13573" max="13574" width="17.5703125" style="525" customWidth="1"/>
    <col min="13575" max="13575" width="12.85546875" style="525" customWidth="1"/>
    <col min="13576" max="13824" width="11.5703125" style="525"/>
    <col min="13825" max="13825" width="10" style="525" customWidth="1"/>
    <col min="13826" max="13826" width="37.42578125" style="525" customWidth="1"/>
    <col min="13827" max="13827" width="17.5703125" style="525" customWidth="1"/>
    <col min="13828" max="13828" width="19.7109375" style="525" customWidth="1"/>
    <col min="13829" max="13830" width="17.5703125" style="525" customWidth="1"/>
    <col min="13831" max="13831" width="12.85546875" style="525" customWidth="1"/>
    <col min="13832" max="14080" width="11.5703125" style="525"/>
    <col min="14081" max="14081" width="10" style="525" customWidth="1"/>
    <col min="14082" max="14082" width="37.42578125" style="525" customWidth="1"/>
    <col min="14083" max="14083" width="17.5703125" style="525" customWidth="1"/>
    <col min="14084" max="14084" width="19.7109375" style="525" customWidth="1"/>
    <col min="14085" max="14086" width="17.5703125" style="525" customWidth="1"/>
    <col min="14087" max="14087" width="12.85546875" style="525" customWidth="1"/>
    <col min="14088" max="14336" width="11.5703125" style="525"/>
    <col min="14337" max="14337" width="10" style="525" customWidth="1"/>
    <col min="14338" max="14338" width="37.42578125" style="525" customWidth="1"/>
    <col min="14339" max="14339" width="17.5703125" style="525" customWidth="1"/>
    <col min="14340" max="14340" width="19.7109375" style="525" customWidth="1"/>
    <col min="14341" max="14342" width="17.5703125" style="525" customWidth="1"/>
    <col min="14343" max="14343" width="12.85546875" style="525" customWidth="1"/>
    <col min="14344" max="14592" width="11.5703125" style="525"/>
    <col min="14593" max="14593" width="10" style="525" customWidth="1"/>
    <col min="14594" max="14594" width="37.42578125" style="525" customWidth="1"/>
    <col min="14595" max="14595" width="17.5703125" style="525" customWidth="1"/>
    <col min="14596" max="14596" width="19.7109375" style="525" customWidth="1"/>
    <col min="14597" max="14598" width="17.5703125" style="525" customWidth="1"/>
    <col min="14599" max="14599" width="12.85546875" style="525" customWidth="1"/>
    <col min="14600" max="14848" width="11.5703125" style="525"/>
    <col min="14849" max="14849" width="10" style="525" customWidth="1"/>
    <col min="14850" max="14850" width="37.42578125" style="525" customWidth="1"/>
    <col min="14851" max="14851" width="17.5703125" style="525" customWidth="1"/>
    <col min="14852" max="14852" width="19.7109375" style="525" customWidth="1"/>
    <col min="14853" max="14854" width="17.5703125" style="525" customWidth="1"/>
    <col min="14855" max="14855" width="12.85546875" style="525" customWidth="1"/>
    <col min="14856" max="15104" width="11.5703125" style="525"/>
    <col min="15105" max="15105" width="10" style="525" customWidth="1"/>
    <col min="15106" max="15106" width="37.42578125" style="525" customWidth="1"/>
    <col min="15107" max="15107" width="17.5703125" style="525" customWidth="1"/>
    <col min="15108" max="15108" width="19.7109375" style="525" customWidth="1"/>
    <col min="15109" max="15110" width="17.5703125" style="525" customWidth="1"/>
    <col min="15111" max="15111" width="12.85546875" style="525" customWidth="1"/>
    <col min="15112" max="15360" width="11.5703125" style="525"/>
    <col min="15361" max="15361" width="10" style="525" customWidth="1"/>
    <col min="15362" max="15362" width="37.42578125" style="525" customWidth="1"/>
    <col min="15363" max="15363" width="17.5703125" style="525" customWidth="1"/>
    <col min="15364" max="15364" width="19.7109375" style="525" customWidth="1"/>
    <col min="15365" max="15366" width="17.5703125" style="525" customWidth="1"/>
    <col min="15367" max="15367" width="12.85546875" style="525" customWidth="1"/>
    <col min="15368" max="15616" width="11.5703125" style="525"/>
    <col min="15617" max="15617" width="10" style="525" customWidth="1"/>
    <col min="15618" max="15618" width="37.42578125" style="525" customWidth="1"/>
    <col min="15619" max="15619" width="17.5703125" style="525" customWidth="1"/>
    <col min="15620" max="15620" width="19.7109375" style="525" customWidth="1"/>
    <col min="15621" max="15622" width="17.5703125" style="525" customWidth="1"/>
    <col min="15623" max="15623" width="12.85546875" style="525" customWidth="1"/>
    <col min="15624" max="15872" width="11.5703125" style="525"/>
    <col min="15873" max="15873" width="10" style="525" customWidth="1"/>
    <col min="15874" max="15874" width="37.42578125" style="525" customWidth="1"/>
    <col min="15875" max="15875" width="17.5703125" style="525" customWidth="1"/>
    <col min="15876" max="15876" width="19.7109375" style="525" customWidth="1"/>
    <col min="15877" max="15878" width="17.5703125" style="525" customWidth="1"/>
    <col min="15879" max="15879" width="12.85546875" style="525" customWidth="1"/>
    <col min="15880" max="16128" width="11.5703125" style="525"/>
    <col min="16129" max="16129" width="10" style="525" customWidth="1"/>
    <col min="16130" max="16130" width="37.42578125" style="525" customWidth="1"/>
    <col min="16131" max="16131" width="17.5703125" style="525" customWidth="1"/>
    <col min="16132" max="16132" width="19.7109375" style="525" customWidth="1"/>
    <col min="16133" max="16134" width="17.5703125" style="525" customWidth="1"/>
    <col min="16135" max="16135" width="12.85546875" style="525" customWidth="1"/>
    <col min="16136" max="16384" width="11.5703125" style="525"/>
  </cols>
  <sheetData>
    <row r="1" spans="1:8" s="523" customFormat="1" ht="42" customHeight="1">
      <c r="A1" s="1222"/>
      <c r="B1" s="1223"/>
      <c r="C1" s="522"/>
      <c r="E1" s="1224" t="s">
        <v>583</v>
      </c>
      <c r="F1" s="1224"/>
      <c r="G1" s="1224"/>
      <c r="H1" s="524"/>
    </row>
    <row r="2" spans="1:8" s="523" customFormat="1" ht="13.5" customHeight="1">
      <c r="A2" s="1234"/>
      <c r="B2" s="1234"/>
      <c r="C2" s="1234"/>
      <c r="D2" s="1234"/>
      <c r="E2" s="1234"/>
      <c r="F2" s="1234"/>
      <c r="G2" s="1234"/>
    </row>
    <row r="3" spans="1:8" s="481" customFormat="1" ht="17.100000000000001" customHeight="1">
      <c r="A3" s="1217" t="s">
        <v>491</v>
      </c>
      <c r="B3" s="1217"/>
      <c r="C3" s="1217"/>
      <c r="D3" s="1217"/>
      <c r="E3" s="1217"/>
      <c r="F3" s="1217"/>
      <c r="G3" s="1217"/>
    </row>
    <row r="4" spans="1:8" s="481" customFormat="1" ht="17.100000000000001" customHeight="1">
      <c r="A4" s="1218" t="s">
        <v>492</v>
      </c>
      <c r="B4" s="1218"/>
      <c r="C4" s="1218"/>
      <c r="D4" s="1218"/>
      <c r="E4" s="1218"/>
      <c r="F4" s="1218"/>
      <c r="G4" s="1218"/>
    </row>
    <row r="5" spans="1:8" s="523" customFormat="1" ht="18.75" customHeight="1">
      <c r="A5" s="1225" t="s">
        <v>78</v>
      </c>
      <c r="B5" s="1225"/>
      <c r="C5" s="1225"/>
      <c r="D5" s="1225"/>
      <c r="E5" s="1225"/>
      <c r="F5" s="1225"/>
      <c r="G5" s="1225"/>
    </row>
    <row r="6" spans="1:8" s="523" customFormat="1" ht="18.75" customHeight="1">
      <c r="A6" s="1225" t="s">
        <v>79</v>
      </c>
      <c r="B6" s="1225"/>
      <c r="C6" s="1225"/>
      <c r="D6" s="1225"/>
      <c r="E6" s="1225"/>
      <c r="F6" s="1225"/>
      <c r="G6" s="1225"/>
    </row>
    <row r="7" spans="1:8" ht="19.5" customHeight="1"/>
    <row r="8" spans="1:8" ht="38.25" customHeight="1">
      <c r="A8" s="1220" t="s">
        <v>584</v>
      </c>
      <c r="B8" s="1233"/>
      <c r="C8" s="1233"/>
      <c r="D8" s="1233"/>
      <c r="E8" s="1233"/>
      <c r="F8" s="1233"/>
      <c r="G8" s="1233"/>
    </row>
    <row r="9" spans="1:8">
      <c r="G9" s="527" t="s">
        <v>407</v>
      </c>
    </row>
    <row r="10" spans="1:8" s="523" customFormat="1" ht="47.25">
      <c r="A10" s="590" t="s">
        <v>85</v>
      </c>
      <c r="B10" s="588" t="s">
        <v>86</v>
      </c>
      <c r="C10" s="490" t="s">
        <v>585</v>
      </c>
      <c r="D10" s="490" t="s">
        <v>495</v>
      </c>
      <c r="E10" s="491" t="s">
        <v>543</v>
      </c>
      <c r="F10" s="492" t="s">
        <v>496</v>
      </c>
      <c r="G10" s="588" t="s">
        <v>497</v>
      </c>
    </row>
    <row r="11" spans="1:8" s="591" customFormat="1">
      <c r="A11" s="493">
        <v>1</v>
      </c>
      <c r="B11" s="493">
        <v>2</v>
      </c>
      <c r="C11" s="493">
        <v>3</v>
      </c>
      <c r="D11" s="493">
        <v>4</v>
      </c>
      <c r="E11" s="493">
        <v>5</v>
      </c>
      <c r="F11" s="493">
        <v>6</v>
      </c>
      <c r="G11" s="493">
        <v>7</v>
      </c>
    </row>
    <row r="12" spans="1:8" ht="22.5" customHeight="1">
      <c r="A12" s="533" t="s">
        <v>244</v>
      </c>
      <c r="B12" s="534" t="s">
        <v>468</v>
      </c>
      <c r="C12" s="535"/>
      <c r="D12" s="535"/>
      <c r="E12" s="536"/>
      <c r="F12" s="536"/>
      <c r="G12" s="539" t="e">
        <f>F12/E12*100</f>
        <v>#DIV/0!</v>
      </c>
    </row>
    <row r="13" spans="1:8" ht="22.5" customHeight="1">
      <c r="A13" s="533" t="s">
        <v>263</v>
      </c>
      <c r="B13" s="534" t="s">
        <v>498</v>
      </c>
      <c r="C13" s="589">
        <f>C14+C17</f>
        <v>0</v>
      </c>
      <c r="D13" s="589">
        <f>D14+D17</f>
        <v>0</v>
      </c>
      <c r="E13" s="589">
        <f>E14+E17</f>
        <v>0</v>
      </c>
      <c r="F13" s="589">
        <f>F14+F17</f>
        <v>0</v>
      </c>
      <c r="G13" s="539" t="e">
        <f t="shared" ref="G13:G29" si="0">F13/E13*100</f>
        <v>#DIV/0!</v>
      </c>
    </row>
    <row r="14" spans="1:8" ht="34.5" customHeight="1">
      <c r="A14" s="533" t="s">
        <v>499</v>
      </c>
      <c r="B14" s="540" t="s">
        <v>586</v>
      </c>
      <c r="C14" s="545">
        <f>C15+C16</f>
        <v>0</v>
      </c>
      <c r="D14" s="545">
        <f>D15+D16</f>
        <v>0</v>
      </c>
      <c r="E14" s="545">
        <f>E15+E16</f>
        <v>0</v>
      </c>
      <c r="F14" s="545">
        <f>F15+F16</f>
        <v>0</v>
      </c>
      <c r="G14" s="537" t="e">
        <f t="shared" si="0"/>
        <v>#DIV/0!</v>
      </c>
    </row>
    <row r="15" spans="1:8" ht="24" customHeight="1">
      <c r="A15" s="533" t="s">
        <v>501</v>
      </c>
      <c r="B15" s="540" t="s">
        <v>587</v>
      </c>
      <c r="C15" s="542"/>
      <c r="D15" s="542"/>
      <c r="E15" s="543"/>
      <c r="F15" s="543"/>
      <c r="G15" s="537" t="e">
        <f t="shared" si="0"/>
        <v>#DIV/0!</v>
      </c>
    </row>
    <row r="16" spans="1:8" ht="24" customHeight="1">
      <c r="A16" s="533" t="s">
        <v>503</v>
      </c>
      <c r="B16" s="540" t="s">
        <v>588</v>
      </c>
      <c r="C16" s="542"/>
      <c r="D16" s="542"/>
      <c r="E16" s="543"/>
      <c r="F16" s="543"/>
      <c r="G16" s="537" t="e">
        <f t="shared" si="0"/>
        <v>#DIV/0!</v>
      </c>
    </row>
    <row r="17" spans="1:7" ht="24" customHeight="1">
      <c r="A17" s="533" t="s">
        <v>511</v>
      </c>
      <c r="B17" s="540" t="s">
        <v>512</v>
      </c>
      <c r="C17" s="592">
        <f>C18+C19+C20</f>
        <v>0</v>
      </c>
      <c r="D17" s="592">
        <f>D18+D19+D20</f>
        <v>0</v>
      </c>
      <c r="E17" s="592">
        <f>E18+E19+E20</f>
        <v>0</v>
      </c>
      <c r="F17" s="592">
        <f>F18+F19+F20</f>
        <v>0</v>
      </c>
      <c r="G17" s="537" t="e">
        <f t="shared" si="0"/>
        <v>#DIV/0!</v>
      </c>
    </row>
    <row r="18" spans="1:7" ht="24" customHeight="1">
      <c r="A18" s="533" t="s">
        <v>513</v>
      </c>
      <c r="B18" s="540" t="s">
        <v>514</v>
      </c>
      <c r="C18" s="542"/>
      <c r="D18" s="542"/>
      <c r="E18" s="542"/>
      <c r="F18" s="542"/>
      <c r="G18" s="537" t="e">
        <f t="shared" si="0"/>
        <v>#DIV/0!</v>
      </c>
    </row>
    <row r="19" spans="1:7" ht="24" customHeight="1">
      <c r="A19" s="533" t="s">
        <v>515</v>
      </c>
      <c r="B19" s="540" t="s">
        <v>516</v>
      </c>
      <c r="C19" s="542"/>
      <c r="D19" s="542"/>
      <c r="E19" s="543"/>
      <c r="F19" s="543"/>
      <c r="G19" s="537" t="e">
        <f t="shared" si="0"/>
        <v>#DIV/0!</v>
      </c>
    </row>
    <row r="20" spans="1:7" ht="24" customHeight="1">
      <c r="A20" s="544" t="s">
        <v>517</v>
      </c>
      <c r="B20" s="540" t="s">
        <v>518</v>
      </c>
      <c r="C20" s="542"/>
      <c r="D20" s="542"/>
      <c r="E20" s="542"/>
      <c r="F20" s="542"/>
      <c r="G20" s="537" t="e">
        <f t="shared" si="0"/>
        <v>#DIV/0!</v>
      </c>
    </row>
    <row r="21" spans="1:7" ht="24" customHeight="1">
      <c r="A21" s="544"/>
      <c r="B21" s="534" t="s">
        <v>519</v>
      </c>
      <c r="C21" s="538">
        <f>C12+C13</f>
        <v>0</v>
      </c>
      <c r="D21" s="538">
        <f>D12+D13</f>
        <v>0</v>
      </c>
      <c r="E21" s="538">
        <f>E12+E13</f>
        <v>0</v>
      </c>
      <c r="F21" s="538">
        <f>F12+F13</f>
        <v>0</v>
      </c>
      <c r="G21" s="539" t="e">
        <f t="shared" si="0"/>
        <v>#DIV/0!</v>
      </c>
    </row>
    <row r="22" spans="1:7" ht="24" customHeight="1">
      <c r="A22" s="544" t="s">
        <v>265</v>
      </c>
      <c r="B22" s="534" t="s">
        <v>520</v>
      </c>
      <c r="C22" s="592">
        <f>C23+C26+C27</f>
        <v>0</v>
      </c>
      <c r="D22" s="592">
        <f>D23+D26+D27</f>
        <v>0</v>
      </c>
      <c r="E22" s="592">
        <f>E23+E26+E27</f>
        <v>0</v>
      </c>
      <c r="F22" s="592">
        <f>F23+F26+F27</f>
        <v>0</v>
      </c>
      <c r="G22" s="539" t="e">
        <f t="shared" si="0"/>
        <v>#DIV/0!</v>
      </c>
    </row>
    <row r="23" spans="1:7" ht="24" customHeight="1">
      <c r="A23" s="544" t="s">
        <v>521</v>
      </c>
      <c r="B23" s="540" t="s">
        <v>522</v>
      </c>
      <c r="C23" s="545">
        <f>C24+C25</f>
        <v>0</v>
      </c>
      <c r="D23" s="545">
        <f>D24+D25</f>
        <v>0</v>
      </c>
      <c r="E23" s="545">
        <f>E24+E25</f>
        <v>0</v>
      </c>
      <c r="F23" s="545">
        <f>F24+F25</f>
        <v>0</v>
      </c>
      <c r="G23" s="537" t="e">
        <f t="shared" si="0"/>
        <v>#DIV/0!</v>
      </c>
    </row>
    <row r="24" spans="1:7" ht="24" customHeight="1">
      <c r="A24" s="544" t="s">
        <v>523</v>
      </c>
      <c r="B24" s="501" t="s">
        <v>545</v>
      </c>
      <c r="C24" s="570"/>
      <c r="D24" s="542"/>
      <c r="E24" s="570"/>
      <c r="F24" s="543"/>
      <c r="G24" s="537" t="e">
        <f t="shared" si="0"/>
        <v>#DIV/0!</v>
      </c>
    </row>
    <row r="25" spans="1:7" ht="35.25" customHeight="1">
      <c r="A25" s="544" t="s">
        <v>525</v>
      </c>
      <c r="B25" s="540" t="s">
        <v>546</v>
      </c>
      <c r="C25" s="543"/>
      <c r="D25" s="542"/>
      <c r="E25" s="543"/>
      <c r="F25" s="543"/>
      <c r="G25" s="537" t="e">
        <f t="shared" si="0"/>
        <v>#DIV/0!</v>
      </c>
    </row>
    <row r="26" spans="1:7" ht="24" customHeight="1">
      <c r="A26" s="544" t="s">
        <v>535</v>
      </c>
      <c r="B26" s="547" t="s">
        <v>536</v>
      </c>
      <c r="C26" s="543"/>
      <c r="D26" s="543"/>
      <c r="E26" s="543"/>
      <c r="F26" s="543"/>
      <c r="G26" s="537" t="e">
        <f t="shared" si="0"/>
        <v>#DIV/0!</v>
      </c>
    </row>
    <row r="27" spans="1:7" ht="24" customHeight="1">
      <c r="A27" s="544" t="s">
        <v>537</v>
      </c>
      <c r="B27" s="544" t="s">
        <v>538</v>
      </c>
      <c r="C27" s="543"/>
      <c r="D27" s="543"/>
      <c r="E27" s="543"/>
      <c r="F27" s="543"/>
      <c r="G27" s="537" t="e">
        <f t="shared" si="0"/>
        <v>#DIV/0!</v>
      </c>
    </row>
    <row r="28" spans="1:7" ht="24" customHeight="1">
      <c r="A28" s="544" t="s">
        <v>267</v>
      </c>
      <c r="B28" s="548" t="s">
        <v>589</v>
      </c>
      <c r="C28" s="538">
        <f>SUM(C12+C13-C22)</f>
        <v>0</v>
      </c>
      <c r="D28" s="538">
        <f>SUM(D12+D13-D22)</f>
        <v>0</v>
      </c>
      <c r="E28" s="538">
        <f>SUM(E12+E13-E22)</f>
        <v>0</v>
      </c>
      <c r="F28" s="538">
        <f>SUM(F12+F13-F22)</f>
        <v>0</v>
      </c>
      <c r="G28" s="539" t="e">
        <f t="shared" si="0"/>
        <v>#DIV/0!</v>
      </c>
    </row>
    <row r="29" spans="1:7" ht="24" customHeight="1">
      <c r="A29" s="544"/>
      <c r="B29" s="534" t="s">
        <v>540</v>
      </c>
      <c r="C29" s="538">
        <f>C22+C28</f>
        <v>0</v>
      </c>
      <c r="D29" s="538">
        <f>D22+D28</f>
        <v>0</v>
      </c>
      <c r="E29" s="538">
        <f>E22+E28</f>
        <v>0</v>
      </c>
      <c r="F29" s="538">
        <f>F22+F28</f>
        <v>0</v>
      </c>
      <c r="G29" s="539" t="e">
        <f t="shared" si="0"/>
        <v>#DIV/0!</v>
      </c>
    </row>
    <row r="30" spans="1:7" ht="22.5" customHeight="1"/>
    <row r="31" spans="1:7" s="551" customFormat="1" ht="24" customHeight="1">
      <c r="A31" s="549"/>
      <c r="B31" s="550" t="s">
        <v>434</v>
      </c>
    </row>
    <row r="32" spans="1:7" s="551" customFormat="1" ht="19.5" customHeight="1">
      <c r="A32" s="551" t="s">
        <v>442</v>
      </c>
      <c r="B32" s="523"/>
    </row>
    <row r="33" spans="1:7" s="551" customFormat="1" ht="19.5" customHeight="1">
      <c r="A33" s="521"/>
    </row>
    <row r="34" spans="1:7" s="553" customFormat="1" ht="16.5" customHeight="1">
      <c r="A34" s="552"/>
      <c r="B34" s="552" t="s">
        <v>228</v>
      </c>
      <c r="C34" s="552"/>
      <c r="D34" s="552"/>
      <c r="E34" s="552"/>
      <c r="F34" s="552" t="s">
        <v>229</v>
      </c>
      <c r="G34" s="552"/>
    </row>
    <row r="35" spans="1:7" s="553" customFormat="1" ht="9" customHeight="1">
      <c r="A35" s="552"/>
      <c r="B35" s="552"/>
      <c r="C35" s="552"/>
      <c r="D35" s="552"/>
      <c r="E35" s="552"/>
      <c r="F35" s="552"/>
      <c r="G35" s="552"/>
    </row>
    <row r="36" spans="1:7" s="553" customFormat="1" ht="44.25" customHeight="1">
      <c r="A36" s="552"/>
      <c r="B36" s="552" t="s">
        <v>230</v>
      </c>
      <c r="C36" s="552"/>
      <c r="D36" s="552"/>
      <c r="E36" s="552"/>
      <c r="F36" s="552" t="s">
        <v>231</v>
      </c>
      <c r="G36" s="552"/>
    </row>
    <row r="37" spans="1:7" s="553" customFormat="1" ht="12.75" customHeight="1">
      <c r="A37" s="554"/>
      <c r="B37" s="554" t="s">
        <v>232</v>
      </c>
      <c r="C37" s="554"/>
      <c r="D37" s="554"/>
      <c r="E37" s="554"/>
      <c r="F37" s="554" t="s">
        <v>232</v>
      </c>
      <c r="G37" s="554"/>
    </row>
    <row r="38" spans="1:7" s="553" customFormat="1" ht="19.5" customHeight="1">
      <c r="A38" s="552"/>
      <c r="B38" s="551"/>
      <c r="C38" s="551"/>
      <c r="D38" s="551"/>
      <c r="E38" s="551"/>
      <c r="F38" s="551"/>
      <c r="G38" s="551"/>
    </row>
    <row r="39" spans="1:7" s="553" customFormat="1" ht="32.25" customHeight="1">
      <c r="A39" s="552"/>
      <c r="B39" s="555" t="s">
        <v>234</v>
      </c>
      <c r="C39" s="552"/>
      <c r="D39" s="552"/>
      <c r="E39" s="552"/>
      <c r="F39" s="555" t="s">
        <v>235</v>
      </c>
      <c r="G39" s="552"/>
    </row>
    <row r="40" spans="1:7" s="553" customFormat="1" ht="12.75"/>
    <row r="41" spans="1:7" s="523" customFormat="1" ht="12.75">
      <c r="A41" s="553"/>
      <c r="B41" s="553"/>
      <c r="C41" s="553"/>
      <c r="D41" s="553"/>
      <c r="E41" s="553"/>
      <c r="F41" s="553"/>
      <c r="G41" s="553"/>
    </row>
    <row r="42" spans="1:7" s="523" customFormat="1" ht="12.75">
      <c r="A42" s="553"/>
      <c r="B42" s="553" t="s">
        <v>236</v>
      </c>
      <c r="C42" s="553"/>
      <c r="D42" s="553"/>
      <c r="E42" s="553"/>
      <c r="F42" s="553" t="s">
        <v>237</v>
      </c>
      <c r="G42" s="553"/>
    </row>
    <row r="43" spans="1:7" s="523" customFormat="1" ht="20.25" customHeight="1">
      <c r="A43" s="553"/>
      <c r="B43" s="553" t="s">
        <v>232</v>
      </c>
      <c r="C43" s="553"/>
      <c r="D43" s="553"/>
      <c r="E43" s="553"/>
      <c r="F43" s="553" t="s">
        <v>232</v>
      </c>
      <c r="G43" s="553"/>
    </row>
  </sheetData>
  <mergeCells count="8">
    <mergeCell ref="A6:G6"/>
    <mergeCell ref="A8:G8"/>
    <mergeCell ref="A1:B1"/>
    <mergeCell ref="E1:G1"/>
    <mergeCell ref="A2:G2"/>
    <mergeCell ref="A3:G3"/>
    <mergeCell ref="A4:G4"/>
    <mergeCell ref="A5:G5"/>
  </mergeCells>
  <pageMargins left="0.78740157480314965" right="0.78740157480314965" top="0.78740157480314965" bottom="0.78740157480314965" header="0.11811023622047245" footer="0.11811023622047245"/>
  <pageSetup paperSize="9" scale="64" orientation="portrait" useFirstPageNumber="1" verticalDpi="598"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3"/>
  <sheetViews>
    <sheetView view="pageBreakPreview" zoomScaleNormal="100" workbookViewId="0">
      <selection activeCell="F25" sqref="F25"/>
    </sheetView>
  </sheetViews>
  <sheetFormatPr defaultColWidth="11.5703125" defaultRowHeight="15.75"/>
  <cols>
    <col min="1" max="1" width="10" style="525" customWidth="1"/>
    <col min="2" max="2" width="37.42578125" style="525" customWidth="1"/>
    <col min="3" max="3" width="17.5703125" style="525" customWidth="1"/>
    <col min="4" max="4" width="19.7109375" style="525" customWidth="1"/>
    <col min="5" max="5" width="17.5703125" style="525" customWidth="1"/>
    <col min="6" max="6" width="17.5703125" style="526" customWidth="1"/>
    <col min="7" max="7" width="12.85546875" style="527" customWidth="1"/>
    <col min="8" max="256" width="11.5703125" style="525"/>
    <col min="257" max="257" width="10" style="525" customWidth="1"/>
    <col min="258" max="258" width="37.42578125" style="525" customWidth="1"/>
    <col min="259" max="259" width="17.5703125" style="525" customWidth="1"/>
    <col min="260" max="260" width="19.7109375" style="525" customWidth="1"/>
    <col min="261" max="262" width="17.5703125" style="525" customWidth="1"/>
    <col min="263" max="263" width="12.85546875" style="525" customWidth="1"/>
    <col min="264" max="512" width="11.5703125" style="525"/>
    <col min="513" max="513" width="10" style="525" customWidth="1"/>
    <col min="514" max="514" width="37.42578125" style="525" customWidth="1"/>
    <col min="515" max="515" width="17.5703125" style="525" customWidth="1"/>
    <col min="516" max="516" width="19.7109375" style="525" customWidth="1"/>
    <col min="517" max="518" width="17.5703125" style="525" customWidth="1"/>
    <col min="519" max="519" width="12.85546875" style="525" customWidth="1"/>
    <col min="520" max="768" width="11.5703125" style="525"/>
    <col min="769" max="769" width="10" style="525" customWidth="1"/>
    <col min="770" max="770" width="37.42578125" style="525" customWidth="1"/>
    <col min="771" max="771" width="17.5703125" style="525" customWidth="1"/>
    <col min="772" max="772" width="19.7109375" style="525" customWidth="1"/>
    <col min="773" max="774" width="17.5703125" style="525" customWidth="1"/>
    <col min="775" max="775" width="12.85546875" style="525" customWidth="1"/>
    <col min="776" max="1024" width="11.5703125" style="525"/>
    <col min="1025" max="1025" width="10" style="525" customWidth="1"/>
    <col min="1026" max="1026" width="37.42578125" style="525" customWidth="1"/>
    <col min="1027" max="1027" width="17.5703125" style="525" customWidth="1"/>
    <col min="1028" max="1028" width="19.7109375" style="525" customWidth="1"/>
    <col min="1029" max="1030" width="17.5703125" style="525" customWidth="1"/>
    <col min="1031" max="1031" width="12.85546875" style="525" customWidth="1"/>
    <col min="1032" max="1280" width="11.5703125" style="525"/>
    <col min="1281" max="1281" width="10" style="525" customWidth="1"/>
    <col min="1282" max="1282" width="37.42578125" style="525" customWidth="1"/>
    <col min="1283" max="1283" width="17.5703125" style="525" customWidth="1"/>
    <col min="1284" max="1284" width="19.7109375" style="525" customWidth="1"/>
    <col min="1285" max="1286" width="17.5703125" style="525" customWidth="1"/>
    <col min="1287" max="1287" width="12.85546875" style="525" customWidth="1"/>
    <col min="1288" max="1536" width="11.5703125" style="525"/>
    <col min="1537" max="1537" width="10" style="525" customWidth="1"/>
    <col min="1538" max="1538" width="37.42578125" style="525" customWidth="1"/>
    <col min="1539" max="1539" width="17.5703125" style="525" customWidth="1"/>
    <col min="1540" max="1540" width="19.7109375" style="525" customWidth="1"/>
    <col min="1541" max="1542" width="17.5703125" style="525" customWidth="1"/>
    <col min="1543" max="1543" width="12.85546875" style="525" customWidth="1"/>
    <col min="1544" max="1792" width="11.5703125" style="525"/>
    <col min="1793" max="1793" width="10" style="525" customWidth="1"/>
    <col min="1794" max="1794" width="37.42578125" style="525" customWidth="1"/>
    <col min="1795" max="1795" width="17.5703125" style="525" customWidth="1"/>
    <col min="1796" max="1796" width="19.7109375" style="525" customWidth="1"/>
    <col min="1797" max="1798" width="17.5703125" style="525" customWidth="1"/>
    <col min="1799" max="1799" width="12.85546875" style="525" customWidth="1"/>
    <col min="1800" max="2048" width="11.5703125" style="525"/>
    <col min="2049" max="2049" width="10" style="525" customWidth="1"/>
    <col min="2050" max="2050" width="37.42578125" style="525" customWidth="1"/>
    <col min="2051" max="2051" width="17.5703125" style="525" customWidth="1"/>
    <col min="2052" max="2052" width="19.7109375" style="525" customWidth="1"/>
    <col min="2053" max="2054" width="17.5703125" style="525" customWidth="1"/>
    <col min="2055" max="2055" width="12.85546875" style="525" customWidth="1"/>
    <col min="2056" max="2304" width="11.5703125" style="525"/>
    <col min="2305" max="2305" width="10" style="525" customWidth="1"/>
    <col min="2306" max="2306" width="37.42578125" style="525" customWidth="1"/>
    <col min="2307" max="2307" width="17.5703125" style="525" customWidth="1"/>
    <col min="2308" max="2308" width="19.7109375" style="525" customWidth="1"/>
    <col min="2309" max="2310" width="17.5703125" style="525" customWidth="1"/>
    <col min="2311" max="2311" width="12.85546875" style="525" customWidth="1"/>
    <col min="2312" max="2560" width="11.5703125" style="525"/>
    <col min="2561" max="2561" width="10" style="525" customWidth="1"/>
    <col min="2562" max="2562" width="37.42578125" style="525" customWidth="1"/>
    <col min="2563" max="2563" width="17.5703125" style="525" customWidth="1"/>
    <col min="2564" max="2564" width="19.7109375" style="525" customWidth="1"/>
    <col min="2565" max="2566" width="17.5703125" style="525" customWidth="1"/>
    <col min="2567" max="2567" width="12.85546875" style="525" customWidth="1"/>
    <col min="2568" max="2816" width="11.5703125" style="525"/>
    <col min="2817" max="2817" width="10" style="525" customWidth="1"/>
    <col min="2818" max="2818" width="37.42578125" style="525" customWidth="1"/>
    <col min="2819" max="2819" width="17.5703125" style="525" customWidth="1"/>
    <col min="2820" max="2820" width="19.7109375" style="525" customWidth="1"/>
    <col min="2821" max="2822" width="17.5703125" style="525" customWidth="1"/>
    <col min="2823" max="2823" width="12.85546875" style="525" customWidth="1"/>
    <col min="2824" max="3072" width="11.5703125" style="525"/>
    <col min="3073" max="3073" width="10" style="525" customWidth="1"/>
    <col min="3074" max="3074" width="37.42578125" style="525" customWidth="1"/>
    <col min="3075" max="3075" width="17.5703125" style="525" customWidth="1"/>
    <col min="3076" max="3076" width="19.7109375" style="525" customWidth="1"/>
    <col min="3077" max="3078" width="17.5703125" style="525" customWidth="1"/>
    <col min="3079" max="3079" width="12.85546875" style="525" customWidth="1"/>
    <col min="3080" max="3328" width="11.5703125" style="525"/>
    <col min="3329" max="3329" width="10" style="525" customWidth="1"/>
    <col min="3330" max="3330" width="37.42578125" style="525" customWidth="1"/>
    <col min="3331" max="3331" width="17.5703125" style="525" customWidth="1"/>
    <col min="3332" max="3332" width="19.7109375" style="525" customWidth="1"/>
    <col min="3333" max="3334" width="17.5703125" style="525" customWidth="1"/>
    <col min="3335" max="3335" width="12.85546875" style="525" customWidth="1"/>
    <col min="3336" max="3584" width="11.5703125" style="525"/>
    <col min="3585" max="3585" width="10" style="525" customWidth="1"/>
    <col min="3586" max="3586" width="37.42578125" style="525" customWidth="1"/>
    <col min="3587" max="3587" width="17.5703125" style="525" customWidth="1"/>
    <col min="3588" max="3588" width="19.7109375" style="525" customWidth="1"/>
    <col min="3589" max="3590" width="17.5703125" style="525" customWidth="1"/>
    <col min="3591" max="3591" width="12.85546875" style="525" customWidth="1"/>
    <col min="3592" max="3840" width="11.5703125" style="525"/>
    <col min="3841" max="3841" width="10" style="525" customWidth="1"/>
    <col min="3842" max="3842" width="37.42578125" style="525" customWidth="1"/>
    <col min="3843" max="3843" width="17.5703125" style="525" customWidth="1"/>
    <col min="3844" max="3844" width="19.7109375" style="525" customWidth="1"/>
    <col min="3845" max="3846" width="17.5703125" style="525" customWidth="1"/>
    <col min="3847" max="3847" width="12.85546875" style="525" customWidth="1"/>
    <col min="3848" max="4096" width="11.5703125" style="525"/>
    <col min="4097" max="4097" width="10" style="525" customWidth="1"/>
    <col min="4098" max="4098" width="37.42578125" style="525" customWidth="1"/>
    <col min="4099" max="4099" width="17.5703125" style="525" customWidth="1"/>
    <col min="4100" max="4100" width="19.7109375" style="525" customWidth="1"/>
    <col min="4101" max="4102" width="17.5703125" style="525" customWidth="1"/>
    <col min="4103" max="4103" width="12.85546875" style="525" customWidth="1"/>
    <col min="4104" max="4352" width="11.5703125" style="525"/>
    <col min="4353" max="4353" width="10" style="525" customWidth="1"/>
    <col min="4354" max="4354" width="37.42578125" style="525" customWidth="1"/>
    <col min="4355" max="4355" width="17.5703125" style="525" customWidth="1"/>
    <col min="4356" max="4356" width="19.7109375" style="525" customWidth="1"/>
    <col min="4357" max="4358" width="17.5703125" style="525" customWidth="1"/>
    <col min="4359" max="4359" width="12.85546875" style="525" customWidth="1"/>
    <col min="4360" max="4608" width="11.5703125" style="525"/>
    <col min="4609" max="4609" width="10" style="525" customWidth="1"/>
    <col min="4610" max="4610" width="37.42578125" style="525" customWidth="1"/>
    <col min="4611" max="4611" width="17.5703125" style="525" customWidth="1"/>
    <col min="4612" max="4612" width="19.7109375" style="525" customWidth="1"/>
    <col min="4613" max="4614" width="17.5703125" style="525" customWidth="1"/>
    <col min="4615" max="4615" width="12.85546875" style="525" customWidth="1"/>
    <col min="4616" max="4864" width="11.5703125" style="525"/>
    <col min="4865" max="4865" width="10" style="525" customWidth="1"/>
    <col min="4866" max="4866" width="37.42578125" style="525" customWidth="1"/>
    <col min="4867" max="4867" width="17.5703125" style="525" customWidth="1"/>
    <col min="4868" max="4868" width="19.7109375" style="525" customWidth="1"/>
    <col min="4869" max="4870" width="17.5703125" style="525" customWidth="1"/>
    <col min="4871" max="4871" width="12.85546875" style="525" customWidth="1"/>
    <col min="4872" max="5120" width="11.5703125" style="525"/>
    <col min="5121" max="5121" width="10" style="525" customWidth="1"/>
    <col min="5122" max="5122" width="37.42578125" style="525" customWidth="1"/>
    <col min="5123" max="5123" width="17.5703125" style="525" customWidth="1"/>
    <col min="5124" max="5124" width="19.7109375" style="525" customWidth="1"/>
    <col min="5125" max="5126" width="17.5703125" style="525" customWidth="1"/>
    <col min="5127" max="5127" width="12.85546875" style="525" customWidth="1"/>
    <col min="5128" max="5376" width="11.5703125" style="525"/>
    <col min="5377" max="5377" width="10" style="525" customWidth="1"/>
    <col min="5378" max="5378" width="37.42578125" style="525" customWidth="1"/>
    <col min="5379" max="5379" width="17.5703125" style="525" customWidth="1"/>
    <col min="5380" max="5380" width="19.7109375" style="525" customWidth="1"/>
    <col min="5381" max="5382" width="17.5703125" style="525" customWidth="1"/>
    <col min="5383" max="5383" width="12.85546875" style="525" customWidth="1"/>
    <col min="5384" max="5632" width="11.5703125" style="525"/>
    <col min="5633" max="5633" width="10" style="525" customWidth="1"/>
    <col min="5634" max="5634" width="37.42578125" style="525" customWidth="1"/>
    <col min="5635" max="5635" width="17.5703125" style="525" customWidth="1"/>
    <col min="5636" max="5636" width="19.7109375" style="525" customWidth="1"/>
    <col min="5637" max="5638" width="17.5703125" style="525" customWidth="1"/>
    <col min="5639" max="5639" width="12.85546875" style="525" customWidth="1"/>
    <col min="5640" max="5888" width="11.5703125" style="525"/>
    <col min="5889" max="5889" width="10" style="525" customWidth="1"/>
    <col min="5890" max="5890" width="37.42578125" style="525" customWidth="1"/>
    <col min="5891" max="5891" width="17.5703125" style="525" customWidth="1"/>
    <col min="5892" max="5892" width="19.7109375" style="525" customWidth="1"/>
    <col min="5893" max="5894" width="17.5703125" style="525" customWidth="1"/>
    <col min="5895" max="5895" width="12.85546875" style="525" customWidth="1"/>
    <col min="5896" max="6144" width="11.5703125" style="525"/>
    <col min="6145" max="6145" width="10" style="525" customWidth="1"/>
    <col min="6146" max="6146" width="37.42578125" style="525" customWidth="1"/>
    <col min="6147" max="6147" width="17.5703125" style="525" customWidth="1"/>
    <col min="6148" max="6148" width="19.7109375" style="525" customWidth="1"/>
    <col min="6149" max="6150" width="17.5703125" style="525" customWidth="1"/>
    <col min="6151" max="6151" width="12.85546875" style="525" customWidth="1"/>
    <col min="6152" max="6400" width="11.5703125" style="525"/>
    <col min="6401" max="6401" width="10" style="525" customWidth="1"/>
    <col min="6402" max="6402" width="37.42578125" style="525" customWidth="1"/>
    <col min="6403" max="6403" width="17.5703125" style="525" customWidth="1"/>
    <col min="6404" max="6404" width="19.7109375" style="525" customWidth="1"/>
    <col min="6405" max="6406" width="17.5703125" style="525" customWidth="1"/>
    <col min="6407" max="6407" width="12.85546875" style="525" customWidth="1"/>
    <col min="6408" max="6656" width="11.5703125" style="525"/>
    <col min="6657" max="6657" width="10" style="525" customWidth="1"/>
    <col min="6658" max="6658" width="37.42578125" style="525" customWidth="1"/>
    <col min="6659" max="6659" width="17.5703125" style="525" customWidth="1"/>
    <col min="6660" max="6660" width="19.7109375" style="525" customWidth="1"/>
    <col min="6661" max="6662" width="17.5703125" style="525" customWidth="1"/>
    <col min="6663" max="6663" width="12.85546875" style="525" customWidth="1"/>
    <col min="6664" max="6912" width="11.5703125" style="525"/>
    <col min="6913" max="6913" width="10" style="525" customWidth="1"/>
    <col min="6914" max="6914" width="37.42578125" style="525" customWidth="1"/>
    <col min="6915" max="6915" width="17.5703125" style="525" customWidth="1"/>
    <col min="6916" max="6916" width="19.7109375" style="525" customWidth="1"/>
    <col min="6917" max="6918" width="17.5703125" style="525" customWidth="1"/>
    <col min="6919" max="6919" width="12.85546875" style="525" customWidth="1"/>
    <col min="6920" max="7168" width="11.5703125" style="525"/>
    <col min="7169" max="7169" width="10" style="525" customWidth="1"/>
    <col min="7170" max="7170" width="37.42578125" style="525" customWidth="1"/>
    <col min="7171" max="7171" width="17.5703125" style="525" customWidth="1"/>
    <col min="7172" max="7172" width="19.7109375" style="525" customWidth="1"/>
    <col min="7173" max="7174" width="17.5703125" style="525" customWidth="1"/>
    <col min="7175" max="7175" width="12.85546875" style="525" customWidth="1"/>
    <col min="7176" max="7424" width="11.5703125" style="525"/>
    <col min="7425" max="7425" width="10" style="525" customWidth="1"/>
    <col min="7426" max="7426" width="37.42578125" style="525" customWidth="1"/>
    <col min="7427" max="7427" width="17.5703125" style="525" customWidth="1"/>
    <col min="7428" max="7428" width="19.7109375" style="525" customWidth="1"/>
    <col min="7429" max="7430" width="17.5703125" style="525" customWidth="1"/>
    <col min="7431" max="7431" width="12.85546875" style="525" customWidth="1"/>
    <col min="7432" max="7680" width="11.5703125" style="525"/>
    <col min="7681" max="7681" width="10" style="525" customWidth="1"/>
    <col min="7682" max="7682" width="37.42578125" style="525" customWidth="1"/>
    <col min="7683" max="7683" width="17.5703125" style="525" customWidth="1"/>
    <col min="7684" max="7684" width="19.7109375" style="525" customWidth="1"/>
    <col min="7685" max="7686" width="17.5703125" style="525" customWidth="1"/>
    <col min="7687" max="7687" width="12.85546875" style="525" customWidth="1"/>
    <col min="7688" max="7936" width="11.5703125" style="525"/>
    <col min="7937" max="7937" width="10" style="525" customWidth="1"/>
    <col min="7938" max="7938" width="37.42578125" style="525" customWidth="1"/>
    <col min="7939" max="7939" width="17.5703125" style="525" customWidth="1"/>
    <col min="7940" max="7940" width="19.7109375" style="525" customWidth="1"/>
    <col min="7941" max="7942" width="17.5703125" style="525" customWidth="1"/>
    <col min="7943" max="7943" width="12.85546875" style="525" customWidth="1"/>
    <col min="7944" max="8192" width="11.5703125" style="525"/>
    <col min="8193" max="8193" width="10" style="525" customWidth="1"/>
    <col min="8194" max="8194" width="37.42578125" style="525" customWidth="1"/>
    <col min="8195" max="8195" width="17.5703125" style="525" customWidth="1"/>
    <col min="8196" max="8196" width="19.7109375" style="525" customWidth="1"/>
    <col min="8197" max="8198" width="17.5703125" style="525" customWidth="1"/>
    <col min="8199" max="8199" width="12.85546875" style="525" customWidth="1"/>
    <col min="8200" max="8448" width="11.5703125" style="525"/>
    <col min="8449" max="8449" width="10" style="525" customWidth="1"/>
    <col min="8450" max="8450" width="37.42578125" style="525" customWidth="1"/>
    <col min="8451" max="8451" width="17.5703125" style="525" customWidth="1"/>
    <col min="8452" max="8452" width="19.7109375" style="525" customWidth="1"/>
    <col min="8453" max="8454" width="17.5703125" style="525" customWidth="1"/>
    <col min="8455" max="8455" width="12.85546875" style="525" customWidth="1"/>
    <col min="8456" max="8704" width="11.5703125" style="525"/>
    <col min="8705" max="8705" width="10" style="525" customWidth="1"/>
    <col min="8706" max="8706" width="37.42578125" style="525" customWidth="1"/>
    <col min="8707" max="8707" width="17.5703125" style="525" customWidth="1"/>
    <col min="8708" max="8708" width="19.7109375" style="525" customWidth="1"/>
    <col min="8709" max="8710" width="17.5703125" style="525" customWidth="1"/>
    <col min="8711" max="8711" width="12.85546875" style="525" customWidth="1"/>
    <col min="8712" max="8960" width="11.5703125" style="525"/>
    <col min="8961" max="8961" width="10" style="525" customWidth="1"/>
    <col min="8962" max="8962" width="37.42578125" style="525" customWidth="1"/>
    <col min="8963" max="8963" width="17.5703125" style="525" customWidth="1"/>
    <col min="8964" max="8964" width="19.7109375" style="525" customWidth="1"/>
    <col min="8965" max="8966" width="17.5703125" style="525" customWidth="1"/>
    <col min="8967" max="8967" width="12.85546875" style="525" customWidth="1"/>
    <col min="8968" max="9216" width="11.5703125" style="525"/>
    <col min="9217" max="9217" width="10" style="525" customWidth="1"/>
    <col min="9218" max="9218" width="37.42578125" style="525" customWidth="1"/>
    <col min="9219" max="9219" width="17.5703125" style="525" customWidth="1"/>
    <col min="9220" max="9220" width="19.7109375" style="525" customWidth="1"/>
    <col min="9221" max="9222" width="17.5703125" style="525" customWidth="1"/>
    <col min="9223" max="9223" width="12.85546875" style="525" customWidth="1"/>
    <col min="9224" max="9472" width="11.5703125" style="525"/>
    <col min="9473" max="9473" width="10" style="525" customWidth="1"/>
    <col min="9474" max="9474" width="37.42578125" style="525" customWidth="1"/>
    <col min="9475" max="9475" width="17.5703125" style="525" customWidth="1"/>
    <col min="9476" max="9476" width="19.7109375" style="525" customWidth="1"/>
    <col min="9477" max="9478" width="17.5703125" style="525" customWidth="1"/>
    <col min="9479" max="9479" width="12.85546875" style="525" customWidth="1"/>
    <col min="9480" max="9728" width="11.5703125" style="525"/>
    <col min="9729" max="9729" width="10" style="525" customWidth="1"/>
    <col min="9730" max="9730" width="37.42578125" style="525" customWidth="1"/>
    <col min="9731" max="9731" width="17.5703125" style="525" customWidth="1"/>
    <col min="9732" max="9732" width="19.7109375" style="525" customWidth="1"/>
    <col min="9733" max="9734" width="17.5703125" style="525" customWidth="1"/>
    <col min="9735" max="9735" width="12.85546875" style="525" customWidth="1"/>
    <col min="9736" max="9984" width="11.5703125" style="525"/>
    <col min="9985" max="9985" width="10" style="525" customWidth="1"/>
    <col min="9986" max="9986" width="37.42578125" style="525" customWidth="1"/>
    <col min="9987" max="9987" width="17.5703125" style="525" customWidth="1"/>
    <col min="9988" max="9988" width="19.7109375" style="525" customWidth="1"/>
    <col min="9989" max="9990" width="17.5703125" style="525" customWidth="1"/>
    <col min="9991" max="9991" width="12.85546875" style="525" customWidth="1"/>
    <col min="9992" max="10240" width="11.5703125" style="525"/>
    <col min="10241" max="10241" width="10" style="525" customWidth="1"/>
    <col min="10242" max="10242" width="37.42578125" style="525" customWidth="1"/>
    <col min="10243" max="10243" width="17.5703125" style="525" customWidth="1"/>
    <col min="10244" max="10244" width="19.7109375" style="525" customWidth="1"/>
    <col min="10245" max="10246" width="17.5703125" style="525" customWidth="1"/>
    <col min="10247" max="10247" width="12.85546875" style="525" customWidth="1"/>
    <col min="10248" max="10496" width="11.5703125" style="525"/>
    <col min="10497" max="10497" width="10" style="525" customWidth="1"/>
    <col min="10498" max="10498" width="37.42578125" style="525" customWidth="1"/>
    <col min="10499" max="10499" width="17.5703125" style="525" customWidth="1"/>
    <col min="10500" max="10500" width="19.7109375" style="525" customWidth="1"/>
    <col min="10501" max="10502" width="17.5703125" style="525" customWidth="1"/>
    <col min="10503" max="10503" width="12.85546875" style="525" customWidth="1"/>
    <col min="10504" max="10752" width="11.5703125" style="525"/>
    <col min="10753" max="10753" width="10" style="525" customWidth="1"/>
    <col min="10754" max="10754" width="37.42578125" style="525" customWidth="1"/>
    <col min="10755" max="10755" width="17.5703125" style="525" customWidth="1"/>
    <col min="10756" max="10756" width="19.7109375" style="525" customWidth="1"/>
    <col min="10757" max="10758" width="17.5703125" style="525" customWidth="1"/>
    <col min="10759" max="10759" width="12.85546875" style="525" customWidth="1"/>
    <col min="10760" max="11008" width="11.5703125" style="525"/>
    <col min="11009" max="11009" width="10" style="525" customWidth="1"/>
    <col min="11010" max="11010" width="37.42578125" style="525" customWidth="1"/>
    <col min="11011" max="11011" width="17.5703125" style="525" customWidth="1"/>
    <col min="11012" max="11012" width="19.7109375" style="525" customWidth="1"/>
    <col min="11013" max="11014" width="17.5703125" style="525" customWidth="1"/>
    <col min="11015" max="11015" width="12.85546875" style="525" customWidth="1"/>
    <col min="11016" max="11264" width="11.5703125" style="525"/>
    <col min="11265" max="11265" width="10" style="525" customWidth="1"/>
    <col min="11266" max="11266" width="37.42578125" style="525" customWidth="1"/>
    <col min="11267" max="11267" width="17.5703125" style="525" customWidth="1"/>
    <col min="11268" max="11268" width="19.7109375" style="525" customWidth="1"/>
    <col min="11269" max="11270" width="17.5703125" style="525" customWidth="1"/>
    <col min="11271" max="11271" width="12.85546875" style="525" customWidth="1"/>
    <col min="11272" max="11520" width="11.5703125" style="525"/>
    <col min="11521" max="11521" width="10" style="525" customWidth="1"/>
    <col min="11522" max="11522" width="37.42578125" style="525" customWidth="1"/>
    <col min="11523" max="11523" width="17.5703125" style="525" customWidth="1"/>
    <col min="11524" max="11524" width="19.7109375" style="525" customWidth="1"/>
    <col min="11525" max="11526" width="17.5703125" style="525" customWidth="1"/>
    <col min="11527" max="11527" width="12.85546875" style="525" customWidth="1"/>
    <col min="11528" max="11776" width="11.5703125" style="525"/>
    <col min="11777" max="11777" width="10" style="525" customWidth="1"/>
    <col min="11778" max="11778" width="37.42578125" style="525" customWidth="1"/>
    <col min="11779" max="11779" width="17.5703125" style="525" customWidth="1"/>
    <col min="11780" max="11780" width="19.7109375" style="525" customWidth="1"/>
    <col min="11781" max="11782" width="17.5703125" style="525" customWidth="1"/>
    <col min="11783" max="11783" width="12.85546875" style="525" customWidth="1"/>
    <col min="11784" max="12032" width="11.5703125" style="525"/>
    <col min="12033" max="12033" width="10" style="525" customWidth="1"/>
    <col min="12034" max="12034" width="37.42578125" style="525" customWidth="1"/>
    <col min="12035" max="12035" width="17.5703125" style="525" customWidth="1"/>
    <col min="12036" max="12036" width="19.7109375" style="525" customWidth="1"/>
    <col min="12037" max="12038" width="17.5703125" style="525" customWidth="1"/>
    <col min="12039" max="12039" width="12.85546875" style="525" customWidth="1"/>
    <col min="12040" max="12288" width="11.5703125" style="525"/>
    <col min="12289" max="12289" width="10" style="525" customWidth="1"/>
    <col min="12290" max="12290" width="37.42578125" style="525" customWidth="1"/>
    <col min="12291" max="12291" width="17.5703125" style="525" customWidth="1"/>
    <col min="12292" max="12292" width="19.7109375" style="525" customWidth="1"/>
    <col min="12293" max="12294" width="17.5703125" style="525" customWidth="1"/>
    <col min="12295" max="12295" width="12.85546875" style="525" customWidth="1"/>
    <col min="12296" max="12544" width="11.5703125" style="525"/>
    <col min="12545" max="12545" width="10" style="525" customWidth="1"/>
    <col min="12546" max="12546" width="37.42578125" style="525" customWidth="1"/>
    <col min="12547" max="12547" width="17.5703125" style="525" customWidth="1"/>
    <col min="12548" max="12548" width="19.7109375" style="525" customWidth="1"/>
    <col min="12549" max="12550" width="17.5703125" style="525" customWidth="1"/>
    <col min="12551" max="12551" width="12.85546875" style="525" customWidth="1"/>
    <col min="12552" max="12800" width="11.5703125" style="525"/>
    <col min="12801" max="12801" width="10" style="525" customWidth="1"/>
    <col min="12802" max="12802" width="37.42578125" style="525" customWidth="1"/>
    <col min="12803" max="12803" width="17.5703125" style="525" customWidth="1"/>
    <col min="12804" max="12804" width="19.7109375" style="525" customWidth="1"/>
    <col min="12805" max="12806" width="17.5703125" style="525" customWidth="1"/>
    <col min="12807" max="12807" width="12.85546875" style="525" customWidth="1"/>
    <col min="12808" max="13056" width="11.5703125" style="525"/>
    <col min="13057" max="13057" width="10" style="525" customWidth="1"/>
    <col min="13058" max="13058" width="37.42578125" style="525" customWidth="1"/>
    <col min="13059" max="13059" width="17.5703125" style="525" customWidth="1"/>
    <col min="13060" max="13060" width="19.7109375" style="525" customWidth="1"/>
    <col min="13061" max="13062" width="17.5703125" style="525" customWidth="1"/>
    <col min="13063" max="13063" width="12.85546875" style="525" customWidth="1"/>
    <col min="13064" max="13312" width="11.5703125" style="525"/>
    <col min="13313" max="13313" width="10" style="525" customWidth="1"/>
    <col min="13314" max="13314" width="37.42578125" style="525" customWidth="1"/>
    <col min="13315" max="13315" width="17.5703125" style="525" customWidth="1"/>
    <col min="13316" max="13316" width="19.7109375" style="525" customWidth="1"/>
    <col min="13317" max="13318" width="17.5703125" style="525" customWidth="1"/>
    <col min="13319" max="13319" width="12.85546875" style="525" customWidth="1"/>
    <col min="13320" max="13568" width="11.5703125" style="525"/>
    <col min="13569" max="13569" width="10" style="525" customWidth="1"/>
    <col min="13570" max="13570" width="37.42578125" style="525" customWidth="1"/>
    <col min="13571" max="13571" width="17.5703125" style="525" customWidth="1"/>
    <col min="13572" max="13572" width="19.7109375" style="525" customWidth="1"/>
    <col min="13573" max="13574" width="17.5703125" style="525" customWidth="1"/>
    <col min="13575" max="13575" width="12.85546875" style="525" customWidth="1"/>
    <col min="13576" max="13824" width="11.5703125" style="525"/>
    <col min="13825" max="13825" width="10" style="525" customWidth="1"/>
    <col min="13826" max="13826" width="37.42578125" style="525" customWidth="1"/>
    <col min="13827" max="13827" width="17.5703125" style="525" customWidth="1"/>
    <col min="13828" max="13828" width="19.7109375" style="525" customWidth="1"/>
    <col min="13829" max="13830" width="17.5703125" style="525" customWidth="1"/>
    <col min="13831" max="13831" width="12.85546875" style="525" customWidth="1"/>
    <col min="13832" max="14080" width="11.5703125" style="525"/>
    <col min="14081" max="14081" width="10" style="525" customWidth="1"/>
    <col min="14082" max="14082" width="37.42578125" style="525" customWidth="1"/>
    <col min="14083" max="14083" width="17.5703125" style="525" customWidth="1"/>
    <col min="14084" max="14084" width="19.7109375" style="525" customWidth="1"/>
    <col min="14085" max="14086" width="17.5703125" style="525" customWidth="1"/>
    <col min="14087" max="14087" width="12.85546875" style="525" customWidth="1"/>
    <col min="14088" max="14336" width="11.5703125" style="525"/>
    <col min="14337" max="14337" width="10" style="525" customWidth="1"/>
    <col min="14338" max="14338" width="37.42578125" style="525" customWidth="1"/>
    <col min="14339" max="14339" width="17.5703125" style="525" customWidth="1"/>
    <col min="14340" max="14340" width="19.7109375" style="525" customWidth="1"/>
    <col min="14341" max="14342" width="17.5703125" style="525" customWidth="1"/>
    <col min="14343" max="14343" width="12.85546875" style="525" customWidth="1"/>
    <col min="14344" max="14592" width="11.5703125" style="525"/>
    <col min="14593" max="14593" width="10" style="525" customWidth="1"/>
    <col min="14594" max="14594" width="37.42578125" style="525" customWidth="1"/>
    <col min="14595" max="14595" width="17.5703125" style="525" customWidth="1"/>
    <col min="14596" max="14596" width="19.7109375" style="525" customWidth="1"/>
    <col min="14597" max="14598" width="17.5703125" style="525" customWidth="1"/>
    <col min="14599" max="14599" width="12.85546875" style="525" customWidth="1"/>
    <col min="14600" max="14848" width="11.5703125" style="525"/>
    <col min="14849" max="14849" width="10" style="525" customWidth="1"/>
    <col min="14850" max="14850" width="37.42578125" style="525" customWidth="1"/>
    <col min="14851" max="14851" width="17.5703125" style="525" customWidth="1"/>
    <col min="14852" max="14852" width="19.7109375" style="525" customWidth="1"/>
    <col min="14853" max="14854" width="17.5703125" style="525" customWidth="1"/>
    <col min="14855" max="14855" width="12.85546875" style="525" customWidth="1"/>
    <col min="14856" max="15104" width="11.5703125" style="525"/>
    <col min="15105" max="15105" width="10" style="525" customWidth="1"/>
    <col min="15106" max="15106" width="37.42578125" style="525" customWidth="1"/>
    <col min="15107" max="15107" width="17.5703125" style="525" customWidth="1"/>
    <col min="15108" max="15108" width="19.7109375" style="525" customWidth="1"/>
    <col min="15109" max="15110" width="17.5703125" style="525" customWidth="1"/>
    <col min="15111" max="15111" width="12.85546875" style="525" customWidth="1"/>
    <col min="15112" max="15360" width="11.5703125" style="525"/>
    <col min="15361" max="15361" width="10" style="525" customWidth="1"/>
    <col min="15362" max="15362" width="37.42578125" style="525" customWidth="1"/>
    <col min="15363" max="15363" width="17.5703125" style="525" customWidth="1"/>
    <col min="15364" max="15364" width="19.7109375" style="525" customWidth="1"/>
    <col min="15365" max="15366" width="17.5703125" style="525" customWidth="1"/>
    <col min="15367" max="15367" width="12.85546875" style="525" customWidth="1"/>
    <col min="15368" max="15616" width="11.5703125" style="525"/>
    <col min="15617" max="15617" width="10" style="525" customWidth="1"/>
    <col min="15618" max="15618" width="37.42578125" style="525" customWidth="1"/>
    <col min="15619" max="15619" width="17.5703125" style="525" customWidth="1"/>
    <col min="15620" max="15620" width="19.7109375" style="525" customWidth="1"/>
    <col min="15621" max="15622" width="17.5703125" style="525" customWidth="1"/>
    <col min="15623" max="15623" width="12.85546875" style="525" customWidth="1"/>
    <col min="15624" max="15872" width="11.5703125" style="525"/>
    <col min="15873" max="15873" width="10" style="525" customWidth="1"/>
    <col min="15874" max="15874" width="37.42578125" style="525" customWidth="1"/>
    <col min="15875" max="15875" width="17.5703125" style="525" customWidth="1"/>
    <col min="15876" max="15876" width="19.7109375" style="525" customWidth="1"/>
    <col min="15877" max="15878" width="17.5703125" style="525" customWidth="1"/>
    <col min="15879" max="15879" width="12.85546875" style="525" customWidth="1"/>
    <col min="15880" max="16128" width="11.5703125" style="525"/>
    <col min="16129" max="16129" width="10" style="525" customWidth="1"/>
    <col min="16130" max="16130" width="37.42578125" style="525" customWidth="1"/>
    <col min="16131" max="16131" width="17.5703125" style="525" customWidth="1"/>
    <col min="16132" max="16132" width="19.7109375" style="525" customWidth="1"/>
    <col min="16133" max="16134" width="17.5703125" style="525" customWidth="1"/>
    <col min="16135" max="16135" width="12.85546875" style="525" customWidth="1"/>
    <col min="16136" max="16384" width="11.5703125" style="525"/>
  </cols>
  <sheetData>
    <row r="1" spans="1:8" s="523" customFormat="1" ht="42" customHeight="1">
      <c r="A1" s="1222"/>
      <c r="B1" s="1223"/>
      <c r="C1" s="522"/>
      <c r="E1" s="1224" t="s">
        <v>590</v>
      </c>
      <c r="F1" s="1224"/>
      <c r="G1" s="1224"/>
      <c r="H1" s="524"/>
    </row>
    <row r="2" spans="1:8" s="523" customFormat="1" ht="13.5" customHeight="1">
      <c r="A2" s="1234"/>
      <c r="B2" s="1234"/>
      <c r="C2" s="1234"/>
      <c r="D2" s="1234"/>
      <c r="E2" s="1234"/>
      <c r="F2" s="1234"/>
      <c r="G2" s="1234"/>
    </row>
    <row r="3" spans="1:8" s="481" customFormat="1" ht="17.100000000000001" customHeight="1">
      <c r="A3" s="1217" t="s">
        <v>491</v>
      </c>
      <c r="B3" s="1217"/>
      <c r="C3" s="1217"/>
      <c r="D3" s="1217"/>
      <c r="E3" s="1217"/>
      <c r="F3" s="1217"/>
      <c r="G3" s="1217"/>
    </row>
    <row r="4" spans="1:8" s="481" customFormat="1" ht="17.100000000000001" customHeight="1">
      <c r="A4" s="1218" t="s">
        <v>492</v>
      </c>
      <c r="B4" s="1218"/>
      <c r="C4" s="1218"/>
      <c r="D4" s="1218"/>
      <c r="E4" s="1218"/>
      <c r="F4" s="1218"/>
      <c r="G4" s="1218"/>
    </row>
    <row r="5" spans="1:8" s="523" customFormat="1" ht="18.75" customHeight="1">
      <c r="A5" s="1225" t="s">
        <v>78</v>
      </c>
      <c r="B5" s="1225"/>
      <c r="C5" s="1225"/>
      <c r="D5" s="1225"/>
      <c r="E5" s="1225"/>
      <c r="F5" s="1225"/>
      <c r="G5" s="1225"/>
    </row>
    <row r="6" spans="1:8" s="523" customFormat="1" ht="18.75" customHeight="1">
      <c r="A6" s="1225" t="s">
        <v>79</v>
      </c>
      <c r="B6" s="1225"/>
      <c r="C6" s="1225"/>
      <c r="D6" s="1225"/>
      <c r="E6" s="1225"/>
      <c r="F6" s="1225"/>
      <c r="G6" s="1225"/>
    </row>
    <row r="7" spans="1:8" ht="19.5" customHeight="1"/>
    <row r="8" spans="1:8" ht="48" customHeight="1">
      <c r="A8" s="1212" t="s">
        <v>591</v>
      </c>
      <c r="B8" s="1213"/>
      <c r="C8" s="1213"/>
      <c r="D8" s="1213"/>
      <c r="E8" s="1213"/>
      <c r="F8" s="1213"/>
      <c r="G8" s="1213"/>
    </row>
    <row r="9" spans="1:8">
      <c r="G9" s="527" t="s">
        <v>407</v>
      </c>
    </row>
    <row r="10" spans="1:8" s="523" customFormat="1" ht="47.25">
      <c r="A10" s="590" t="s">
        <v>85</v>
      </c>
      <c r="B10" s="588" t="s">
        <v>86</v>
      </c>
      <c r="C10" s="490" t="s">
        <v>585</v>
      </c>
      <c r="D10" s="490" t="s">
        <v>495</v>
      </c>
      <c r="E10" s="491" t="s">
        <v>543</v>
      </c>
      <c r="F10" s="492" t="s">
        <v>496</v>
      </c>
      <c r="G10" s="588" t="s">
        <v>497</v>
      </c>
    </row>
    <row r="11" spans="1:8" s="591" customFormat="1">
      <c r="A11" s="493">
        <v>1</v>
      </c>
      <c r="B11" s="493">
        <v>2</v>
      </c>
      <c r="C11" s="493">
        <v>3</v>
      </c>
      <c r="D11" s="493">
        <v>4</v>
      </c>
      <c r="E11" s="493">
        <v>5</v>
      </c>
      <c r="F11" s="493">
        <v>6</v>
      </c>
      <c r="G11" s="493">
        <v>7</v>
      </c>
    </row>
    <row r="12" spans="1:8" ht="22.5" customHeight="1">
      <c r="A12" s="533" t="s">
        <v>244</v>
      </c>
      <c r="B12" s="534" t="s">
        <v>468</v>
      </c>
      <c r="C12" s="535"/>
      <c r="D12" s="535"/>
      <c r="E12" s="536"/>
      <c r="F12" s="536"/>
      <c r="G12" s="539" t="e">
        <f>F12/E12*100</f>
        <v>#DIV/0!</v>
      </c>
    </row>
    <row r="13" spans="1:8" ht="22.5" customHeight="1">
      <c r="A13" s="533" t="s">
        <v>263</v>
      </c>
      <c r="B13" s="534" t="s">
        <v>498</v>
      </c>
      <c r="C13" s="589">
        <f>SUM(C14:C16)+C17</f>
        <v>0</v>
      </c>
      <c r="D13" s="589">
        <f t="shared" ref="D13:F13" si="0">SUM(D14:D16)+D17</f>
        <v>0</v>
      </c>
      <c r="E13" s="589">
        <f t="shared" si="0"/>
        <v>0</v>
      </c>
      <c r="F13" s="589">
        <f t="shared" si="0"/>
        <v>0</v>
      </c>
      <c r="G13" s="539" t="e">
        <f t="shared" ref="G13:G29" si="1">F13/E13*100</f>
        <v>#DIV/0!</v>
      </c>
    </row>
    <row r="14" spans="1:8" ht="34.5" customHeight="1">
      <c r="A14" s="533" t="s">
        <v>499</v>
      </c>
      <c r="B14" s="540" t="s">
        <v>592</v>
      </c>
      <c r="C14" s="542"/>
      <c r="D14" s="542"/>
      <c r="E14" s="542"/>
      <c r="F14" s="542"/>
      <c r="G14" s="537" t="e">
        <f>F14/E14*100</f>
        <v>#DIV/0!</v>
      </c>
    </row>
    <row r="15" spans="1:8" ht="34.5" customHeight="1">
      <c r="A15" s="533" t="s">
        <v>511</v>
      </c>
      <c r="B15" s="540" t="s">
        <v>593</v>
      </c>
      <c r="C15" s="542"/>
      <c r="D15" s="542"/>
      <c r="E15" s="542"/>
      <c r="F15" s="542"/>
      <c r="G15" s="537" t="e">
        <f>F15/E15*100</f>
        <v>#DIV/0!</v>
      </c>
    </row>
    <row r="16" spans="1:8" ht="33" customHeight="1">
      <c r="A16" s="533" t="s">
        <v>594</v>
      </c>
      <c r="B16" s="540" t="s">
        <v>595</v>
      </c>
      <c r="C16" s="542"/>
      <c r="D16" s="542"/>
      <c r="E16" s="542"/>
      <c r="F16" s="542"/>
      <c r="G16" s="537" t="e">
        <f>F16/E16*100</f>
        <v>#DIV/0!</v>
      </c>
    </row>
    <row r="17" spans="1:8" ht="23.25" customHeight="1">
      <c r="A17" s="533" t="s">
        <v>596</v>
      </c>
      <c r="B17" s="540" t="s">
        <v>512</v>
      </c>
      <c r="C17" s="592">
        <f>SUM(C18:C20)</f>
        <v>0</v>
      </c>
      <c r="D17" s="592">
        <f>SUM(D18:D20)</f>
        <v>0</v>
      </c>
      <c r="E17" s="592">
        <f>SUM(E18:E20)</f>
        <v>0</v>
      </c>
      <c r="F17" s="592">
        <f>SUM(F18:F20)</f>
        <v>0</v>
      </c>
      <c r="G17" s="537" t="e">
        <f t="shared" si="1"/>
        <v>#DIV/0!</v>
      </c>
    </row>
    <row r="18" spans="1:8" ht="23.25" customHeight="1">
      <c r="A18" s="533" t="s">
        <v>597</v>
      </c>
      <c r="B18" s="540" t="s">
        <v>514</v>
      </c>
      <c r="C18" s="542"/>
      <c r="D18" s="542"/>
      <c r="E18" s="542"/>
      <c r="F18" s="542"/>
      <c r="G18" s="537" t="e">
        <f t="shared" si="1"/>
        <v>#DIV/0!</v>
      </c>
    </row>
    <row r="19" spans="1:8" ht="23.25" customHeight="1">
      <c r="A19" s="533" t="s">
        <v>598</v>
      </c>
      <c r="B19" s="540" t="s">
        <v>516</v>
      </c>
      <c r="C19" s="542"/>
      <c r="D19" s="542"/>
      <c r="E19" s="543"/>
      <c r="F19" s="543"/>
      <c r="G19" s="537" t="e">
        <f t="shared" si="1"/>
        <v>#DIV/0!</v>
      </c>
    </row>
    <row r="20" spans="1:8" ht="23.25" customHeight="1">
      <c r="A20" s="533" t="s">
        <v>599</v>
      </c>
      <c r="B20" s="540" t="s">
        <v>518</v>
      </c>
      <c r="C20" s="542"/>
      <c r="D20" s="542"/>
      <c r="E20" s="543"/>
      <c r="F20" s="543"/>
      <c r="G20" s="537" t="e">
        <f t="shared" si="1"/>
        <v>#DIV/0!</v>
      </c>
    </row>
    <row r="21" spans="1:8" ht="23.25" customHeight="1">
      <c r="A21" s="544"/>
      <c r="B21" s="534" t="s">
        <v>519</v>
      </c>
      <c r="C21" s="538">
        <f>C12+C13</f>
        <v>0</v>
      </c>
      <c r="D21" s="538">
        <f>D12+D13</f>
        <v>0</v>
      </c>
      <c r="E21" s="538">
        <f>E12+E13</f>
        <v>0</v>
      </c>
      <c r="F21" s="538">
        <f>F12+F13</f>
        <v>0</v>
      </c>
      <c r="G21" s="539" t="e">
        <f t="shared" si="1"/>
        <v>#DIV/0!</v>
      </c>
    </row>
    <row r="22" spans="1:8" ht="23.25" customHeight="1">
      <c r="A22" s="544" t="s">
        <v>265</v>
      </c>
      <c r="B22" s="534" t="s">
        <v>520</v>
      </c>
      <c r="C22" s="592">
        <f>C23+C26+C27</f>
        <v>0</v>
      </c>
      <c r="D22" s="592">
        <f>D23+D26+D27</f>
        <v>0</v>
      </c>
      <c r="E22" s="592">
        <f>E23+E26+E27</f>
        <v>0</v>
      </c>
      <c r="F22" s="592">
        <f>F23+F26+F27</f>
        <v>0</v>
      </c>
      <c r="G22" s="539" t="e">
        <f t="shared" si="1"/>
        <v>#DIV/0!</v>
      </c>
    </row>
    <row r="23" spans="1:8" ht="23.25" customHeight="1">
      <c r="A23" s="544" t="s">
        <v>521</v>
      </c>
      <c r="B23" s="540" t="s">
        <v>522</v>
      </c>
      <c r="C23" s="545">
        <f>C24+C25</f>
        <v>0</v>
      </c>
      <c r="D23" s="545">
        <f>D24+D25</f>
        <v>0</v>
      </c>
      <c r="E23" s="545">
        <f>E24+E25</f>
        <v>0</v>
      </c>
      <c r="F23" s="545">
        <f>F24+F25</f>
        <v>0</v>
      </c>
      <c r="G23" s="537" t="e">
        <f t="shared" si="1"/>
        <v>#DIV/0!</v>
      </c>
    </row>
    <row r="24" spans="1:8" ht="32.25" customHeight="1">
      <c r="A24" s="544" t="s">
        <v>523</v>
      </c>
      <c r="B24" s="501" t="s">
        <v>524</v>
      </c>
      <c r="C24" s="570"/>
      <c r="D24" s="542"/>
      <c r="E24" s="570"/>
      <c r="F24" s="543"/>
      <c r="G24" s="537" t="e">
        <f>F24/E24*100</f>
        <v>#DIV/0!</v>
      </c>
    </row>
    <row r="25" spans="1:8" ht="35.25" customHeight="1">
      <c r="A25" s="544" t="s">
        <v>525</v>
      </c>
      <c r="B25" s="540" t="s">
        <v>546</v>
      </c>
      <c r="C25" s="543"/>
      <c r="D25" s="542"/>
      <c r="E25" s="570"/>
      <c r="F25" s="543"/>
      <c r="G25" s="537" t="e">
        <f>F25/E25*100</f>
        <v>#DIV/0!</v>
      </c>
    </row>
    <row r="26" spans="1:8" s="563" customFormat="1" ht="27" customHeight="1">
      <c r="A26" s="571" t="s">
        <v>535</v>
      </c>
      <c r="B26" s="544" t="s">
        <v>536</v>
      </c>
      <c r="C26" s="569"/>
      <c r="D26" s="543"/>
      <c r="E26" s="543"/>
      <c r="F26" s="570"/>
      <c r="G26" s="537" t="e">
        <f>F26/E26*100</f>
        <v>#DIV/0!</v>
      </c>
      <c r="H26" s="572"/>
    </row>
    <row r="27" spans="1:8" s="563" customFormat="1" ht="27" customHeight="1">
      <c r="A27" s="571" t="s">
        <v>537</v>
      </c>
      <c r="B27" s="544" t="s">
        <v>538</v>
      </c>
      <c r="C27" s="569"/>
      <c r="D27" s="543"/>
      <c r="E27" s="543"/>
      <c r="F27" s="570"/>
      <c r="G27" s="537" t="e">
        <f>F27/E27*100</f>
        <v>#DIV/0!</v>
      </c>
      <c r="H27" s="551"/>
    </row>
    <row r="28" spans="1:8" ht="24" customHeight="1">
      <c r="A28" s="544" t="s">
        <v>267</v>
      </c>
      <c r="B28" s="548" t="s">
        <v>589</v>
      </c>
      <c r="C28" s="538">
        <f>SUM(C12+C13-C22)</f>
        <v>0</v>
      </c>
      <c r="D28" s="538">
        <f>SUM(D12+D13-D22)</f>
        <v>0</v>
      </c>
      <c r="E28" s="538">
        <f>SUM(E12+E13-E22)</f>
        <v>0</v>
      </c>
      <c r="F28" s="538">
        <f>SUM(F12+F13-F22)</f>
        <v>0</v>
      </c>
      <c r="G28" s="539" t="e">
        <f t="shared" si="1"/>
        <v>#DIV/0!</v>
      </c>
    </row>
    <row r="29" spans="1:8" ht="24" customHeight="1">
      <c r="A29" s="544"/>
      <c r="B29" s="534" t="s">
        <v>540</v>
      </c>
      <c r="C29" s="538">
        <f>C22+C28</f>
        <v>0</v>
      </c>
      <c r="D29" s="538">
        <f>D22+D28</f>
        <v>0</v>
      </c>
      <c r="E29" s="538">
        <f>E22+E28</f>
        <v>0</v>
      </c>
      <c r="F29" s="538">
        <f>F22+F28</f>
        <v>0</v>
      </c>
      <c r="G29" s="539" t="e">
        <f t="shared" si="1"/>
        <v>#DIV/0!</v>
      </c>
    </row>
    <row r="30" spans="1:8" ht="22.5" customHeight="1"/>
    <row r="31" spans="1:8" s="551" customFormat="1" ht="24" customHeight="1">
      <c r="A31" s="549"/>
      <c r="B31" s="550" t="s">
        <v>434</v>
      </c>
    </row>
    <row r="32" spans="1:8" s="551" customFormat="1" ht="19.5" customHeight="1">
      <c r="A32" s="551" t="s">
        <v>442</v>
      </c>
      <c r="B32" s="523"/>
    </row>
    <row r="33" spans="1:7" s="551" customFormat="1" ht="19.5" customHeight="1">
      <c r="A33" s="521"/>
    </row>
    <row r="34" spans="1:7" s="553" customFormat="1" ht="16.5" customHeight="1">
      <c r="A34" s="552"/>
      <c r="B34" s="552" t="s">
        <v>228</v>
      </c>
      <c r="C34" s="552"/>
      <c r="D34" s="552"/>
      <c r="E34" s="552"/>
      <c r="F34" s="552" t="s">
        <v>229</v>
      </c>
      <c r="G34" s="552"/>
    </row>
    <row r="35" spans="1:7" s="553" customFormat="1" ht="9" customHeight="1">
      <c r="A35" s="552"/>
      <c r="B35" s="552"/>
      <c r="C35" s="552"/>
      <c r="D35" s="552"/>
      <c r="E35" s="552"/>
      <c r="F35" s="552"/>
      <c r="G35" s="552"/>
    </row>
    <row r="36" spans="1:7" s="553" customFormat="1" ht="44.25" customHeight="1">
      <c r="A36" s="552"/>
      <c r="B36" s="552" t="s">
        <v>230</v>
      </c>
      <c r="C36" s="552"/>
      <c r="D36" s="552"/>
      <c r="E36" s="552"/>
      <c r="F36" s="552" t="s">
        <v>231</v>
      </c>
      <c r="G36" s="552"/>
    </row>
    <row r="37" spans="1:7" s="553" customFormat="1" ht="12.75" customHeight="1">
      <c r="A37" s="554"/>
      <c r="B37" s="554" t="s">
        <v>232</v>
      </c>
      <c r="C37" s="554"/>
      <c r="D37" s="554"/>
      <c r="E37" s="554"/>
      <c r="F37" s="554" t="s">
        <v>232</v>
      </c>
      <c r="G37" s="554"/>
    </row>
    <row r="38" spans="1:7" s="553" customFormat="1" ht="19.5" customHeight="1">
      <c r="A38" s="552"/>
      <c r="B38" s="551"/>
      <c r="C38" s="551"/>
      <c r="D38" s="551"/>
      <c r="E38" s="551"/>
      <c r="F38" s="551"/>
      <c r="G38" s="551"/>
    </row>
    <row r="39" spans="1:7" s="553" customFormat="1" ht="32.25" customHeight="1">
      <c r="A39" s="552"/>
      <c r="B39" s="555" t="s">
        <v>234</v>
      </c>
      <c r="C39" s="552"/>
      <c r="D39" s="552"/>
      <c r="E39" s="552"/>
      <c r="F39" s="555" t="s">
        <v>235</v>
      </c>
      <c r="G39" s="552"/>
    </row>
    <row r="40" spans="1:7" s="553" customFormat="1" ht="12.75"/>
    <row r="41" spans="1:7" s="523" customFormat="1" ht="12.75">
      <c r="A41" s="553"/>
      <c r="B41" s="553"/>
      <c r="C41" s="553"/>
      <c r="D41" s="553"/>
      <c r="E41" s="553"/>
      <c r="F41" s="553"/>
      <c r="G41" s="553"/>
    </row>
    <row r="42" spans="1:7" s="523" customFormat="1" ht="12.75">
      <c r="A42" s="553"/>
      <c r="B42" s="553" t="s">
        <v>236</v>
      </c>
      <c r="C42" s="553"/>
      <c r="D42" s="553"/>
      <c r="E42" s="553"/>
      <c r="F42" s="553" t="s">
        <v>237</v>
      </c>
      <c r="G42" s="553"/>
    </row>
    <row r="43" spans="1:7" s="523" customFormat="1" ht="20.25" customHeight="1">
      <c r="A43" s="553"/>
      <c r="B43" s="553" t="s">
        <v>232</v>
      </c>
      <c r="C43" s="553"/>
      <c r="D43" s="553"/>
      <c r="E43" s="553"/>
      <c r="F43" s="553" t="s">
        <v>232</v>
      </c>
      <c r="G43" s="553"/>
    </row>
  </sheetData>
  <mergeCells count="8">
    <mergeCell ref="A6:G6"/>
    <mergeCell ref="A8:G8"/>
    <mergeCell ref="A1:B1"/>
    <mergeCell ref="E1:G1"/>
    <mergeCell ref="A2:G2"/>
    <mergeCell ref="A3:G3"/>
    <mergeCell ref="A4:G4"/>
    <mergeCell ref="A5:G5"/>
  </mergeCells>
  <pageMargins left="0.78740157480314965" right="0.78740157480314965" top="0.78740157480314965" bottom="0.78740157480314965" header="0.11811023622047245" footer="0.11811023622047245"/>
  <pageSetup paperSize="9" scale="64" orientation="portrait" useFirstPageNumber="1" verticalDpi="598"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J66"/>
  <sheetViews>
    <sheetView view="pageBreakPreview" topLeftCell="B1" zoomScaleNormal="100" zoomScaleSheetLayoutView="100" workbookViewId="0">
      <selection activeCell="H24" sqref="H24"/>
    </sheetView>
  </sheetViews>
  <sheetFormatPr defaultRowHeight="18.75" customHeight="1"/>
  <cols>
    <col min="1" max="1" width="41.85546875" style="599" customWidth="1"/>
    <col min="2" max="2" width="29.42578125" style="599" customWidth="1"/>
    <col min="3" max="3" width="17.140625" style="599" customWidth="1"/>
    <col min="4" max="17" width="15.7109375" style="599" customWidth="1"/>
    <col min="18" max="18" width="13" style="599" customWidth="1"/>
    <col min="19" max="19" width="12.140625" style="599" customWidth="1"/>
    <col min="20" max="20" width="12.85546875" style="599" customWidth="1"/>
    <col min="21" max="26" width="9.140625" style="599" customWidth="1"/>
    <col min="27" max="27" width="12.28515625" style="599" customWidth="1"/>
    <col min="28" max="256" width="9.140625" style="599"/>
    <col min="257" max="257" width="41.85546875" style="599" customWidth="1"/>
    <col min="258" max="258" width="29.42578125" style="599" customWidth="1"/>
    <col min="259" max="259" width="17.140625" style="599" customWidth="1"/>
    <col min="260" max="273" width="15.7109375" style="599" customWidth="1"/>
    <col min="274" max="274" width="13" style="599" customWidth="1"/>
    <col min="275" max="275" width="12.140625" style="599" customWidth="1"/>
    <col min="276" max="276" width="12.85546875" style="599" customWidth="1"/>
    <col min="277" max="282" width="9.140625" style="599"/>
    <col min="283" max="283" width="12.28515625" style="599" customWidth="1"/>
    <col min="284" max="512" width="9.140625" style="599"/>
    <col min="513" max="513" width="41.85546875" style="599" customWidth="1"/>
    <col min="514" max="514" width="29.42578125" style="599" customWidth="1"/>
    <col min="515" max="515" width="17.140625" style="599" customWidth="1"/>
    <col min="516" max="529" width="15.7109375" style="599" customWidth="1"/>
    <col min="530" max="530" width="13" style="599" customWidth="1"/>
    <col min="531" max="531" width="12.140625" style="599" customWidth="1"/>
    <col min="532" max="532" width="12.85546875" style="599" customWidth="1"/>
    <col min="533" max="538" width="9.140625" style="599"/>
    <col min="539" max="539" width="12.28515625" style="599" customWidth="1"/>
    <col min="540" max="768" width="9.140625" style="599"/>
    <col min="769" max="769" width="41.85546875" style="599" customWidth="1"/>
    <col min="770" max="770" width="29.42578125" style="599" customWidth="1"/>
    <col min="771" max="771" width="17.140625" style="599" customWidth="1"/>
    <col min="772" max="785" width="15.7109375" style="599" customWidth="1"/>
    <col min="786" max="786" width="13" style="599" customWidth="1"/>
    <col min="787" max="787" width="12.140625" style="599" customWidth="1"/>
    <col min="788" max="788" width="12.85546875" style="599" customWidth="1"/>
    <col min="789" max="794" width="9.140625" style="599"/>
    <col min="795" max="795" width="12.28515625" style="599" customWidth="1"/>
    <col min="796" max="1024" width="9.140625" style="599"/>
    <col min="1025" max="1025" width="41.85546875" style="599" customWidth="1"/>
    <col min="1026" max="1026" width="29.42578125" style="599" customWidth="1"/>
    <col min="1027" max="1027" width="17.140625" style="599" customWidth="1"/>
    <col min="1028" max="1041" width="15.7109375" style="599" customWidth="1"/>
    <col min="1042" max="1042" width="13" style="599" customWidth="1"/>
    <col min="1043" max="1043" width="12.140625" style="599" customWidth="1"/>
    <col min="1044" max="1044" width="12.85546875" style="599" customWidth="1"/>
    <col min="1045" max="1050" width="9.140625" style="599"/>
    <col min="1051" max="1051" width="12.28515625" style="599" customWidth="1"/>
    <col min="1052" max="1280" width="9.140625" style="599"/>
    <col min="1281" max="1281" width="41.85546875" style="599" customWidth="1"/>
    <col min="1282" max="1282" width="29.42578125" style="599" customWidth="1"/>
    <col min="1283" max="1283" width="17.140625" style="599" customWidth="1"/>
    <col min="1284" max="1297" width="15.7109375" style="599" customWidth="1"/>
    <col min="1298" max="1298" width="13" style="599" customWidth="1"/>
    <col min="1299" max="1299" width="12.140625" style="599" customWidth="1"/>
    <col min="1300" max="1300" width="12.85546875" style="599" customWidth="1"/>
    <col min="1301" max="1306" width="9.140625" style="599"/>
    <col min="1307" max="1307" width="12.28515625" style="599" customWidth="1"/>
    <col min="1308" max="1536" width="9.140625" style="599"/>
    <col min="1537" max="1537" width="41.85546875" style="599" customWidth="1"/>
    <col min="1538" max="1538" width="29.42578125" style="599" customWidth="1"/>
    <col min="1539" max="1539" width="17.140625" style="599" customWidth="1"/>
    <col min="1540" max="1553" width="15.7109375" style="599" customWidth="1"/>
    <col min="1554" max="1554" width="13" style="599" customWidth="1"/>
    <col min="1555" max="1555" width="12.140625" style="599" customWidth="1"/>
    <col min="1556" max="1556" width="12.85546875" style="599" customWidth="1"/>
    <col min="1557" max="1562" width="9.140625" style="599"/>
    <col min="1563" max="1563" width="12.28515625" style="599" customWidth="1"/>
    <col min="1564" max="1792" width="9.140625" style="599"/>
    <col min="1793" max="1793" width="41.85546875" style="599" customWidth="1"/>
    <col min="1794" max="1794" width="29.42578125" style="599" customWidth="1"/>
    <col min="1795" max="1795" width="17.140625" style="599" customWidth="1"/>
    <col min="1796" max="1809" width="15.7109375" style="599" customWidth="1"/>
    <col min="1810" max="1810" width="13" style="599" customWidth="1"/>
    <col min="1811" max="1811" width="12.140625" style="599" customWidth="1"/>
    <col min="1812" max="1812" width="12.85546875" style="599" customWidth="1"/>
    <col min="1813" max="1818" width="9.140625" style="599"/>
    <col min="1819" max="1819" width="12.28515625" style="599" customWidth="1"/>
    <col min="1820" max="2048" width="9.140625" style="599"/>
    <col min="2049" max="2049" width="41.85546875" style="599" customWidth="1"/>
    <col min="2050" max="2050" width="29.42578125" style="599" customWidth="1"/>
    <col min="2051" max="2051" width="17.140625" style="599" customWidth="1"/>
    <col min="2052" max="2065" width="15.7109375" style="599" customWidth="1"/>
    <col min="2066" max="2066" width="13" style="599" customWidth="1"/>
    <col min="2067" max="2067" width="12.140625" style="599" customWidth="1"/>
    <col min="2068" max="2068" width="12.85546875" style="599" customWidth="1"/>
    <col min="2069" max="2074" width="9.140625" style="599"/>
    <col min="2075" max="2075" width="12.28515625" style="599" customWidth="1"/>
    <col min="2076" max="2304" width="9.140625" style="599"/>
    <col min="2305" max="2305" width="41.85546875" style="599" customWidth="1"/>
    <col min="2306" max="2306" width="29.42578125" style="599" customWidth="1"/>
    <col min="2307" max="2307" width="17.140625" style="599" customWidth="1"/>
    <col min="2308" max="2321" width="15.7109375" style="599" customWidth="1"/>
    <col min="2322" max="2322" width="13" style="599" customWidth="1"/>
    <col min="2323" max="2323" width="12.140625" style="599" customWidth="1"/>
    <col min="2324" max="2324" width="12.85546875" style="599" customWidth="1"/>
    <col min="2325" max="2330" width="9.140625" style="599"/>
    <col min="2331" max="2331" width="12.28515625" style="599" customWidth="1"/>
    <col min="2332" max="2560" width="9.140625" style="599"/>
    <col min="2561" max="2561" width="41.85546875" style="599" customWidth="1"/>
    <col min="2562" max="2562" width="29.42578125" style="599" customWidth="1"/>
    <col min="2563" max="2563" width="17.140625" style="599" customWidth="1"/>
    <col min="2564" max="2577" width="15.7109375" style="599" customWidth="1"/>
    <col min="2578" max="2578" width="13" style="599" customWidth="1"/>
    <col min="2579" max="2579" width="12.140625" style="599" customWidth="1"/>
    <col min="2580" max="2580" width="12.85546875" style="599" customWidth="1"/>
    <col min="2581" max="2586" width="9.140625" style="599"/>
    <col min="2587" max="2587" width="12.28515625" style="599" customWidth="1"/>
    <col min="2588" max="2816" width="9.140625" style="599"/>
    <col min="2817" max="2817" width="41.85546875" style="599" customWidth="1"/>
    <col min="2818" max="2818" width="29.42578125" style="599" customWidth="1"/>
    <col min="2819" max="2819" width="17.140625" style="599" customWidth="1"/>
    <col min="2820" max="2833" width="15.7109375" style="599" customWidth="1"/>
    <col min="2834" max="2834" width="13" style="599" customWidth="1"/>
    <col min="2835" max="2835" width="12.140625" style="599" customWidth="1"/>
    <col min="2836" max="2836" width="12.85546875" style="599" customWidth="1"/>
    <col min="2837" max="2842" width="9.140625" style="599"/>
    <col min="2843" max="2843" width="12.28515625" style="599" customWidth="1"/>
    <col min="2844" max="3072" width="9.140625" style="599"/>
    <col min="3073" max="3073" width="41.85546875" style="599" customWidth="1"/>
    <col min="3074" max="3074" width="29.42578125" style="599" customWidth="1"/>
    <col min="3075" max="3075" width="17.140625" style="599" customWidth="1"/>
    <col min="3076" max="3089" width="15.7109375" style="599" customWidth="1"/>
    <col min="3090" max="3090" width="13" style="599" customWidth="1"/>
    <col min="3091" max="3091" width="12.140625" style="599" customWidth="1"/>
    <col min="3092" max="3092" width="12.85546875" style="599" customWidth="1"/>
    <col min="3093" max="3098" width="9.140625" style="599"/>
    <col min="3099" max="3099" width="12.28515625" style="599" customWidth="1"/>
    <col min="3100" max="3328" width="9.140625" style="599"/>
    <col min="3329" max="3329" width="41.85546875" style="599" customWidth="1"/>
    <col min="3330" max="3330" width="29.42578125" style="599" customWidth="1"/>
    <col min="3331" max="3331" width="17.140625" style="599" customWidth="1"/>
    <col min="3332" max="3345" width="15.7109375" style="599" customWidth="1"/>
    <col min="3346" max="3346" width="13" style="599" customWidth="1"/>
    <col min="3347" max="3347" width="12.140625" style="599" customWidth="1"/>
    <col min="3348" max="3348" width="12.85546875" style="599" customWidth="1"/>
    <col min="3349" max="3354" width="9.140625" style="599"/>
    <col min="3355" max="3355" width="12.28515625" style="599" customWidth="1"/>
    <col min="3356" max="3584" width="9.140625" style="599"/>
    <col min="3585" max="3585" width="41.85546875" style="599" customWidth="1"/>
    <col min="3586" max="3586" width="29.42578125" style="599" customWidth="1"/>
    <col min="3587" max="3587" width="17.140625" style="599" customWidth="1"/>
    <col min="3588" max="3601" width="15.7109375" style="599" customWidth="1"/>
    <col min="3602" max="3602" width="13" style="599" customWidth="1"/>
    <col min="3603" max="3603" width="12.140625" style="599" customWidth="1"/>
    <col min="3604" max="3604" width="12.85546875" style="599" customWidth="1"/>
    <col min="3605" max="3610" width="9.140625" style="599"/>
    <col min="3611" max="3611" width="12.28515625" style="599" customWidth="1"/>
    <col min="3612" max="3840" width="9.140625" style="599"/>
    <col min="3841" max="3841" width="41.85546875" style="599" customWidth="1"/>
    <col min="3842" max="3842" width="29.42578125" style="599" customWidth="1"/>
    <col min="3843" max="3843" width="17.140625" style="599" customWidth="1"/>
    <col min="3844" max="3857" width="15.7109375" style="599" customWidth="1"/>
    <col min="3858" max="3858" width="13" style="599" customWidth="1"/>
    <col min="3859" max="3859" width="12.140625" style="599" customWidth="1"/>
    <col min="3860" max="3860" width="12.85546875" style="599" customWidth="1"/>
    <col min="3861" max="3866" width="9.140625" style="599"/>
    <col min="3867" max="3867" width="12.28515625" style="599" customWidth="1"/>
    <col min="3868" max="4096" width="9.140625" style="599"/>
    <col min="4097" max="4097" width="41.85546875" style="599" customWidth="1"/>
    <col min="4098" max="4098" width="29.42578125" style="599" customWidth="1"/>
    <col min="4099" max="4099" width="17.140625" style="599" customWidth="1"/>
    <col min="4100" max="4113" width="15.7109375" style="599" customWidth="1"/>
    <col min="4114" max="4114" width="13" style="599" customWidth="1"/>
    <col min="4115" max="4115" width="12.140625" style="599" customWidth="1"/>
    <col min="4116" max="4116" width="12.85546875" style="599" customWidth="1"/>
    <col min="4117" max="4122" width="9.140625" style="599"/>
    <col min="4123" max="4123" width="12.28515625" style="599" customWidth="1"/>
    <col min="4124" max="4352" width="9.140625" style="599"/>
    <col min="4353" max="4353" width="41.85546875" style="599" customWidth="1"/>
    <col min="4354" max="4354" width="29.42578125" style="599" customWidth="1"/>
    <col min="4355" max="4355" width="17.140625" style="599" customWidth="1"/>
    <col min="4356" max="4369" width="15.7109375" style="599" customWidth="1"/>
    <col min="4370" max="4370" width="13" style="599" customWidth="1"/>
    <col min="4371" max="4371" width="12.140625" style="599" customWidth="1"/>
    <col min="4372" max="4372" width="12.85546875" style="599" customWidth="1"/>
    <col min="4373" max="4378" width="9.140625" style="599"/>
    <col min="4379" max="4379" width="12.28515625" style="599" customWidth="1"/>
    <col min="4380" max="4608" width="9.140625" style="599"/>
    <col min="4609" max="4609" width="41.85546875" style="599" customWidth="1"/>
    <col min="4610" max="4610" width="29.42578125" style="599" customWidth="1"/>
    <col min="4611" max="4611" width="17.140625" style="599" customWidth="1"/>
    <col min="4612" max="4625" width="15.7109375" style="599" customWidth="1"/>
    <col min="4626" max="4626" width="13" style="599" customWidth="1"/>
    <col min="4627" max="4627" width="12.140625" style="599" customWidth="1"/>
    <col min="4628" max="4628" width="12.85546875" style="599" customWidth="1"/>
    <col min="4629" max="4634" width="9.140625" style="599"/>
    <col min="4635" max="4635" width="12.28515625" style="599" customWidth="1"/>
    <col min="4636" max="4864" width="9.140625" style="599"/>
    <col min="4865" max="4865" width="41.85546875" style="599" customWidth="1"/>
    <col min="4866" max="4866" width="29.42578125" style="599" customWidth="1"/>
    <col min="4867" max="4867" width="17.140625" style="599" customWidth="1"/>
    <col min="4868" max="4881" width="15.7109375" style="599" customWidth="1"/>
    <col min="4882" max="4882" width="13" style="599" customWidth="1"/>
    <col min="4883" max="4883" width="12.140625" style="599" customWidth="1"/>
    <col min="4884" max="4884" width="12.85546875" style="599" customWidth="1"/>
    <col min="4885" max="4890" width="9.140625" style="599"/>
    <col min="4891" max="4891" width="12.28515625" style="599" customWidth="1"/>
    <col min="4892" max="5120" width="9.140625" style="599"/>
    <col min="5121" max="5121" width="41.85546875" style="599" customWidth="1"/>
    <col min="5122" max="5122" width="29.42578125" style="599" customWidth="1"/>
    <col min="5123" max="5123" width="17.140625" style="599" customWidth="1"/>
    <col min="5124" max="5137" width="15.7109375" style="599" customWidth="1"/>
    <col min="5138" max="5138" width="13" style="599" customWidth="1"/>
    <col min="5139" max="5139" width="12.140625" style="599" customWidth="1"/>
    <col min="5140" max="5140" width="12.85546875" style="599" customWidth="1"/>
    <col min="5141" max="5146" width="9.140625" style="599"/>
    <col min="5147" max="5147" width="12.28515625" style="599" customWidth="1"/>
    <col min="5148" max="5376" width="9.140625" style="599"/>
    <col min="5377" max="5377" width="41.85546875" style="599" customWidth="1"/>
    <col min="5378" max="5378" width="29.42578125" style="599" customWidth="1"/>
    <col min="5379" max="5379" width="17.140625" style="599" customWidth="1"/>
    <col min="5380" max="5393" width="15.7109375" style="599" customWidth="1"/>
    <col min="5394" max="5394" width="13" style="599" customWidth="1"/>
    <col min="5395" max="5395" width="12.140625" style="599" customWidth="1"/>
    <col min="5396" max="5396" width="12.85546875" style="599" customWidth="1"/>
    <col min="5397" max="5402" width="9.140625" style="599"/>
    <col min="5403" max="5403" width="12.28515625" style="599" customWidth="1"/>
    <col min="5404" max="5632" width="9.140625" style="599"/>
    <col min="5633" max="5633" width="41.85546875" style="599" customWidth="1"/>
    <col min="5634" max="5634" width="29.42578125" style="599" customWidth="1"/>
    <col min="5635" max="5635" width="17.140625" style="599" customWidth="1"/>
    <col min="5636" max="5649" width="15.7109375" style="599" customWidth="1"/>
    <col min="5650" max="5650" width="13" style="599" customWidth="1"/>
    <col min="5651" max="5651" width="12.140625" style="599" customWidth="1"/>
    <col min="5652" max="5652" width="12.85546875" style="599" customWidth="1"/>
    <col min="5653" max="5658" width="9.140625" style="599"/>
    <col min="5659" max="5659" width="12.28515625" style="599" customWidth="1"/>
    <col min="5660" max="5888" width="9.140625" style="599"/>
    <col min="5889" max="5889" width="41.85546875" style="599" customWidth="1"/>
    <col min="5890" max="5890" width="29.42578125" style="599" customWidth="1"/>
    <col min="5891" max="5891" width="17.140625" style="599" customWidth="1"/>
    <col min="5892" max="5905" width="15.7109375" style="599" customWidth="1"/>
    <col min="5906" max="5906" width="13" style="599" customWidth="1"/>
    <col min="5907" max="5907" width="12.140625" style="599" customWidth="1"/>
    <col min="5908" max="5908" width="12.85546875" style="599" customWidth="1"/>
    <col min="5909" max="5914" width="9.140625" style="599"/>
    <col min="5915" max="5915" width="12.28515625" style="599" customWidth="1"/>
    <col min="5916" max="6144" width="9.140625" style="599"/>
    <col min="6145" max="6145" width="41.85546875" style="599" customWidth="1"/>
    <col min="6146" max="6146" width="29.42578125" style="599" customWidth="1"/>
    <col min="6147" max="6147" width="17.140625" style="599" customWidth="1"/>
    <col min="6148" max="6161" width="15.7109375" style="599" customWidth="1"/>
    <col min="6162" max="6162" width="13" style="599" customWidth="1"/>
    <col min="6163" max="6163" width="12.140625" style="599" customWidth="1"/>
    <col min="6164" max="6164" width="12.85546875" style="599" customWidth="1"/>
    <col min="6165" max="6170" width="9.140625" style="599"/>
    <col min="6171" max="6171" width="12.28515625" style="599" customWidth="1"/>
    <col min="6172" max="6400" width="9.140625" style="599"/>
    <col min="6401" max="6401" width="41.85546875" style="599" customWidth="1"/>
    <col min="6402" max="6402" width="29.42578125" style="599" customWidth="1"/>
    <col min="6403" max="6403" width="17.140625" style="599" customWidth="1"/>
    <col min="6404" max="6417" width="15.7109375" style="599" customWidth="1"/>
    <col min="6418" max="6418" width="13" style="599" customWidth="1"/>
    <col min="6419" max="6419" width="12.140625" style="599" customWidth="1"/>
    <col min="6420" max="6420" width="12.85546875" style="599" customWidth="1"/>
    <col min="6421" max="6426" width="9.140625" style="599"/>
    <col min="6427" max="6427" width="12.28515625" style="599" customWidth="1"/>
    <col min="6428" max="6656" width="9.140625" style="599"/>
    <col min="6657" max="6657" width="41.85546875" style="599" customWidth="1"/>
    <col min="6658" max="6658" width="29.42578125" style="599" customWidth="1"/>
    <col min="6659" max="6659" width="17.140625" style="599" customWidth="1"/>
    <col min="6660" max="6673" width="15.7109375" style="599" customWidth="1"/>
    <col min="6674" max="6674" width="13" style="599" customWidth="1"/>
    <col min="6675" max="6675" width="12.140625" style="599" customWidth="1"/>
    <col min="6676" max="6676" width="12.85546875" style="599" customWidth="1"/>
    <col min="6677" max="6682" width="9.140625" style="599"/>
    <col min="6683" max="6683" width="12.28515625" style="599" customWidth="1"/>
    <col min="6684" max="6912" width="9.140625" style="599"/>
    <col min="6913" max="6913" width="41.85546875" style="599" customWidth="1"/>
    <col min="6914" max="6914" width="29.42578125" style="599" customWidth="1"/>
    <col min="6915" max="6915" width="17.140625" style="599" customWidth="1"/>
    <col min="6916" max="6929" width="15.7109375" style="599" customWidth="1"/>
    <col min="6930" max="6930" width="13" style="599" customWidth="1"/>
    <col min="6931" max="6931" width="12.140625" style="599" customWidth="1"/>
    <col min="6932" max="6932" width="12.85546875" style="599" customWidth="1"/>
    <col min="6933" max="6938" width="9.140625" style="599"/>
    <col min="6939" max="6939" width="12.28515625" style="599" customWidth="1"/>
    <col min="6940" max="7168" width="9.140625" style="599"/>
    <col min="7169" max="7169" width="41.85546875" style="599" customWidth="1"/>
    <col min="7170" max="7170" width="29.42578125" style="599" customWidth="1"/>
    <col min="7171" max="7171" width="17.140625" style="599" customWidth="1"/>
    <col min="7172" max="7185" width="15.7109375" style="599" customWidth="1"/>
    <col min="7186" max="7186" width="13" style="599" customWidth="1"/>
    <col min="7187" max="7187" width="12.140625" style="599" customWidth="1"/>
    <col min="7188" max="7188" width="12.85546875" style="599" customWidth="1"/>
    <col min="7189" max="7194" width="9.140625" style="599"/>
    <col min="7195" max="7195" width="12.28515625" style="599" customWidth="1"/>
    <col min="7196" max="7424" width="9.140625" style="599"/>
    <col min="7425" max="7425" width="41.85546875" style="599" customWidth="1"/>
    <col min="7426" max="7426" width="29.42578125" style="599" customWidth="1"/>
    <col min="7427" max="7427" width="17.140625" style="599" customWidth="1"/>
    <col min="7428" max="7441" width="15.7109375" style="599" customWidth="1"/>
    <col min="7442" max="7442" width="13" style="599" customWidth="1"/>
    <col min="7443" max="7443" width="12.140625" style="599" customWidth="1"/>
    <col min="7444" max="7444" width="12.85546875" style="599" customWidth="1"/>
    <col min="7445" max="7450" width="9.140625" style="599"/>
    <col min="7451" max="7451" width="12.28515625" style="599" customWidth="1"/>
    <col min="7452" max="7680" width="9.140625" style="599"/>
    <col min="7681" max="7681" width="41.85546875" style="599" customWidth="1"/>
    <col min="7682" max="7682" width="29.42578125" style="599" customWidth="1"/>
    <col min="7683" max="7683" width="17.140625" style="599" customWidth="1"/>
    <col min="7684" max="7697" width="15.7109375" style="599" customWidth="1"/>
    <col min="7698" max="7698" width="13" style="599" customWidth="1"/>
    <col min="7699" max="7699" width="12.140625" style="599" customWidth="1"/>
    <col min="7700" max="7700" width="12.85546875" style="599" customWidth="1"/>
    <col min="7701" max="7706" width="9.140625" style="599"/>
    <col min="7707" max="7707" width="12.28515625" style="599" customWidth="1"/>
    <col min="7708" max="7936" width="9.140625" style="599"/>
    <col min="7937" max="7937" width="41.85546875" style="599" customWidth="1"/>
    <col min="7938" max="7938" width="29.42578125" style="599" customWidth="1"/>
    <col min="7939" max="7939" width="17.140625" style="599" customWidth="1"/>
    <col min="7940" max="7953" width="15.7109375" style="599" customWidth="1"/>
    <col min="7954" max="7954" width="13" style="599" customWidth="1"/>
    <col min="7955" max="7955" width="12.140625" style="599" customWidth="1"/>
    <col min="7956" max="7956" width="12.85546875" style="599" customWidth="1"/>
    <col min="7957" max="7962" width="9.140625" style="599"/>
    <col min="7963" max="7963" width="12.28515625" style="599" customWidth="1"/>
    <col min="7964" max="8192" width="9.140625" style="599"/>
    <col min="8193" max="8193" width="41.85546875" style="599" customWidth="1"/>
    <col min="8194" max="8194" width="29.42578125" style="599" customWidth="1"/>
    <col min="8195" max="8195" width="17.140625" style="599" customWidth="1"/>
    <col min="8196" max="8209" width="15.7109375" style="599" customWidth="1"/>
    <col min="8210" max="8210" width="13" style="599" customWidth="1"/>
    <col min="8211" max="8211" width="12.140625" style="599" customWidth="1"/>
    <col min="8212" max="8212" width="12.85546875" style="599" customWidth="1"/>
    <col min="8213" max="8218" width="9.140625" style="599"/>
    <col min="8219" max="8219" width="12.28515625" style="599" customWidth="1"/>
    <col min="8220" max="8448" width="9.140625" style="599"/>
    <col min="8449" max="8449" width="41.85546875" style="599" customWidth="1"/>
    <col min="8450" max="8450" width="29.42578125" style="599" customWidth="1"/>
    <col min="8451" max="8451" width="17.140625" style="599" customWidth="1"/>
    <col min="8452" max="8465" width="15.7109375" style="599" customWidth="1"/>
    <col min="8466" max="8466" width="13" style="599" customWidth="1"/>
    <col min="8467" max="8467" width="12.140625" style="599" customWidth="1"/>
    <col min="8468" max="8468" width="12.85546875" style="599" customWidth="1"/>
    <col min="8469" max="8474" width="9.140625" style="599"/>
    <col min="8475" max="8475" width="12.28515625" style="599" customWidth="1"/>
    <col min="8476" max="8704" width="9.140625" style="599"/>
    <col min="8705" max="8705" width="41.85546875" style="599" customWidth="1"/>
    <col min="8706" max="8706" width="29.42578125" style="599" customWidth="1"/>
    <col min="8707" max="8707" width="17.140625" style="599" customWidth="1"/>
    <col min="8708" max="8721" width="15.7109375" style="599" customWidth="1"/>
    <col min="8722" max="8722" width="13" style="599" customWidth="1"/>
    <col min="8723" max="8723" width="12.140625" style="599" customWidth="1"/>
    <col min="8724" max="8724" width="12.85546875" style="599" customWidth="1"/>
    <col min="8725" max="8730" width="9.140625" style="599"/>
    <col min="8731" max="8731" width="12.28515625" style="599" customWidth="1"/>
    <col min="8732" max="8960" width="9.140625" style="599"/>
    <col min="8961" max="8961" width="41.85546875" style="599" customWidth="1"/>
    <col min="8962" max="8962" width="29.42578125" style="599" customWidth="1"/>
    <col min="8963" max="8963" width="17.140625" style="599" customWidth="1"/>
    <col min="8964" max="8977" width="15.7109375" style="599" customWidth="1"/>
    <col min="8978" max="8978" width="13" style="599" customWidth="1"/>
    <col min="8979" max="8979" width="12.140625" style="599" customWidth="1"/>
    <col min="8980" max="8980" width="12.85546875" style="599" customWidth="1"/>
    <col min="8981" max="8986" width="9.140625" style="599"/>
    <col min="8987" max="8987" width="12.28515625" style="599" customWidth="1"/>
    <col min="8988" max="9216" width="9.140625" style="599"/>
    <col min="9217" max="9217" width="41.85546875" style="599" customWidth="1"/>
    <col min="9218" max="9218" width="29.42578125" style="599" customWidth="1"/>
    <col min="9219" max="9219" width="17.140625" style="599" customWidth="1"/>
    <col min="9220" max="9233" width="15.7109375" style="599" customWidth="1"/>
    <col min="9234" max="9234" width="13" style="599" customWidth="1"/>
    <col min="9235" max="9235" width="12.140625" style="599" customWidth="1"/>
    <col min="9236" max="9236" width="12.85546875" style="599" customWidth="1"/>
    <col min="9237" max="9242" width="9.140625" style="599"/>
    <col min="9243" max="9243" width="12.28515625" style="599" customWidth="1"/>
    <col min="9244" max="9472" width="9.140625" style="599"/>
    <col min="9473" max="9473" width="41.85546875" style="599" customWidth="1"/>
    <col min="9474" max="9474" width="29.42578125" style="599" customWidth="1"/>
    <col min="9475" max="9475" width="17.140625" style="599" customWidth="1"/>
    <col min="9476" max="9489" width="15.7109375" style="599" customWidth="1"/>
    <col min="9490" max="9490" width="13" style="599" customWidth="1"/>
    <col min="9491" max="9491" width="12.140625" style="599" customWidth="1"/>
    <col min="9492" max="9492" width="12.85546875" style="599" customWidth="1"/>
    <col min="9493" max="9498" width="9.140625" style="599"/>
    <col min="9499" max="9499" width="12.28515625" style="599" customWidth="1"/>
    <col min="9500" max="9728" width="9.140625" style="599"/>
    <col min="9729" max="9729" width="41.85546875" style="599" customWidth="1"/>
    <col min="9730" max="9730" width="29.42578125" style="599" customWidth="1"/>
    <col min="9731" max="9731" width="17.140625" style="599" customWidth="1"/>
    <col min="9732" max="9745" width="15.7109375" style="599" customWidth="1"/>
    <col min="9746" max="9746" width="13" style="599" customWidth="1"/>
    <col min="9747" max="9747" width="12.140625" style="599" customWidth="1"/>
    <col min="9748" max="9748" width="12.85546875" style="599" customWidth="1"/>
    <col min="9749" max="9754" width="9.140625" style="599"/>
    <col min="9755" max="9755" width="12.28515625" style="599" customWidth="1"/>
    <col min="9756" max="9984" width="9.140625" style="599"/>
    <col min="9985" max="9985" width="41.85546875" style="599" customWidth="1"/>
    <col min="9986" max="9986" width="29.42578125" style="599" customWidth="1"/>
    <col min="9987" max="9987" width="17.140625" style="599" customWidth="1"/>
    <col min="9988" max="10001" width="15.7109375" style="599" customWidth="1"/>
    <col min="10002" max="10002" width="13" style="599" customWidth="1"/>
    <col min="10003" max="10003" width="12.140625" style="599" customWidth="1"/>
    <col min="10004" max="10004" width="12.85546875" style="599" customWidth="1"/>
    <col min="10005" max="10010" width="9.140625" style="599"/>
    <col min="10011" max="10011" width="12.28515625" style="599" customWidth="1"/>
    <col min="10012" max="10240" width="9.140625" style="599"/>
    <col min="10241" max="10241" width="41.85546875" style="599" customWidth="1"/>
    <col min="10242" max="10242" width="29.42578125" style="599" customWidth="1"/>
    <col min="10243" max="10243" width="17.140625" style="599" customWidth="1"/>
    <col min="10244" max="10257" width="15.7109375" style="599" customWidth="1"/>
    <col min="10258" max="10258" width="13" style="599" customWidth="1"/>
    <col min="10259" max="10259" width="12.140625" style="599" customWidth="1"/>
    <col min="10260" max="10260" width="12.85546875" style="599" customWidth="1"/>
    <col min="10261" max="10266" width="9.140625" style="599"/>
    <col min="10267" max="10267" width="12.28515625" style="599" customWidth="1"/>
    <col min="10268" max="10496" width="9.140625" style="599"/>
    <col min="10497" max="10497" width="41.85546875" style="599" customWidth="1"/>
    <col min="10498" max="10498" width="29.42578125" style="599" customWidth="1"/>
    <col min="10499" max="10499" width="17.140625" style="599" customWidth="1"/>
    <col min="10500" max="10513" width="15.7109375" style="599" customWidth="1"/>
    <col min="10514" max="10514" width="13" style="599" customWidth="1"/>
    <col min="10515" max="10515" width="12.140625" style="599" customWidth="1"/>
    <col min="10516" max="10516" width="12.85546875" style="599" customWidth="1"/>
    <col min="10517" max="10522" width="9.140625" style="599"/>
    <col min="10523" max="10523" width="12.28515625" style="599" customWidth="1"/>
    <col min="10524" max="10752" width="9.140625" style="599"/>
    <col min="10753" max="10753" width="41.85546875" style="599" customWidth="1"/>
    <col min="10754" max="10754" width="29.42578125" style="599" customWidth="1"/>
    <col min="10755" max="10755" width="17.140625" style="599" customWidth="1"/>
    <col min="10756" max="10769" width="15.7109375" style="599" customWidth="1"/>
    <col min="10770" max="10770" width="13" style="599" customWidth="1"/>
    <col min="10771" max="10771" width="12.140625" style="599" customWidth="1"/>
    <col min="10772" max="10772" width="12.85546875" style="599" customWidth="1"/>
    <col min="10773" max="10778" width="9.140625" style="599"/>
    <col min="10779" max="10779" width="12.28515625" style="599" customWidth="1"/>
    <col min="10780" max="11008" width="9.140625" style="599"/>
    <col min="11009" max="11009" width="41.85546875" style="599" customWidth="1"/>
    <col min="11010" max="11010" width="29.42578125" style="599" customWidth="1"/>
    <col min="11011" max="11011" width="17.140625" style="599" customWidth="1"/>
    <col min="11012" max="11025" width="15.7109375" style="599" customWidth="1"/>
    <col min="11026" max="11026" width="13" style="599" customWidth="1"/>
    <col min="11027" max="11027" width="12.140625" style="599" customWidth="1"/>
    <col min="11028" max="11028" width="12.85546875" style="599" customWidth="1"/>
    <col min="11029" max="11034" width="9.140625" style="599"/>
    <col min="11035" max="11035" width="12.28515625" style="599" customWidth="1"/>
    <col min="11036" max="11264" width="9.140625" style="599"/>
    <col min="11265" max="11265" width="41.85546875" style="599" customWidth="1"/>
    <col min="11266" max="11266" width="29.42578125" style="599" customWidth="1"/>
    <col min="11267" max="11267" width="17.140625" style="599" customWidth="1"/>
    <col min="11268" max="11281" width="15.7109375" style="599" customWidth="1"/>
    <col min="11282" max="11282" width="13" style="599" customWidth="1"/>
    <col min="11283" max="11283" width="12.140625" style="599" customWidth="1"/>
    <col min="11284" max="11284" width="12.85546875" style="599" customWidth="1"/>
    <col min="11285" max="11290" width="9.140625" style="599"/>
    <col min="11291" max="11291" width="12.28515625" style="599" customWidth="1"/>
    <col min="11292" max="11520" width="9.140625" style="599"/>
    <col min="11521" max="11521" width="41.85546875" style="599" customWidth="1"/>
    <col min="11522" max="11522" width="29.42578125" style="599" customWidth="1"/>
    <col min="11523" max="11523" width="17.140625" style="599" customWidth="1"/>
    <col min="11524" max="11537" width="15.7109375" style="599" customWidth="1"/>
    <col min="11538" max="11538" width="13" style="599" customWidth="1"/>
    <col min="11539" max="11539" width="12.140625" style="599" customWidth="1"/>
    <col min="11540" max="11540" width="12.85546875" style="599" customWidth="1"/>
    <col min="11541" max="11546" width="9.140625" style="599"/>
    <col min="11547" max="11547" width="12.28515625" style="599" customWidth="1"/>
    <col min="11548" max="11776" width="9.140625" style="599"/>
    <col min="11777" max="11777" width="41.85546875" style="599" customWidth="1"/>
    <col min="11778" max="11778" width="29.42578125" style="599" customWidth="1"/>
    <col min="11779" max="11779" width="17.140625" style="599" customWidth="1"/>
    <col min="11780" max="11793" width="15.7109375" style="599" customWidth="1"/>
    <col min="11794" max="11794" width="13" style="599" customWidth="1"/>
    <col min="11795" max="11795" width="12.140625" style="599" customWidth="1"/>
    <col min="11796" max="11796" width="12.85546875" style="599" customWidth="1"/>
    <col min="11797" max="11802" width="9.140625" style="599"/>
    <col min="11803" max="11803" width="12.28515625" style="599" customWidth="1"/>
    <col min="11804" max="12032" width="9.140625" style="599"/>
    <col min="12033" max="12033" width="41.85546875" style="599" customWidth="1"/>
    <col min="12034" max="12034" width="29.42578125" style="599" customWidth="1"/>
    <col min="12035" max="12035" width="17.140625" style="599" customWidth="1"/>
    <col min="12036" max="12049" width="15.7109375" style="599" customWidth="1"/>
    <col min="12050" max="12050" width="13" style="599" customWidth="1"/>
    <col min="12051" max="12051" width="12.140625" style="599" customWidth="1"/>
    <col min="12052" max="12052" width="12.85546875" style="599" customWidth="1"/>
    <col min="12053" max="12058" width="9.140625" style="599"/>
    <col min="12059" max="12059" width="12.28515625" style="599" customWidth="1"/>
    <col min="12060" max="12288" width="9.140625" style="599"/>
    <col min="12289" max="12289" width="41.85546875" style="599" customWidth="1"/>
    <col min="12290" max="12290" width="29.42578125" style="599" customWidth="1"/>
    <col min="12291" max="12291" width="17.140625" style="599" customWidth="1"/>
    <col min="12292" max="12305" width="15.7109375" style="599" customWidth="1"/>
    <col min="12306" max="12306" width="13" style="599" customWidth="1"/>
    <col min="12307" max="12307" width="12.140625" style="599" customWidth="1"/>
    <col min="12308" max="12308" width="12.85546875" style="599" customWidth="1"/>
    <col min="12309" max="12314" width="9.140625" style="599"/>
    <col min="12315" max="12315" width="12.28515625" style="599" customWidth="1"/>
    <col min="12316" max="12544" width="9.140625" style="599"/>
    <col min="12545" max="12545" width="41.85546875" style="599" customWidth="1"/>
    <col min="12546" max="12546" width="29.42578125" style="599" customWidth="1"/>
    <col min="12547" max="12547" width="17.140625" style="599" customWidth="1"/>
    <col min="12548" max="12561" width="15.7109375" style="599" customWidth="1"/>
    <col min="12562" max="12562" width="13" style="599" customWidth="1"/>
    <col min="12563" max="12563" width="12.140625" style="599" customWidth="1"/>
    <col min="12564" max="12564" width="12.85546875" style="599" customWidth="1"/>
    <col min="12565" max="12570" width="9.140625" style="599"/>
    <col min="12571" max="12571" width="12.28515625" style="599" customWidth="1"/>
    <col min="12572" max="12800" width="9.140625" style="599"/>
    <col min="12801" max="12801" width="41.85546875" style="599" customWidth="1"/>
    <col min="12802" max="12802" width="29.42578125" style="599" customWidth="1"/>
    <col min="12803" max="12803" width="17.140625" style="599" customWidth="1"/>
    <col min="12804" max="12817" width="15.7109375" style="599" customWidth="1"/>
    <col min="12818" max="12818" width="13" style="599" customWidth="1"/>
    <col min="12819" max="12819" width="12.140625" style="599" customWidth="1"/>
    <col min="12820" max="12820" width="12.85546875" style="599" customWidth="1"/>
    <col min="12821" max="12826" width="9.140625" style="599"/>
    <col min="12827" max="12827" width="12.28515625" style="599" customWidth="1"/>
    <col min="12828" max="13056" width="9.140625" style="599"/>
    <col min="13057" max="13057" width="41.85546875" style="599" customWidth="1"/>
    <col min="13058" max="13058" width="29.42578125" style="599" customWidth="1"/>
    <col min="13059" max="13059" width="17.140625" style="599" customWidth="1"/>
    <col min="13060" max="13073" width="15.7109375" style="599" customWidth="1"/>
    <col min="13074" max="13074" width="13" style="599" customWidth="1"/>
    <col min="13075" max="13075" width="12.140625" style="599" customWidth="1"/>
    <col min="13076" max="13076" width="12.85546875" style="599" customWidth="1"/>
    <col min="13077" max="13082" width="9.140625" style="599"/>
    <col min="13083" max="13083" width="12.28515625" style="599" customWidth="1"/>
    <col min="13084" max="13312" width="9.140625" style="599"/>
    <col min="13313" max="13313" width="41.85546875" style="599" customWidth="1"/>
    <col min="13314" max="13314" width="29.42578125" style="599" customWidth="1"/>
    <col min="13315" max="13315" width="17.140625" style="599" customWidth="1"/>
    <col min="13316" max="13329" width="15.7109375" style="599" customWidth="1"/>
    <col min="13330" max="13330" width="13" style="599" customWidth="1"/>
    <col min="13331" max="13331" width="12.140625" style="599" customWidth="1"/>
    <col min="13332" max="13332" width="12.85546875" style="599" customWidth="1"/>
    <col min="13333" max="13338" width="9.140625" style="599"/>
    <col min="13339" max="13339" width="12.28515625" style="599" customWidth="1"/>
    <col min="13340" max="13568" width="9.140625" style="599"/>
    <col min="13569" max="13569" width="41.85546875" style="599" customWidth="1"/>
    <col min="13570" max="13570" width="29.42578125" style="599" customWidth="1"/>
    <col min="13571" max="13571" width="17.140625" style="599" customWidth="1"/>
    <col min="13572" max="13585" width="15.7109375" style="599" customWidth="1"/>
    <col min="13586" max="13586" width="13" style="599" customWidth="1"/>
    <col min="13587" max="13587" width="12.140625" style="599" customWidth="1"/>
    <col min="13588" max="13588" width="12.85546875" style="599" customWidth="1"/>
    <col min="13589" max="13594" width="9.140625" style="599"/>
    <col min="13595" max="13595" width="12.28515625" style="599" customWidth="1"/>
    <col min="13596" max="13824" width="9.140625" style="599"/>
    <col min="13825" max="13825" width="41.85546875" style="599" customWidth="1"/>
    <col min="13826" max="13826" width="29.42578125" style="599" customWidth="1"/>
    <col min="13827" max="13827" width="17.140625" style="599" customWidth="1"/>
    <col min="13828" max="13841" width="15.7109375" style="599" customWidth="1"/>
    <col min="13842" max="13842" width="13" style="599" customWidth="1"/>
    <col min="13843" max="13843" width="12.140625" style="599" customWidth="1"/>
    <col min="13844" max="13844" width="12.85546875" style="599" customWidth="1"/>
    <col min="13845" max="13850" width="9.140625" style="599"/>
    <col min="13851" max="13851" width="12.28515625" style="599" customWidth="1"/>
    <col min="13852" max="14080" width="9.140625" style="599"/>
    <col min="14081" max="14081" width="41.85546875" style="599" customWidth="1"/>
    <col min="14082" max="14082" width="29.42578125" style="599" customWidth="1"/>
    <col min="14083" max="14083" width="17.140625" style="599" customWidth="1"/>
    <col min="14084" max="14097" width="15.7109375" style="599" customWidth="1"/>
    <col min="14098" max="14098" width="13" style="599" customWidth="1"/>
    <col min="14099" max="14099" width="12.140625" style="599" customWidth="1"/>
    <col min="14100" max="14100" width="12.85546875" style="599" customWidth="1"/>
    <col min="14101" max="14106" width="9.140625" style="599"/>
    <col min="14107" max="14107" width="12.28515625" style="599" customWidth="1"/>
    <col min="14108" max="14336" width="9.140625" style="599"/>
    <col min="14337" max="14337" width="41.85546875" style="599" customWidth="1"/>
    <col min="14338" max="14338" width="29.42578125" style="599" customWidth="1"/>
    <col min="14339" max="14339" width="17.140625" style="599" customWidth="1"/>
    <col min="14340" max="14353" width="15.7109375" style="599" customWidth="1"/>
    <col min="14354" max="14354" width="13" style="599" customWidth="1"/>
    <col min="14355" max="14355" width="12.140625" style="599" customWidth="1"/>
    <col min="14356" max="14356" width="12.85546875" style="599" customWidth="1"/>
    <col min="14357" max="14362" width="9.140625" style="599"/>
    <col min="14363" max="14363" width="12.28515625" style="599" customWidth="1"/>
    <col min="14364" max="14592" width="9.140625" style="599"/>
    <col min="14593" max="14593" width="41.85546875" style="599" customWidth="1"/>
    <col min="14594" max="14594" width="29.42578125" style="599" customWidth="1"/>
    <col min="14595" max="14595" width="17.140625" style="599" customWidth="1"/>
    <col min="14596" max="14609" width="15.7109375" style="599" customWidth="1"/>
    <col min="14610" max="14610" width="13" style="599" customWidth="1"/>
    <col min="14611" max="14611" width="12.140625" style="599" customWidth="1"/>
    <col min="14612" max="14612" width="12.85546875" style="599" customWidth="1"/>
    <col min="14613" max="14618" width="9.140625" style="599"/>
    <col min="14619" max="14619" width="12.28515625" style="599" customWidth="1"/>
    <col min="14620" max="14848" width="9.140625" style="599"/>
    <col min="14849" max="14849" width="41.85546875" style="599" customWidth="1"/>
    <col min="14850" max="14850" width="29.42578125" style="599" customWidth="1"/>
    <col min="14851" max="14851" width="17.140625" style="599" customWidth="1"/>
    <col min="14852" max="14865" width="15.7109375" style="599" customWidth="1"/>
    <col min="14866" max="14866" width="13" style="599" customWidth="1"/>
    <col min="14867" max="14867" width="12.140625" style="599" customWidth="1"/>
    <col min="14868" max="14868" width="12.85546875" style="599" customWidth="1"/>
    <col min="14869" max="14874" width="9.140625" style="599"/>
    <col min="14875" max="14875" width="12.28515625" style="599" customWidth="1"/>
    <col min="14876" max="15104" width="9.140625" style="599"/>
    <col min="15105" max="15105" width="41.85546875" style="599" customWidth="1"/>
    <col min="15106" max="15106" width="29.42578125" style="599" customWidth="1"/>
    <col min="15107" max="15107" width="17.140625" style="599" customWidth="1"/>
    <col min="15108" max="15121" width="15.7109375" style="599" customWidth="1"/>
    <col min="15122" max="15122" width="13" style="599" customWidth="1"/>
    <col min="15123" max="15123" width="12.140625" style="599" customWidth="1"/>
    <col min="15124" max="15124" width="12.85546875" style="599" customWidth="1"/>
    <col min="15125" max="15130" width="9.140625" style="599"/>
    <col min="15131" max="15131" width="12.28515625" style="599" customWidth="1"/>
    <col min="15132" max="15360" width="9.140625" style="599"/>
    <col min="15361" max="15361" width="41.85546875" style="599" customWidth="1"/>
    <col min="15362" max="15362" width="29.42578125" style="599" customWidth="1"/>
    <col min="15363" max="15363" width="17.140625" style="599" customWidth="1"/>
    <col min="15364" max="15377" width="15.7109375" style="599" customWidth="1"/>
    <col min="15378" max="15378" width="13" style="599" customWidth="1"/>
    <col min="15379" max="15379" width="12.140625" style="599" customWidth="1"/>
    <col min="15380" max="15380" width="12.85546875" style="599" customWidth="1"/>
    <col min="15381" max="15386" width="9.140625" style="599"/>
    <col min="15387" max="15387" width="12.28515625" style="599" customWidth="1"/>
    <col min="15388" max="15616" width="9.140625" style="599"/>
    <col min="15617" max="15617" width="41.85546875" style="599" customWidth="1"/>
    <col min="15618" max="15618" width="29.42578125" style="599" customWidth="1"/>
    <col min="15619" max="15619" width="17.140625" style="599" customWidth="1"/>
    <col min="15620" max="15633" width="15.7109375" style="599" customWidth="1"/>
    <col min="15634" max="15634" width="13" style="599" customWidth="1"/>
    <col min="15635" max="15635" width="12.140625" style="599" customWidth="1"/>
    <col min="15636" max="15636" width="12.85546875" style="599" customWidth="1"/>
    <col min="15637" max="15642" width="9.140625" style="599"/>
    <col min="15643" max="15643" width="12.28515625" style="599" customWidth="1"/>
    <col min="15644" max="15872" width="9.140625" style="599"/>
    <col min="15873" max="15873" width="41.85546875" style="599" customWidth="1"/>
    <col min="15874" max="15874" width="29.42578125" style="599" customWidth="1"/>
    <col min="15875" max="15875" width="17.140625" style="599" customWidth="1"/>
    <col min="15876" max="15889" width="15.7109375" style="599" customWidth="1"/>
    <col min="15890" max="15890" width="13" style="599" customWidth="1"/>
    <col min="15891" max="15891" width="12.140625" style="599" customWidth="1"/>
    <col min="15892" max="15892" width="12.85546875" style="599" customWidth="1"/>
    <col min="15893" max="15898" width="9.140625" style="599"/>
    <col min="15899" max="15899" width="12.28515625" style="599" customWidth="1"/>
    <col min="15900" max="16128" width="9.140625" style="599"/>
    <col min="16129" max="16129" width="41.85546875" style="599" customWidth="1"/>
    <col min="16130" max="16130" width="29.42578125" style="599" customWidth="1"/>
    <col min="16131" max="16131" width="17.140625" style="599" customWidth="1"/>
    <col min="16132" max="16145" width="15.7109375" style="599" customWidth="1"/>
    <col min="16146" max="16146" width="13" style="599" customWidth="1"/>
    <col min="16147" max="16147" width="12.140625" style="599" customWidth="1"/>
    <col min="16148" max="16148" width="12.85546875" style="599" customWidth="1"/>
    <col min="16149" max="16154" width="9.140625" style="599"/>
    <col min="16155" max="16155" width="12.28515625" style="599" customWidth="1"/>
    <col min="16156" max="16384" width="9.140625" style="599"/>
  </cols>
  <sheetData>
    <row r="1" spans="1:244" s="593" customFormat="1" ht="54" customHeight="1">
      <c r="K1" s="594"/>
      <c r="L1" s="594"/>
      <c r="O1" s="1235" t="s">
        <v>600</v>
      </c>
      <c r="P1" s="1235"/>
      <c r="Q1" s="1235"/>
      <c r="R1" s="594"/>
    </row>
    <row r="2" spans="1:244" s="578" customFormat="1" ht="18" customHeight="1">
      <c r="A2" s="1231" t="s">
        <v>78</v>
      </c>
      <c r="B2" s="1231"/>
      <c r="C2" s="1231"/>
      <c r="D2" s="1231"/>
      <c r="E2" s="1231"/>
      <c r="F2" s="1231"/>
      <c r="G2" s="1231"/>
      <c r="H2" s="1231"/>
      <c r="I2" s="1231"/>
      <c r="J2" s="1231"/>
      <c r="K2" s="1231"/>
      <c r="L2" s="1231"/>
      <c r="M2" s="1231"/>
      <c r="N2" s="1231"/>
      <c r="O2" s="1231"/>
      <c r="P2" s="1231"/>
      <c r="Q2" s="1231"/>
    </row>
    <row r="3" spans="1:244" s="578" customFormat="1" ht="15.75" customHeight="1">
      <c r="A3" s="1231" t="s">
        <v>79</v>
      </c>
      <c r="B3" s="1231"/>
      <c r="C3" s="1231"/>
      <c r="D3" s="1231"/>
      <c r="E3" s="1231"/>
      <c r="F3" s="1231"/>
      <c r="G3" s="1231"/>
      <c r="H3" s="1231"/>
      <c r="I3" s="1231"/>
      <c r="J3" s="1231"/>
      <c r="K3" s="1231"/>
      <c r="L3" s="1231"/>
      <c r="M3" s="1231"/>
      <c r="N3" s="1231"/>
      <c r="O3" s="1231"/>
      <c r="P3" s="1231"/>
      <c r="Q3" s="1231"/>
    </row>
    <row r="4" spans="1:244" s="597" customFormat="1" ht="13.5" customHeight="1">
      <c r="A4" s="1236"/>
      <c r="B4" s="1237"/>
      <c r="C4" s="1237"/>
      <c r="D4" s="1237"/>
      <c r="E4" s="1237"/>
      <c r="F4" s="1237"/>
      <c r="G4" s="1237"/>
      <c r="H4" s="1237"/>
      <c r="I4" s="1237"/>
      <c r="J4" s="1237"/>
      <c r="K4" s="1237"/>
      <c r="L4" s="1237"/>
      <c r="M4" s="1237"/>
      <c r="N4" s="1237"/>
      <c r="O4" s="1237"/>
      <c r="P4" s="1237"/>
      <c r="Q4" s="1237"/>
      <c r="R4" s="595"/>
      <c r="S4" s="595"/>
      <c r="T4" s="596"/>
    </row>
    <row r="5" spans="1:244" s="597" customFormat="1" ht="20.25" customHeight="1">
      <c r="A5" s="1236" t="s">
        <v>601</v>
      </c>
      <c r="B5" s="1237"/>
      <c r="C5" s="1237"/>
      <c r="D5" s="1237"/>
      <c r="E5" s="1237"/>
      <c r="F5" s="1237"/>
      <c r="G5" s="1237"/>
      <c r="H5" s="1237"/>
      <c r="I5" s="1237"/>
      <c r="J5" s="1237"/>
      <c r="K5" s="1237"/>
      <c r="L5" s="1237"/>
      <c r="M5" s="1237"/>
      <c r="N5" s="1237"/>
      <c r="O5" s="1237"/>
      <c r="P5" s="1237"/>
      <c r="Q5" s="1237"/>
      <c r="R5" s="595"/>
      <c r="S5" s="595"/>
      <c r="T5" s="596"/>
    </row>
    <row r="6" spans="1:244" ht="15" customHeight="1">
      <c r="A6" s="598"/>
      <c r="B6" s="598"/>
      <c r="C6" s="598"/>
      <c r="D6" s="598"/>
      <c r="E6" s="598"/>
      <c r="F6" s="598"/>
      <c r="H6" s="598"/>
      <c r="I6" s="598"/>
      <c r="J6" s="598"/>
      <c r="K6" s="598"/>
      <c r="L6" s="598"/>
      <c r="Q6" s="600" t="s">
        <v>407</v>
      </c>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c r="BQ6" s="598"/>
      <c r="BR6" s="598"/>
      <c r="BS6" s="598"/>
      <c r="BT6" s="598"/>
      <c r="BU6" s="598"/>
      <c r="BV6" s="598"/>
      <c r="BW6" s="598"/>
      <c r="BX6" s="598"/>
      <c r="BY6" s="598"/>
      <c r="BZ6" s="598"/>
      <c r="CA6" s="598"/>
      <c r="CB6" s="598"/>
      <c r="CC6" s="598"/>
      <c r="CD6" s="598"/>
      <c r="CE6" s="598"/>
      <c r="CF6" s="598"/>
      <c r="CG6" s="598"/>
      <c r="CH6" s="598"/>
      <c r="CI6" s="598"/>
      <c r="CJ6" s="598"/>
      <c r="CK6" s="598"/>
      <c r="CL6" s="598"/>
      <c r="CM6" s="598"/>
      <c r="CN6" s="598"/>
      <c r="CO6" s="598"/>
      <c r="CP6" s="598"/>
      <c r="CQ6" s="598"/>
      <c r="CR6" s="598"/>
      <c r="CS6" s="598"/>
      <c r="CT6" s="598"/>
      <c r="CU6" s="598"/>
      <c r="CV6" s="598"/>
      <c r="CW6" s="598"/>
      <c r="CX6" s="598"/>
      <c r="CY6" s="598"/>
      <c r="CZ6" s="598"/>
      <c r="DA6" s="598"/>
      <c r="DB6" s="598"/>
      <c r="DC6" s="598"/>
      <c r="DD6" s="598"/>
      <c r="DE6" s="598"/>
      <c r="DF6" s="598"/>
      <c r="DG6" s="598"/>
      <c r="DH6" s="598"/>
      <c r="DI6" s="598"/>
      <c r="DJ6" s="598"/>
      <c r="DK6" s="598"/>
      <c r="DL6" s="598"/>
      <c r="DM6" s="598"/>
      <c r="DN6" s="598"/>
      <c r="DO6" s="598"/>
      <c r="DP6" s="598"/>
      <c r="DQ6" s="598"/>
      <c r="DR6" s="598"/>
      <c r="DS6" s="598"/>
      <c r="DT6" s="598"/>
      <c r="DU6" s="598"/>
      <c r="DV6" s="598"/>
      <c r="DW6" s="598"/>
      <c r="DX6" s="598"/>
      <c r="DY6" s="598"/>
      <c r="DZ6" s="598"/>
      <c r="EA6" s="598"/>
      <c r="EB6" s="598"/>
      <c r="EC6" s="598"/>
      <c r="ED6" s="598"/>
      <c r="EE6" s="598"/>
      <c r="EF6" s="598"/>
      <c r="EG6" s="598"/>
      <c r="EH6" s="598"/>
      <c r="EI6" s="598"/>
      <c r="EJ6" s="598"/>
      <c r="EK6" s="598"/>
      <c r="EL6" s="598"/>
      <c r="EM6" s="598"/>
      <c r="EN6" s="598"/>
      <c r="EO6" s="598"/>
      <c r="EP6" s="598"/>
      <c r="EQ6" s="598"/>
      <c r="ER6" s="598"/>
      <c r="ES6" s="598"/>
      <c r="ET6" s="598"/>
      <c r="EU6" s="598"/>
      <c r="EV6" s="598"/>
      <c r="EW6" s="598"/>
      <c r="EX6" s="598"/>
      <c r="EY6" s="598"/>
      <c r="EZ6" s="598"/>
      <c r="FA6" s="598"/>
      <c r="FB6" s="598"/>
      <c r="FC6" s="598"/>
      <c r="FD6" s="598"/>
      <c r="FE6" s="598"/>
      <c r="FF6" s="598"/>
      <c r="FG6" s="598"/>
      <c r="FH6" s="598"/>
      <c r="FI6" s="598"/>
      <c r="FJ6" s="598"/>
      <c r="FK6" s="598"/>
      <c r="FL6" s="598"/>
      <c r="FM6" s="598"/>
      <c r="FN6" s="598"/>
      <c r="FO6" s="598"/>
      <c r="FP6" s="598"/>
      <c r="FQ6" s="598"/>
      <c r="FR6" s="598"/>
      <c r="FS6" s="598"/>
      <c r="FT6" s="598"/>
      <c r="FU6" s="598"/>
      <c r="FV6" s="598"/>
      <c r="FW6" s="598"/>
      <c r="FX6" s="598"/>
      <c r="FY6" s="598"/>
      <c r="FZ6" s="598"/>
      <c r="GA6" s="598"/>
      <c r="GB6" s="598"/>
      <c r="GC6" s="598"/>
      <c r="GD6" s="598"/>
      <c r="GE6" s="598"/>
      <c r="GF6" s="598"/>
      <c r="GG6" s="598"/>
      <c r="GH6" s="598"/>
      <c r="GI6" s="598"/>
      <c r="GJ6" s="598"/>
      <c r="GK6" s="598"/>
      <c r="GL6" s="598"/>
      <c r="GM6" s="598"/>
      <c r="GN6" s="598"/>
      <c r="GO6" s="598"/>
      <c r="GP6" s="598"/>
      <c r="GQ6" s="598"/>
      <c r="GR6" s="598"/>
      <c r="GS6" s="598"/>
      <c r="GT6" s="598"/>
      <c r="GU6" s="598"/>
      <c r="GV6" s="598"/>
      <c r="GW6" s="598"/>
      <c r="GX6" s="598"/>
      <c r="GY6" s="598"/>
      <c r="GZ6" s="598"/>
      <c r="HA6" s="598"/>
      <c r="HB6" s="598"/>
      <c r="HC6" s="598"/>
      <c r="HD6" s="598"/>
      <c r="HE6" s="598"/>
      <c r="HF6" s="598"/>
      <c r="HG6" s="598"/>
      <c r="HH6" s="598"/>
      <c r="HI6" s="598"/>
      <c r="HJ6" s="598"/>
      <c r="HK6" s="598"/>
      <c r="HL6" s="598"/>
      <c r="HM6" s="598"/>
      <c r="HN6" s="598"/>
      <c r="HO6" s="598"/>
      <c r="HP6" s="598"/>
      <c r="HQ6" s="598"/>
      <c r="HR6" s="598"/>
      <c r="HS6" s="598"/>
      <c r="HT6" s="598"/>
      <c r="HU6" s="598"/>
      <c r="HV6" s="598"/>
      <c r="HW6" s="598"/>
      <c r="HX6" s="598"/>
      <c r="HY6" s="598"/>
      <c r="HZ6" s="598"/>
      <c r="IA6" s="598"/>
      <c r="IB6" s="598"/>
      <c r="IC6" s="598"/>
      <c r="ID6" s="598"/>
      <c r="IE6" s="598"/>
      <c r="IF6" s="598"/>
      <c r="IG6" s="598"/>
      <c r="IH6" s="598"/>
      <c r="II6" s="598"/>
      <c r="IJ6" s="598"/>
    </row>
    <row r="7" spans="1:244" s="602" customFormat="1" ht="27" customHeight="1">
      <c r="A7" s="1247" t="s">
        <v>602</v>
      </c>
      <c r="B7" s="1247" t="s">
        <v>603</v>
      </c>
      <c r="C7" s="1247" t="s">
        <v>604</v>
      </c>
      <c r="D7" s="1247" t="s">
        <v>605</v>
      </c>
      <c r="E7" s="1247" t="s">
        <v>606</v>
      </c>
      <c r="F7" s="1247"/>
      <c r="G7" s="1247"/>
      <c r="H7" s="1247"/>
      <c r="I7" s="1247"/>
      <c r="J7" s="1245" t="s">
        <v>607</v>
      </c>
      <c r="K7" s="1245"/>
      <c r="L7" s="1245"/>
      <c r="M7" s="1245"/>
      <c r="N7" s="1245"/>
      <c r="O7" s="1246"/>
      <c r="P7" s="1246"/>
      <c r="Q7" s="1247" t="s">
        <v>608</v>
      </c>
    </row>
    <row r="8" spans="1:244" s="603" customFormat="1" ht="28.5" customHeight="1">
      <c r="A8" s="1247"/>
      <c r="B8" s="1247"/>
      <c r="C8" s="1247"/>
      <c r="D8" s="1247"/>
      <c r="E8" s="601" t="s">
        <v>609</v>
      </c>
      <c r="F8" s="601">
        <v>2022</v>
      </c>
      <c r="G8" s="601">
        <v>2023</v>
      </c>
      <c r="H8" s="601">
        <v>2024</v>
      </c>
      <c r="I8" s="601">
        <v>2025</v>
      </c>
      <c r="J8" s="601">
        <v>2026</v>
      </c>
      <c r="K8" s="601">
        <v>2027</v>
      </c>
      <c r="L8" s="601">
        <v>2028</v>
      </c>
      <c r="M8" s="601">
        <v>2029</v>
      </c>
      <c r="N8" s="601">
        <v>2030</v>
      </c>
      <c r="O8" s="601">
        <v>2031</v>
      </c>
      <c r="P8" s="601">
        <v>2032</v>
      </c>
      <c r="Q8" s="1247"/>
    </row>
    <row r="9" spans="1:244" s="605" customFormat="1" ht="18.75" customHeight="1">
      <c r="A9" s="604" t="s">
        <v>95</v>
      </c>
      <c r="B9" s="604" t="s">
        <v>117</v>
      </c>
      <c r="C9" s="604" t="s">
        <v>206</v>
      </c>
      <c r="D9" s="604" t="s">
        <v>216</v>
      </c>
      <c r="E9" s="604" t="s">
        <v>7</v>
      </c>
      <c r="F9" s="604" t="s">
        <v>260</v>
      </c>
      <c r="G9" s="604" t="s">
        <v>262</v>
      </c>
      <c r="H9" s="604" t="s">
        <v>298</v>
      </c>
      <c r="I9" s="604" t="s">
        <v>299</v>
      </c>
      <c r="J9" s="604" t="s">
        <v>300</v>
      </c>
      <c r="K9" s="604" t="s">
        <v>301</v>
      </c>
      <c r="L9" s="604" t="s">
        <v>302</v>
      </c>
      <c r="M9" s="604" t="s">
        <v>303</v>
      </c>
      <c r="N9" s="604" t="s">
        <v>304</v>
      </c>
      <c r="O9" s="604" t="s">
        <v>305</v>
      </c>
      <c r="P9" s="604" t="s">
        <v>306</v>
      </c>
      <c r="Q9" s="604" t="s">
        <v>398</v>
      </c>
    </row>
    <row r="10" spans="1:244" ht="13.5" customHeight="1">
      <c r="A10" s="606"/>
      <c r="B10" s="607"/>
      <c r="C10" s="608"/>
      <c r="D10" s="609"/>
      <c r="E10" s="609"/>
      <c r="F10" s="609"/>
      <c r="G10" s="609"/>
      <c r="H10" s="609"/>
      <c r="I10" s="609"/>
      <c r="J10" s="609"/>
      <c r="K10" s="609"/>
      <c r="L10" s="609"/>
      <c r="M10" s="609"/>
      <c r="N10" s="609"/>
      <c r="O10" s="609"/>
      <c r="P10" s="609"/>
      <c r="Q10" s="610"/>
    </row>
    <row r="11" spans="1:244" s="614" customFormat="1" ht="19.5" customHeight="1">
      <c r="A11" s="1248" t="s">
        <v>610</v>
      </c>
      <c r="B11" s="1249"/>
      <c r="C11" s="612"/>
      <c r="D11" s="612"/>
      <c r="E11" s="612"/>
      <c r="F11" s="612"/>
      <c r="G11" s="612"/>
      <c r="H11" s="612"/>
      <c r="I11" s="612"/>
      <c r="J11" s="612"/>
      <c r="K11" s="612"/>
      <c r="L11" s="612"/>
      <c r="M11" s="612"/>
      <c r="N11" s="612"/>
      <c r="O11" s="612"/>
      <c r="P11" s="612"/>
      <c r="Q11" s="613"/>
    </row>
    <row r="12" spans="1:244" ht="13.5" customHeight="1">
      <c r="A12" s="606"/>
      <c r="B12" s="607"/>
      <c r="C12" s="608"/>
      <c r="D12" s="609"/>
      <c r="E12" s="609"/>
      <c r="F12" s="609"/>
      <c r="G12" s="609"/>
      <c r="H12" s="609"/>
      <c r="I12" s="609"/>
      <c r="J12" s="609"/>
      <c r="K12" s="609"/>
      <c r="L12" s="609"/>
      <c r="M12" s="609"/>
      <c r="N12" s="609"/>
      <c r="O12" s="609"/>
      <c r="P12" s="609"/>
      <c r="Q12" s="610"/>
    </row>
    <row r="13" spans="1:244" ht="61.5" customHeight="1">
      <c r="A13" s="615"/>
      <c r="B13" s="615"/>
      <c r="C13" s="616"/>
      <c r="D13" s="617">
        <f>D14+D20</f>
        <v>0</v>
      </c>
      <c r="E13" s="617">
        <f t="shared" ref="E13:N13" si="0">E14+E20</f>
        <v>0</v>
      </c>
      <c r="F13" s="617">
        <f t="shared" si="0"/>
        <v>0</v>
      </c>
      <c r="G13" s="617">
        <f t="shared" si="0"/>
        <v>0</v>
      </c>
      <c r="H13" s="617">
        <f t="shared" si="0"/>
        <v>0</v>
      </c>
      <c r="I13" s="617">
        <f t="shared" si="0"/>
        <v>0</v>
      </c>
      <c r="J13" s="617">
        <f t="shared" si="0"/>
        <v>0</v>
      </c>
      <c r="K13" s="617">
        <f t="shared" si="0"/>
        <v>0</v>
      </c>
      <c r="L13" s="617">
        <f t="shared" si="0"/>
        <v>0</v>
      </c>
      <c r="M13" s="617">
        <f t="shared" si="0"/>
        <v>0</v>
      </c>
      <c r="N13" s="617">
        <f t="shared" si="0"/>
        <v>0</v>
      </c>
      <c r="O13" s="617">
        <f>O14+O20</f>
        <v>0</v>
      </c>
      <c r="P13" s="617">
        <f>P14+P20</f>
        <v>0</v>
      </c>
      <c r="Q13" s="617">
        <f t="shared" ref="Q13:Q19" si="1">SUM(J13:P13)</f>
        <v>0</v>
      </c>
    </row>
    <row r="14" spans="1:244" s="614" customFormat="1" ht="20.100000000000001" customHeight="1">
      <c r="A14" s="618" t="s">
        <v>611</v>
      </c>
      <c r="B14" s="619" t="s">
        <v>208</v>
      </c>
      <c r="C14" s="620" t="s">
        <v>208</v>
      </c>
      <c r="D14" s="617">
        <f>SUM(E14:P14)</f>
        <v>0</v>
      </c>
      <c r="E14" s="617">
        <f t="shared" ref="E14:N14" si="2">SUM(E15:E19)</f>
        <v>0</v>
      </c>
      <c r="F14" s="617">
        <f t="shared" si="2"/>
        <v>0</v>
      </c>
      <c r="G14" s="617">
        <f t="shared" si="2"/>
        <v>0</v>
      </c>
      <c r="H14" s="617">
        <f t="shared" si="2"/>
        <v>0</v>
      </c>
      <c r="I14" s="617">
        <f t="shared" si="2"/>
        <v>0</v>
      </c>
      <c r="J14" s="617">
        <f t="shared" si="2"/>
        <v>0</v>
      </c>
      <c r="K14" s="617">
        <f t="shared" si="2"/>
        <v>0</v>
      </c>
      <c r="L14" s="617">
        <f t="shared" si="2"/>
        <v>0</v>
      </c>
      <c r="M14" s="617">
        <f t="shared" si="2"/>
        <v>0</v>
      </c>
      <c r="N14" s="617">
        <f t="shared" si="2"/>
        <v>0</v>
      </c>
      <c r="O14" s="617">
        <f>SUM(O15:O19)</f>
        <v>0</v>
      </c>
      <c r="P14" s="617">
        <f>SUM(P15:P19)</f>
        <v>0</v>
      </c>
      <c r="Q14" s="617">
        <f t="shared" si="1"/>
        <v>0</v>
      </c>
    </row>
    <row r="15" spans="1:244" ht="24.75" customHeight="1">
      <c r="A15" s="621" t="s">
        <v>612</v>
      </c>
      <c r="B15" s="622" t="s">
        <v>613</v>
      </c>
      <c r="C15" s="623" t="s">
        <v>208</v>
      </c>
      <c r="D15" s="617">
        <f>SUM(E15:P15)</f>
        <v>0</v>
      </c>
      <c r="E15" s="624"/>
      <c r="F15" s="624"/>
      <c r="G15" s="624"/>
      <c r="H15" s="624"/>
      <c r="I15" s="624"/>
      <c r="J15" s="624"/>
      <c r="K15" s="624"/>
      <c r="L15" s="624"/>
      <c r="M15" s="624"/>
      <c r="N15" s="624"/>
      <c r="O15" s="624"/>
      <c r="P15" s="624"/>
      <c r="Q15" s="625">
        <f t="shared" si="1"/>
        <v>0</v>
      </c>
    </row>
    <row r="16" spans="1:244" ht="24.75" customHeight="1">
      <c r="A16" s="626"/>
      <c r="B16" s="622" t="s">
        <v>614</v>
      </c>
      <c r="C16" s="623" t="s">
        <v>208</v>
      </c>
      <c r="D16" s="617">
        <f t="shared" ref="D16:D26" si="3">SUM(E16:P16)</f>
        <v>0</v>
      </c>
      <c r="E16" s="624"/>
      <c r="F16" s="624"/>
      <c r="G16" s="624"/>
      <c r="H16" s="624"/>
      <c r="I16" s="624"/>
      <c r="J16" s="624"/>
      <c r="K16" s="624"/>
      <c r="L16" s="624"/>
      <c r="M16" s="624"/>
      <c r="N16" s="624"/>
      <c r="O16" s="624"/>
      <c r="P16" s="624"/>
      <c r="Q16" s="625">
        <f t="shared" si="1"/>
        <v>0</v>
      </c>
    </row>
    <row r="17" spans="1:17" ht="24.75" customHeight="1">
      <c r="A17" s="626"/>
      <c r="B17" s="622" t="s">
        <v>615</v>
      </c>
      <c r="C17" s="623" t="s">
        <v>208</v>
      </c>
      <c r="D17" s="617">
        <f t="shared" si="3"/>
        <v>0</v>
      </c>
      <c r="E17" s="624"/>
      <c r="F17" s="624"/>
      <c r="G17" s="624"/>
      <c r="H17" s="624"/>
      <c r="I17" s="624"/>
      <c r="J17" s="624"/>
      <c r="K17" s="624"/>
      <c r="L17" s="624"/>
      <c r="M17" s="624"/>
      <c r="N17" s="624"/>
      <c r="O17" s="624"/>
      <c r="P17" s="624"/>
      <c r="Q17" s="625">
        <f t="shared" si="1"/>
        <v>0</v>
      </c>
    </row>
    <row r="18" spans="1:17" ht="24.75" customHeight="1">
      <c r="A18" s="626"/>
      <c r="B18" s="622" t="s">
        <v>616</v>
      </c>
      <c r="C18" s="623" t="s">
        <v>208</v>
      </c>
      <c r="D18" s="617">
        <f t="shared" si="3"/>
        <v>0</v>
      </c>
      <c r="E18" s="624"/>
      <c r="F18" s="624"/>
      <c r="G18" s="624"/>
      <c r="H18" s="624"/>
      <c r="I18" s="624"/>
      <c r="J18" s="624"/>
      <c r="K18" s="624"/>
      <c r="L18" s="624"/>
      <c r="M18" s="624"/>
      <c r="N18" s="624"/>
      <c r="O18" s="624"/>
      <c r="P18" s="624"/>
      <c r="Q18" s="625">
        <f t="shared" si="1"/>
        <v>0</v>
      </c>
    </row>
    <row r="19" spans="1:17" ht="24.75" customHeight="1">
      <c r="A19" s="627"/>
      <c r="B19" s="622" t="s">
        <v>617</v>
      </c>
      <c r="C19" s="623" t="s">
        <v>208</v>
      </c>
      <c r="D19" s="617">
        <f t="shared" si="3"/>
        <v>0</v>
      </c>
      <c r="E19" s="624"/>
      <c r="F19" s="624"/>
      <c r="G19" s="624"/>
      <c r="H19" s="624"/>
      <c r="I19" s="624"/>
      <c r="J19" s="624"/>
      <c r="K19" s="624"/>
      <c r="L19" s="624"/>
      <c r="M19" s="624"/>
      <c r="N19" s="624"/>
      <c r="O19" s="624"/>
      <c r="P19" s="624"/>
      <c r="Q19" s="625">
        <f t="shared" si="1"/>
        <v>0</v>
      </c>
    </row>
    <row r="20" spans="1:17" s="614" customFormat="1" ht="20.100000000000001" customHeight="1">
      <c r="A20" s="618" t="s">
        <v>618</v>
      </c>
      <c r="B20" s="619" t="s">
        <v>208</v>
      </c>
      <c r="C20" s="620" t="s">
        <v>208</v>
      </c>
      <c r="D20" s="617">
        <f>SUM(E20:P20)</f>
        <v>0</v>
      </c>
      <c r="E20" s="617">
        <f t="shared" ref="E20:N20" si="4">SUM(E22:E26)</f>
        <v>0</v>
      </c>
      <c r="F20" s="617">
        <f t="shared" si="4"/>
        <v>0</v>
      </c>
      <c r="G20" s="617">
        <f t="shared" si="4"/>
        <v>0</v>
      </c>
      <c r="H20" s="617">
        <f t="shared" si="4"/>
        <v>0</v>
      </c>
      <c r="I20" s="617">
        <f t="shared" si="4"/>
        <v>0</v>
      </c>
      <c r="J20" s="617">
        <f t="shared" si="4"/>
        <v>0</v>
      </c>
      <c r="K20" s="617">
        <f t="shared" si="4"/>
        <v>0</v>
      </c>
      <c r="L20" s="617">
        <f t="shared" si="4"/>
        <v>0</v>
      </c>
      <c r="M20" s="617">
        <f t="shared" si="4"/>
        <v>0</v>
      </c>
      <c r="N20" s="617">
        <f t="shared" si="4"/>
        <v>0</v>
      </c>
      <c r="O20" s="617">
        <f>SUM(O22:O26)</f>
        <v>0</v>
      </c>
      <c r="P20" s="617">
        <f>SUM(P22:P26)</f>
        <v>0</v>
      </c>
      <c r="Q20" s="617">
        <f t="shared" ref="Q20:Q24" si="5">SUM(J20:P20)</f>
        <v>0</v>
      </c>
    </row>
    <row r="21" spans="1:17" s="605" customFormat="1" ht="18" customHeight="1">
      <c r="A21" s="628" t="s">
        <v>619</v>
      </c>
      <c r="B21" s="629" t="s">
        <v>208</v>
      </c>
      <c r="C21" s="630" t="s">
        <v>208</v>
      </c>
      <c r="D21" s="631">
        <f>SUM(E21:P21)</f>
        <v>0</v>
      </c>
      <c r="E21" s="632"/>
      <c r="F21" s="632"/>
      <c r="G21" s="632"/>
      <c r="H21" s="632"/>
      <c r="I21" s="632"/>
      <c r="J21" s="632"/>
      <c r="K21" s="632"/>
      <c r="L21" s="632"/>
      <c r="M21" s="632"/>
      <c r="N21" s="632"/>
      <c r="O21" s="632"/>
      <c r="P21" s="632"/>
      <c r="Q21" s="625">
        <f>SUM(J21:P21)</f>
        <v>0</v>
      </c>
    </row>
    <row r="22" spans="1:17" ht="24.75" customHeight="1">
      <c r="A22" s="621" t="s">
        <v>620</v>
      </c>
      <c r="B22" s="622" t="s">
        <v>613</v>
      </c>
      <c r="C22" s="623" t="s">
        <v>208</v>
      </c>
      <c r="D22" s="617">
        <f t="shared" si="3"/>
        <v>0</v>
      </c>
      <c r="E22" s="624"/>
      <c r="F22" s="624"/>
      <c r="G22" s="624"/>
      <c r="H22" s="624"/>
      <c r="I22" s="624"/>
      <c r="J22" s="624"/>
      <c r="K22" s="624"/>
      <c r="L22" s="624"/>
      <c r="M22" s="624"/>
      <c r="N22" s="624"/>
      <c r="O22" s="624"/>
      <c r="P22" s="624"/>
      <c r="Q22" s="625">
        <f>SUM(J22:P22)</f>
        <v>0</v>
      </c>
    </row>
    <row r="23" spans="1:17" ht="24.75" customHeight="1">
      <c r="A23" s="626"/>
      <c r="B23" s="622" t="s">
        <v>614</v>
      </c>
      <c r="C23" s="623" t="s">
        <v>208</v>
      </c>
      <c r="D23" s="617">
        <f t="shared" si="3"/>
        <v>0</v>
      </c>
      <c r="E23" s="624"/>
      <c r="F23" s="624"/>
      <c r="G23" s="624"/>
      <c r="H23" s="624"/>
      <c r="I23" s="624"/>
      <c r="J23" s="624"/>
      <c r="K23" s="624"/>
      <c r="L23" s="624"/>
      <c r="M23" s="624"/>
      <c r="N23" s="624"/>
      <c r="O23" s="624"/>
      <c r="P23" s="624"/>
      <c r="Q23" s="625">
        <f>SUM(J23:P23)</f>
        <v>0</v>
      </c>
    </row>
    <row r="24" spans="1:17" ht="24.75" customHeight="1">
      <c r="A24" s="626"/>
      <c r="B24" s="622" t="s">
        <v>615</v>
      </c>
      <c r="C24" s="623" t="s">
        <v>208</v>
      </c>
      <c r="D24" s="617">
        <f t="shared" si="3"/>
        <v>0</v>
      </c>
      <c r="E24" s="624"/>
      <c r="F24" s="624"/>
      <c r="G24" s="624"/>
      <c r="H24" s="624"/>
      <c r="I24" s="624"/>
      <c r="J24" s="624"/>
      <c r="K24" s="624"/>
      <c r="L24" s="624"/>
      <c r="M24" s="624"/>
      <c r="N24" s="624"/>
      <c r="O24" s="624"/>
      <c r="P24" s="624"/>
      <c r="Q24" s="625">
        <f t="shared" si="5"/>
        <v>0</v>
      </c>
    </row>
    <row r="25" spans="1:17" ht="24.75" customHeight="1">
      <c r="A25" s="626"/>
      <c r="B25" s="622" t="s">
        <v>616</v>
      </c>
      <c r="C25" s="623" t="s">
        <v>208</v>
      </c>
      <c r="D25" s="617">
        <f t="shared" si="3"/>
        <v>0</v>
      </c>
      <c r="E25" s="624"/>
      <c r="F25" s="624"/>
      <c r="G25" s="624"/>
      <c r="H25" s="624"/>
      <c r="I25" s="624"/>
      <c r="J25" s="624"/>
      <c r="K25" s="624"/>
      <c r="L25" s="624"/>
      <c r="M25" s="624"/>
      <c r="N25" s="624"/>
      <c r="O25" s="624"/>
      <c r="P25" s="624"/>
      <c r="Q25" s="625">
        <f>SUM(J25:P25)</f>
        <v>0</v>
      </c>
    </row>
    <row r="26" spans="1:17" ht="24.75" customHeight="1">
      <c r="A26" s="627"/>
      <c r="B26" s="622" t="s">
        <v>617</v>
      </c>
      <c r="C26" s="623" t="s">
        <v>208</v>
      </c>
      <c r="D26" s="617">
        <f t="shared" si="3"/>
        <v>0</v>
      </c>
      <c r="E26" s="624"/>
      <c r="F26" s="624"/>
      <c r="G26" s="624"/>
      <c r="H26" s="624"/>
      <c r="I26" s="624"/>
      <c r="J26" s="624"/>
      <c r="K26" s="624"/>
      <c r="L26" s="624"/>
      <c r="M26" s="624"/>
      <c r="N26" s="624"/>
      <c r="O26" s="624"/>
      <c r="P26" s="624"/>
      <c r="Q26" s="625">
        <f>SUM(J26:P26)</f>
        <v>0</v>
      </c>
    </row>
    <row r="27" spans="1:17" ht="13.5" customHeight="1">
      <c r="A27" s="606"/>
      <c r="B27" s="607"/>
      <c r="C27" s="608"/>
      <c r="D27" s="609"/>
      <c r="E27" s="609"/>
      <c r="F27" s="609"/>
      <c r="G27" s="609"/>
      <c r="H27" s="609"/>
      <c r="I27" s="609"/>
      <c r="J27" s="609"/>
      <c r="K27" s="609"/>
      <c r="L27" s="609"/>
      <c r="M27" s="609"/>
      <c r="N27" s="609"/>
      <c r="O27" s="609"/>
      <c r="P27" s="609"/>
      <c r="Q27" s="610"/>
    </row>
    <row r="28" spans="1:17" s="614" customFormat="1" ht="19.5" customHeight="1">
      <c r="A28" s="611" t="s">
        <v>621</v>
      </c>
      <c r="B28" s="612"/>
      <c r="C28" s="612"/>
      <c r="D28" s="612"/>
      <c r="E28" s="612"/>
      <c r="F28" s="612"/>
      <c r="G28" s="612"/>
      <c r="H28" s="612"/>
      <c r="I28" s="612"/>
      <c r="J28" s="612"/>
      <c r="K28" s="612"/>
      <c r="L28" s="612"/>
      <c r="M28" s="612"/>
      <c r="N28" s="612"/>
      <c r="O28" s="612"/>
      <c r="P28" s="612"/>
      <c r="Q28" s="613"/>
    </row>
    <row r="29" spans="1:17" ht="13.5" customHeight="1">
      <c r="A29" s="606"/>
      <c r="B29" s="607"/>
      <c r="C29" s="608"/>
      <c r="D29" s="609"/>
      <c r="E29" s="609"/>
      <c r="F29" s="609"/>
      <c r="G29" s="609"/>
      <c r="H29" s="609"/>
      <c r="I29" s="609"/>
      <c r="J29" s="609"/>
      <c r="K29" s="609"/>
      <c r="L29" s="609"/>
      <c r="M29" s="609"/>
      <c r="N29" s="609"/>
      <c r="O29" s="609"/>
      <c r="P29" s="609"/>
      <c r="Q29" s="610"/>
    </row>
    <row r="30" spans="1:17" ht="61.5" customHeight="1">
      <c r="A30" s="615"/>
      <c r="B30" s="615"/>
      <c r="C30" s="616"/>
      <c r="D30" s="617">
        <f>D31+D37</f>
        <v>0</v>
      </c>
      <c r="E30" s="617">
        <f t="shared" ref="E30:P30" si="6">E31+E37</f>
        <v>0</v>
      </c>
      <c r="F30" s="617">
        <f t="shared" si="6"/>
        <v>0</v>
      </c>
      <c r="G30" s="617">
        <f t="shared" si="6"/>
        <v>0</v>
      </c>
      <c r="H30" s="617">
        <f t="shared" si="6"/>
        <v>0</v>
      </c>
      <c r="I30" s="617">
        <f t="shared" si="6"/>
        <v>0</v>
      </c>
      <c r="J30" s="617">
        <f t="shared" si="6"/>
        <v>0</v>
      </c>
      <c r="K30" s="617">
        <f t="shared" si="6"/>
        <v>0</v>
      </c>
      <c r="L30" s="617">
        <f t="shared" si="6"/>
        <v>0</v>
      </c>
      <c r="M30" s="617">
        <f t="shared" si="6"/>
        <v>0</v>
      </c>
      <c r="N30" s="617">
        <f t="shared" si="6"/>
        <v>0</v>
      </c>
      <c r="O30" s="617">
        <f t="shared" si="6"/>
        <v>0</v>
      </c>
      <c r="P30" s="617">
        <f t="shared" si="6"/>
        <v>0</v>
      </c>
      <c r="Q30" s="617">
        <f t="shared" ref="Q30:Q43" si="7">SUM(J30:P30)</f>
        <v>0</v>
      </c>
    </row>
    <row r="31" spans="1:17" s="614" customFormat="1" ht="20.100000000000001" customHeight="1">
      <c r="A31" s="618" t="s">
        <v>611</v>
      </c>
      <c r="B31" s="619" t="s">
        <v>208</v>
      </c>
      <c r="C31" s="620" t="s">
        <v>208</v>
      </c>
      <c r="D31" s="617">
        <f t="shared" ref="D31:D43" si="8">SUM(E31:P31)</f>
        <v>0</v>
      </c>
      <c r="E31" s="617">
        <f t="shared" ref="E31:P31" si="9">SUM(E32:E36)</f>
        <v>0</v>
      </c>
      <c r="F31" s="617">
        <f t="shared" si="9"/>
        <v>0</v>
      </c>
      <c r="G31" s="617">
        <f t="shared" si="9"/>
        <v>0</v>
      </c>
      <c r="H31" s="617">
        <f t="shared" si="9"/>
        <v>0</v>
      </c>
      <c r="I31" s="617">
        <f t="shared" si="9"/>
        <v>0</v>
      </c>
      <c r="J31" s="617">
        <f t="shared" si="9"/>
        <v>0</v>
      </c>
      <c r="K31" s="617">
        <f t="shared" si="9"/>
        <v>0</v>
      </c>
      <c r="L31" s="617">
        <f t="shared" si="9"/>
        <v>0</v>
      </c>
      <c r="M31" s="617">
        <f t="shared" si="9"/>
        <v>0</v>
      </c>
      <c r="N31" s="617">
        <f t="shared" si="9"/>
        <v>0</v>
      </c>
      <c r="O31" s="617">
        <f t="shared" si="9"/>
        <v>0</v>
      </c>
      <c r="P31" s="617">
        <f t="shared" si="9"/>
        <v>0</v>
      </c>
      <c r="Q31" s="617">
        <f t="shared" si="7"/>
        <v>0</v>
      </c>
    </row>
    <row r="32" spans="1:17" ht="24.75" customHeight="1">
      <c r="A32" s="621" t="s">
        <v>612</v>
      </c>
      <c r="B32" s="622" t="s">
        <v>613</v>
      </c>
      <c r="C32" s="623" t="s">
        <v>208</v>
      </c>
      <c r="D32" s="617">
        <f t="shared" si="8"/>
        <v>0</v>
      </c>
      <c r="E32" s="624"/>
      <c r="F32" s="624"/>
      <c r="G32" s="624"/>
      <c r="H32" s="624"/>
      <c r="I32" s="624"/>
      <c r="J32" s="624"/>
      <c r="K32" s="624"/>
      <c r="L32" s="624"/>
      <c r="M32" s="624"/>
      <c r="N32" s="624"/>
      <c r="O32" s="624"/>
      <c r="P32" s="624"/>
      <c r="Q32" s="625">
        <f t="shared" si="7"/>
        <v>0</v>
      </c>
    </row>
    <row r="33" spans="1:17" ht="24.75" customHeight="1">
      <c r="A33" s="626"/>
      <c r="B33" s="622" t="s">
        <v>614</v>
      </c>
      <c r="C33" s="623" t="s">
        <v>208</v>
      </c>
      <c r="D33" s="617">
        <f t="shared" si="8"/>
        <v>0</v>
      </c>
      <c r="E33" s="624"/>
      <c r="F33" s="624"/>
      <c r="G33" s="624"/>
      <c r="H33" s="624"/>
      <c r="I33" s="624"/>
      <c r="J33" s="624"/>
      <c r="K33" s="624"/>
      <c r="L33" s="624"/>
      <c r="M33" s="624"/>
      <c r="N33" s="624"/>
      <c r="O33" s="624"/>
      <c r="P33" s="624"/>
      <c r="Q33" s="625">
        <f t="shared" si="7"/>
        <v>0</v>
      </c>
    </row>
    <row r="34" spans="1:17" ht="24.75" customHeight="1">
      <c r="A34" s="626"/>
      <c r="B34" s="622" t="s">
        <v>615</v>
      </c>
      <c r="C34" s="623" t="s">
        <v>208</v>
      </c>
      <c r="D34" s="617">
        <f t="shared" si="8"/>
        <v>0</v>
      </c>
      <c r="E34" s="624"/>
      <c r="F34" s="624"/>
      <c r="G34" s="624"/>
      <c r="H34" s="624"/>
      <c r="I34" s="624"/>
      <c r="J34" s="624"/>
      <c r="K34" s="624"/>
      <c r="L34" s="624"/>
      <c r="M34" s="624"/>
      <c r="N34" s="624"/>
      <c r="O34" s="624"/>
      <c r="P34" s="624"/>
      <c r="Q34" s="625">
        <f t="shared" si="7"/>
        <v>0</v>
      </c>
    </row>
    <row r="35" spans="1:17" ht="24.75" customHeight="1">
      <c r="A35" s="626"/>
      <c r="B35" s="622" t="s">
        <v>616</v>
      </c>
      <c r="C35" s="623" t="s">
        <v>208</v>
      </c>
      <c r="D35" s="617">
        <f t="shared" si="8"/>
        <v>0</v>
      </c>
      <c r="E35" s="624"/>
      <c r="F35" s="624"/>
      <c r="G35" s="624"/>
      <c r="H35" s="624"/>
      <c r="I35" s="624"/>
      <c r="J35" s="624"/>
      <c r="K35" s="624"/>
      <c r="L35" s="624"/>
      <c r="M35" s="624"/>
      <c r="N35" s="624"/>
      <c r="O35" s="624"/>
      <c r="P35" s="624"/>
      <c r="Q35" s="625">
        <f t="shared" si="7"/>
        <v>0</v>
      </c>
    </row>
    <row r="36" spans="1:17" ht="24.75" customHeight="1">
      <c r="A36" s="627"/>
      <c r="B36" s="622" t="s">
        <v>617</v>
      </c>
      <c r="C36" s="623" t="s">
        <v>208</v>
      </c>
      <c r="D36" s="617">
        <f t="shared" si="8"/>
        <v>0</v>
      </c>
      <c r="E36" s="624"/>
      <c r="F36" s="624"/>
      <c r="G36" s="624"/>
      <c r="H36" s="624"/>
      <c r="I36" s="624"/>
      <c r="J36" s="624"/>
      <c r="K36" s="624"/>
      <c r="L36" s="624"/>
      <c r="M36" s="624"/>
      <c r="N36" s="624"/>
      <c r="O36" s="624"/>
      <c r="P36" s="624"/>
      <c r="Q36" s="625">
        <f t="shared" si="7"/>
        <v>0</v>
      </c>
    </row>
    <row r="37" spans="1:17" s="614" customFormat="1" ht="20.100000000000001" customHeight="1">
      <c r="A37" s="618" t="s">
        <v>618</v>
      </c>
      <c r="B37" s="619" t="s">
        <v>208</v>
      </c>
      <c r="C37" s="620" t="s">
        <v>208</v>
      </c>
      <c r="D37" s="617">
        <f t="shared" si="8"/>
        <v>0</v>
      </c>
      <c r="E37" s="617">
        <f t="shared" ref="E37:P37" si="10">SUM(E39:E43)</f>
        <v>0</v>
      </c>
      <c r="F37" s="617">
        <f t="shared" si="10"/>
        <v>0</v>
      </c>
      <c r="G37" s="617">
        <f t="shared" si="10"/>
        <v>0</v>
      </c>
      <c r="H37" s="617">
        <f t="shared" si="10"/>
        <v>0</v>
      </c>
      <c r="I37" s="617">
        <f t="shared" si="10"/>
        <v>0</v>
      </c>
      <c r="J37" s="617">
        <f t="shared" si="10"/>
        <v>0</v>
      </c>
      <c r="K37" s="617">
        <f t="shared" si="10"/>
        <v>0</v>
      </c>
      <c r="L37" s="617">
        <f t="shared" si="10"/>
        <v>0</v>
      </c>
      <c r="M37" s="617">
        <f t="shared" si="10"/>
        <v>0</v>
      </c>
      <c r="N37" s="617">
        <f t="shared" si="10"/>
        <v>0</v>
      </c>
      <c r="O37" s="617">
        <f t="shared" si="10"/>
        <v>0</v>
      </c>
      <c r="P37" s="617">
        <f t="shared" si="10"/>
        <v>0</v>
      </c>
      <c r="Q37" s="617">
        <f t="shared" si="7"/>
        <v>0</v>
      </c>
    </row>
    <row r="38" spans="1:17" s="605" customFormat="1" ht="18" customHeight="1">
      <c r="A38" s="628" t="s">
        <v>619</v>
      </c>
      <c r="B38" s="629" t="s">
        <v>208</v>
      </c>
      <c r="C38" s="630" t="s">
        <v>208</v>
      </c>
      <c r="D38" s="631">
        <f t="shared" si="8"/>
        <v>0</v>
      </c>
      <c r="E38" s="632"/>
      <c r="F38" s="632"/>
      <c r="G38" s="632"/>
      <c r="H38" s="632"/>
      <c r="I38" s="632"/>
      <c r="J38" s="632"/>
      <c r="K38" s="632"/>
      <c r="L38" s="632"/>
      <c r="M38" s="632"/>
      <c r="N38" s="632"/>
      <c r="O38" s="632"/>
      <c r="P38" s="632"/>
      <c r="Q38" s="625">
        <f t="shared" si="7"/>
        <v>0</v>
      </c>
    </row>
    <row r="39" spans="1:17" ht="24.75" customHeight="1">
      <c r="A39" s="621" t="s">
        <v>620</v>
      </c>
      <c r="B39" s="622" t="s">
        <v>613</v>
      </c>
      <c r="C39" s="623" t="s">
        <v>208</v>
      </c>
      <c r="D39" s="617">
        <f>SUM(E39:P39)</f>
        <v>0</v>
      </c>
      <c r="E39" s="624"/>
      <c r="F39" s="624"/>
      <c r="G39" s="624"/>
      <c r="H39" s="624"/>
      <c r="I39" s="624"/>
      <c r="J39" s="624"/>
      <c r="K39" s="624"/>
      <c r="L39" s="624"/>
      <c r="M39" s="624"/>
      <c r="N39" s="624"/>
      <c r="O39" s="624"/>
      <c r="P39" s="624"/>
      <c r="Q39" s="625">
        <f t="shared" si="7"/>
        <v>0</v>
      </c>
    </row>
    <row r="40" spans="1:17" ht="24.75" customHeight="1">
      <c r="A40" s="626"/>
      <c r="B40" s="622" t="s">
        <v>614</v>
      </c>
      <c r="C40" s="623" t="s">
        <v>208</v>
      </c>
      <c r="D40" s="617">
        <f t="shared" si="8"/>
        <v>0</v>
      </c>
      <c r="E40" s="624"/>
      <c r="F40" s="624"/>
      <c r="G40" s="624"/>
      <c r="H40" s="624"/>
      <c r="I40" s="624"/>
      <c r="J40" s="624"/>
      <c r="K40" s="624"/>
      <c r="L40" s="624"/>
      <c r="M40" s="624"/>
      <c r="N40" s="624"/>
      <c r="O40" s="624"/>
      <c r="P40" s="624"/>
      <c r="Q40" s="625">
        <f t="shared" si="7"/>
        <v>0</v>
      </c>
    </row>
    <row r="41" spans="1:17" ht="24.75" customHeight="1">
      <c r="A41" s="626"/>
      <c r="B41" s="622" t="s">
        <v>615</v>
      </c>
      <c r="C41" s="623" t="s">
        <v>208</v>
      </c>
      <c r="D41" s="617">
        <f t="shared" si="8"/>
        <v>0</v>
      </c>
      <c r="E41" s="624"/>
      <c r="F41" s="624"/>
      <c r="G41" s="624"/>
      <c r="H41" s="624"/>
      <c r="I41" s="624"/>
      <c r="J41" s="624"/>
      <c r="K41" s="624"/>
      <c r="L41" s="624"/>
      <c r="M41" s="624"/>
      <c r="N41" s="624"/>
      <c r="O41" s="624"/>
      <c r="P41" s="624"/>
      <c r="Q41" s="625">
        <f t="shared" si="7"/>
        <v>0</v>
      </c>
    </row>
    <row r="42" spans="1:17" ht="24.75" customHeight="1">
      <c r="A42" s="626"/>
      <c r="B42" s="622" t="s">
        <v>616</v>
      </c>
      <c r="C42" s="623" t="s">
        <v>208</v>
      </c>
      <c r="D42" s="617">
        <f t="shared" si="8"/>
        <v>0</v>
      </c>
      <c r="E42" s="624"/>
      <c r="F42" s="624"/>
      <c r="G42" s="624"/>
      <c r="H42" s="624"/>
      <c r="I42" s="624"/>
      <c r="J42" s="624"/>
      <c r="K42" s="624"/>
      <c r="L42" s="624"/>
      <c r="M42" s="624"/>
      <c r="N42" s="624"/>
      <c r="O42" s="624"/>
      <c r="P42" s="624"/>
      <c r="Q42" s="625">
        <f t="shared" si="7"/>
        <v>0</v>
      </c>
    </row>
    <row r="43" spans="1:17" ht="24.75" customHeight="1">
      <c r="A43" s="627"/>
      <c r="B43" s="622" t="s">
        <v>617</v>
      </c>
      <c r="C43" s="623" t="s">
        <v>208</v>
      </c>
      <c r="D43" s="617">
        <f t="shared" si="8"/>
        <v>0</v>
      </c>
      <c r="E43" s="624"/>
      <c r="F43" s="624"/>
      <c r="G43" s="624"/>
      <c r="H43" s="624"/>
      <c r="I43" s="624"/>
      <c r="J43" s="624"/>
      <c r="K43" s="624"/>
      <c r="L43" s="624"/>
      <c r="M43" s="624"/>
      <c r="N43" s="624"/>
      <c r="O43" s="624"/>
      <c r="P43" s="624"/>
      <c r="Q43" s="625">
        <f t="shared" si="7"/>
        <v>0</v>
      </c>
    </row>
    <row r="44" spans="1:17" ht="13.5" customHeight="1">
      <c r="A44" s="633"/>
      <c r="B44" s="634"/>
      <c r="C44" s="635"/>
      <c r="D44" s="636"/>
      <c r="E44" s="636"/>
      <c r="F44" s="636"/>
      <c r="G44" s="636"/>
      <c r="H44" s="636"/>
      <c r="I44" s="636"/>
      <c r="J44" s="636"/>
      <c r="K44" s="636"/>
      <c r="L44" s="636"/>
      <c r="M44" s="636"/>
      <c r="N44" s="636"/>
      <c r="O44" s="636"/>
      <c r="P44" s="636"/>
      <c r="Q44" s="610"/>
    </row>
    <row r="45" spans="1:17" s="640" customFormat="1" ht="18.75" customHeight="1">
      <c r="A45" s="637" t="s">
        <v>622</v>
      </c>
      <c r="B45" s="637"/>
      <c r="C45" s="638"/>
      <c r="D45" s="639">
        <f>D30-D13</f>
        <v>0</v>
      </c>
      <c r="E45" s="639">
        <f t="shared" ref="D45:Q46" si="11">E30-E13</f>
        <v>0</v>
      </c>
      <c r="F45" s="639">
        <f t="shared" si="11"/>
        <v>0</v>
      </c>
      <c r="G45" s="639">
        <f t="shared" si="11"/>
        <v>0</v>
      </c>
      <c r="H45" s="639">
        <f t="shared" si="11"/>
        <v>0</v>
      </c>
      <c r="I45" s="639">
        <f t="shared" si="11"/>
        <v>0</v>
      </c>
      <c r="J45" s="639">
        <f t="shared" si="11"/>
        <v>0</v>
      </c>
      <c r="K45" s="639">
        <f t="shared" si="11"/>
        <v>0</v>
      </c>
      <c r="L45" s="639">
        <f t="shared" si="11"/>
        <v>0</v>
      </c>
      <c r="M45" s="639">
        <f t="shared" si="11"/>
        <v>0</v>
      </c>
      <c r="N45" s="639">
        <f t="shared" si="11"/>
        <v>0</v>
      </c>
      <c r="O45" s="639">
        <f>O30-O13</f>
        <v>0</v>
      </c>
      <c r="P45" s="639">
        <f>P30-P13</f>
        <v>0</v>
      </c>
      <c r="Q45" s="639">
        <f>Q30-Q13</f>
        <v>0</v>
      </c>
    </row>
    <row r="46" spans="1:17" s="640" customFormat="1" ht="18.75" customHeight="1">
      <c r="A46" s="637" t="s">
        <v>118</v>
      </c>
      <c r="B46" s="637"/>
      <c r="C46" s="638"/>
      <c r="D46" s="639">
        <f t="shared" si="11"/>
        <v>0</v>
      </c>
      <c r="E46" s="639">
        <f t="shared" si="11"/>
        <v>0</v>
      </c>
      <c r="F46" s="639">
        <f t="shared" si="11"/>
        <v>0</v>
      </c>
      <c r="G46" s="639">
        <f t="shared" si="11"/>
        <v>0</v>
      </c>
      <c r="H46" s="639">
        <f t="shared" si="11"/>
        <v>0</v>
      </c>
      <c r="I46" s="639">
        <f t="shared" si="11"/>
        <v>0</v>
      </c>
      <c r="J46" s="639">
        <f t="shared" si="11"/>
        <v>0</v>
      </c>
      <c r="K46" s="639">
        <f t="shared" si="11"/>
        <v>0</v>
      </c>
      <c r="L46" s="639">
        <f t="shared" si="11"/>
        <v>0</v>
      </c>
      <c r="M46" s="639">
        <f t="shared" si="11"/>
        <v>0</v>
      </c>
      <c r="N46" s="639">
        <f t="shared" si="11"/>
        <v>0</v>
      </c>
      <c r="O46" s="639">
        <f>O31-O14</f>
        <v>0</v>
      </c>
      <c r="P46" s="639">
        <f>P31-P14</f>
        <v>0</v>
      </c>
      <c r="Q46" s="639">
        <f t="shared" si="11"/>
        <v>0</v>
      </c>
    </row>
    <row r="47" spans="1:17" s="640" customFormat="1" ht="18.75" customHeight="1">
      <c r="A47" s="637" t="s">
        <v>426</v>
      </c>
      <c r="B47" s="637"/>
      <c r="C47" s="638"/>
      <c r="D47" s="639">
        <f t="shared" ref="D47:N47" si="12">D37-D20</f>
        <v>0</v>
      </c>
      <c r="E47" s="639">
        <f t="shared" si="12"/>
        <v>0</v>
      </c>
      <c r="F47" s="639">
        <f t="shared" si="12"/>
        <v>0</v>
      </c>
      <c r="G47" s="639">
        <f t="shared" si="12"/>
        <v>0</v>
      </c>
      <c r="H47" s="639">
        <f t="shared" si="12"/>
        <v>0</v>
      </c>
      <c r="I47" s="639">
        <f t="shared" si="12"/>
        <v>0</v>
      </c>
      <c r="J47" s="639">
        <f>J37-J20</f>
        <v>0</v>
      </c>
      <c r="K47" s="639">
        <f t="shared" si="12"/>
        <v>0</v>
      </c>
      <c r="L47" s="639">
        <f t="shared" si="12"/>
        <v>0</v>
      </c>
      <c r="M47" s="639">
        <f t="shared" si="12"/>
        <v>0</v>
      </c>
      <c r="N47" s="639">
        <f t="shared" si="12"/>
        <v>0</v>
      </c>
      <c r="O47" s="639">
        <f>O37-O20</f>
        <v>0</v>
      </c>
      <c r="P47" s="639">
        <f>P37-P20</f>
        <v>0</v>
      </c>
      <c r="Q47" s="639">
        <f>Q37-Q20</f>
        <v>0</v>
      </c>
    </row>
    <row r="48" spans="1:17" ht="9" customHeight="1">
      <c r="A48" s="641"/>
      <c r="B48" s="641"/>
      <c r="C48" s="642"/>
      <c r="D48" s="643"/>
      <c r="E48" s="643"/>
      <c r="F48" s="643"/>
      <c r="G48" s="643"/>
      <c r="H48" s="643"/>
      <c r="I48" s="643"/>
      <c r="J48" s="643"/>
      <c r="K48" s="643"/>
      <c r="L48" s="643"/>
      <c r="M48" s="643"/>
      <c r="N48" s="643"/>
      <c r="O48" s="643"/>
      <c r="P48" s="643"/>
      <c r="Q48" s="643"/>
    </row>
    <row r="49" spans="1:18" ht="12.75" customHeight="1">
      <c r="A49" s="632"/>
      <c r="B49" s="1250" t="s">
        <v>623</v>
      </c>
      <c r="C49" s="1251"/>
      <c r="D49" s="1251"/>
      <c r="E49" s="1251"/>
      <c r="F49" s="643"/>
      <c r="G49" s="643"/>
      <c r="H49" s="643"/>
      <c r="I49" s="643"/>
      <c r="J49" s="643"/>
      <c r="K49" s="643"/>
      <c r="L49" s="643"/>
      <c r="M49" s="643"/>
      <c r="N49" s="643"/>
      <c r="O49" s="643"/>
      <c r="P49" s="643"/>
      <c r="Q49" s="643"/>
    </row>
    <row r="50" spans="1:18" ht="30" customHeight="1">
      <c r="A50" s="644"/>
      <c r="B50" s="1252" t="s">
        <v>624</v>
      </c>
      <c r="C50" s="1253"/>
      <c r="D50" s="1253"/>
      <c r="E50" s="1253"/>
      <c r="F50" s="645"/>
      <c r="G50" s="643"/>
      <c r="H50" s="643"/>
      <c r="I50" s="643"/>
      <c r="J50" s="643"/>
      <c r="K50" s="643"/>
      <c r="L50" s="643"/>
      <c r="M50" s="643"/>
      <c r="N50" s="643"/>
      <c r="O50" s="643"/>
      <c r="P50" s="643"/>
      <c r="Q50" s="643"/>
    </row>
    <row r="51" spans="1:18" s="647" customFormat="1" ht="23.25" customHeight="1">
      <c r="A51" s="1238" t="s">
        <v>625</v>
      </c>
      <c r="B51" s="1239"/>
      <c r="C51" s="1239"/>
      <c r="D51" s="1239"/>
      <c r="E51" s="1239"/>
      <c r="F51" s="1239"/>
      <c r="G51" s="1239"/>
      <c r="H51" s="1239"/>
      <c r="I51" s="1239"/>
      <c r="J51" s="1239"/>
      <c r="K51" s="1239"/>
      <c r="L51" s="1239"/>
      <c r="M51" s="1239"/>
      <c r="N51" s="1239"/>
      <c r="O51" s="1239"/>
      <c r="P51" s="1239"/>
      <c r="Q51" s="1240"/>
      <c r="R51" s="646"/>
    </row>
    <row r="52" spans="1:18" s="169" customFormat="1" ht="9.75" customHeight="1">
      <c r="A52" s="1241"/>
      <c r="B52" s="1242"/>
      <c r="C52" s="1242"/>
      <c r="D52" s="1242"/>
      <c r="E52" s="1242"/>
      <c r="F52" s="1242"/>
      <c r="G52" s="1242"/>
      <c r="H52" s="1242"/>
      <c r="I52" s="1242"/>
      <c r="J52" s="1242"/>
      <c r="K52" s="1242"/>
      <c r="L52" s="1242"/>
      <c r="M52" s="1242"/>
      <c r="N52" s="1242"/>
      <c r="O52" s="1242"/>
      <c r="P52" s="1242"/>
      <c r="Q52" s="1243"/>
      <c r="R52" s="646"/>
    </row>
    <row r="53" spans="1:18" s="256" customFormat="1" ht="15" customHeight="1">
      <c r="A53" s="1238" t="s">
        <v>626</v>
      </c>
      <c r="B53" s="1239"/>
      <c r="C53" s="1239"/>
      <c r="D53" s="1239"/>
      <c r="E53" s="1239"/>
      <c r="F53" s="1239"/>
      <c r="G53" s="1239"/>
      <c r="H53" s="1239"/>
      <c r="I53" s="1239"/>
      <c r="J53" s="1239"/>
      <c r="K53" s="1239"/>
      <c r="L53" s="1239"/>
      <c r="M53" s="1239"/>
      <c r="N53" s="1239"/>
      <c r="O53" s="1239"/>
      <c r="P53" s="1239"/>
      <c r="Q53" s="1240"/>
      <c r="R53" s="648"/>
    </row>
    <row r="54" spans="1:18" s="256" customFormat="1" ht="16.5" customHeight="1">
      <c r="A54" s="1241"/>
      <c r="B54" s="1242"/>
      <c r="C54" s="1242"/>
      <c r="D54" s="1242"/>
      <c r="E54" s="1242"/>
      <c r="F54" s="1242"/>
      <c r="G54" s="1242"/>
      <c r="H54" s="1242"/>
      <c r="I54" s="1242"/>
      <c r="J54" s="1242"/>
      <c r="K54" s="1242"/>
      <c r="L54" s="1242"/>
      <c r="M54" s="1242"/>
      <c r="N54" s="1242"/>
      <c r="O54" s="1242"/>
      <c r="P54" s="1242"/>
      <c r="Q54" s="1243"/>
      <c r="R54" s="648"/>
    </row>
    <row r="55" spans="1:18" s="256" customFormat="1" ht="20.25" customHeight="1">
      <c r="A55" s="648"/>
      <c r="B55" s="649" t="s">
        <v>627</v>
      </c>
      <c r="C55" s="648"/>
      <c r="D55" s="648"/>
      <c r="E55" s="1244" t="s">
        <v>628</v>
      </c>
      <c r="F55" s="1244"/>
      <c r="G55" s="1244"/>
      <c r="H55" s="648"/>
      <c r="I55" s="648"/>
      <c r="J55" s="648"/>
      <c r="K55" s="648"/>
      <c r="L55" s="648"/>
      <c r="M55" s="648"/>
      <c r="N55" s="648"/>
      <c r="O55" s="648"/>
      <c r="P55" s="648"/>
      <c r="Q55" s="648"/>
      <c r="R55" s="648"/>
    </row>
    <row r="56" spans="1:18" s="256" customFormat="1" ht="9.75" customHeight="1">
      <c r="A56" s="646"/>
      <c r="C56" s="648"/>
      <c r="D56" s="648"/>
      <c r="H56" s="649"/>
      <c r="I56" s="648"/>
      <c r="J56" s="648"/>
      <c r="K56" s="648"/>
      <c r="L56" s="648"/>
      <c r="M56" s="648"/>
      <c r="N56" s="648"/>
      <c r="O56" s="648"/>
      <c r="P56" s="648"/>
      <c r="Q56" s="648"/>
      <c r="R56" s="648"/>
    </row>
    <row r="57" spans="1:18" s="256" customFormat="1" ht="16.5" customHeight="1">
      <c r="A57" s="258"/>
      <c r="B57" s="258" t="s">
        <v>230</v>
      </c>
      <c r="C57" s="258"/>
      <c r="D57" s="258"/>
      <c r="E57" s="258"/>
      <c r="F57" s="258" t="s">
        <v>231</v>
      </c>
      <c r="G57" s="258"/>
      <c r="H57" s="258"/>
      <c r="I57" s="258"/>
      <c r="J57" s="258"/>
    </row>
    <row r="58" spans="1:18" s="256" customFormat="1" ht="17.25" customHeight="1">
      <c r="A58" s="258"/>
      <c r="B58" s="650" t="s">
        <v>232</v>
      </c>
      <c r="C58" s="650"/>
      <c r="D58" s="650"/>
      <c r="E58" s="650"/>
      <c r="F58" s="650" t="s">
        <v>232</v>
      </c>
      <c r="G58" s="650"/>
      <c r="H58" s="258"/>
      <c r="I58" s="258"/>
      <c r="J58" s="258"/>
    </row>
    <row r="59" spans="1:18" s="256" customFormat="1" ht="9.75" customHeight="1">
      <c r="A59" s="258"/>
      <c r="B59" s="177"/>
      <c r="C59" s="177"/>
      <c r="D59" s="177"/>
      <c r="E59" s="177"/>
      <c r="F59" s="177"/>
      <c r="G59" s="177"/>
      <c r="H59" s="177"/>
      <c r="I59" s="177"/>
      <c r="J59" s="177"/>
    </row>
    <row r="60" spans="1:18" s="256" customFormat="1" ht="15.75" customHeight="1">
      <c r="A60" s="258"/>
      <c r="B60" s="649" t="s">
        <v>234</v>
      </c>
      <c r="C60" s="258"/>
      <c r="D60" s="258"/>
      <c r="E60" s="258"/>
      <c r="F60" s="649" t="s">
        <v>235</v>
      </c>
      <c r="G60" s="258"/>
      <c r="H60" s="258"/>
      <c r="I60" s="258"/>
      <c r="J60" s="258"/>
    </row>
    <row r="61" spans="1:18" s="256" customFormat="1" ht="12.75" customHeight="1"/>
    <row r="62" spans="1:18" s="169" customFormat="1" ht="15" customHeight="1">
      <c r="A62" s="256"/>
      <c r="B62" s="256" t="s">
        <v>236</v>
      </c>
      <c r="C62" s="256"/>
      <c r="D62" s="256"/>
      <c r="E62" s="256"/>
      <c r="F62" s="256" t="s">
        <v>237</v>
      </c>
      <c r="G62" s="256"/>
      <c r="H62" s="256"/>
      <c r="I62" s="256"/>
      <c r="J62" s="256"/>
    </row>
    <row r="63" spans="1:18" s="169" customFormat="1" ht="22.5" customHeight="1">
      <c r="A63" s="256"/>
      <c r="B63" s="256" t="s">
        <v>232</v>
      </c>
      <c r="C63" s="256"/>
      <c r="D63" s="256"/>
      <c r="E63" s="256"/>
      <c r="F63" s="256" t="s">
        <v>232</v>
      </c>
      <c r="G63" s="256"/>
      <c r="H63" s="256"/>
      <c r="I63" s="256"/>
      <c r="J63" s="256"/>
    </row>
    <row r="64" spans="1:18" ht="12" customHeight="1">
      <c r="A64" s="651"/>
      <c r="B64" s="651"/>
      <c r="C64" s="651"/>
      <c r="D64" s="651"/>
      <c r="E64" s="651"/>
      <c r="F64" s="651"/>
      <c r="G64" s="651"/>
      <c r="H64" s="651"/>
      <c r="I64" s="651"/>
      <c r="J64" s="651"/>
      <c r="K64" s="651"/>
      <c r="L64" s="651"/>
      <c r="M64" s="651"/>
      <c r="N64" s="651"/>
      <c r="O64" s="651"/>
      <c r="P64" s="651"/>
      <c r="Q64" s="651"/>
    </row>
    <row r="65" spans="1:17" ht="18.75" customHeight="1">
      <c r="A65" s="652"/>
      <c r="B65" s="652"/>
      <c r="D65" s="643"/>
      <c r="E65" s="643"/>
      <c r="F65" s="643"/>
      <c r="G65" s="643"/>
      <c r="H65" s="643"/>
      <c r="I65" s="643"/>
      <c r="J65" s="643"/>
      <c r="K65" s="643"/>
      <c r="L65" s="643"/>
      <c r="M65" s="643"/>
      <c r="N65" s="643"/>
      <c r="O65" s="643"/>
      <c r="P65" s="643"/>
      <c r="Q65" s="643"/>
    </row>
    <row r="66" spans="1:17" ht="18.75" customHeight="1">
      <c r="A66" s="652"/>
      <c r="B66" s="652"/>
      <c r="D66" s="643"/>
      <c r="E66" s="643"/>
      <c r="F66" s="643"/>
      <c r="G66" s="643"/>
      <c r="H66" s="643"/>
      <c r="I66" s="643"/>
      <c r="J66" s="643"/>
      <c r="K66" s="643"/>
      <c r="L66" s="643"/>
      <c r="M66" s="643"/>
      <c r="N66" s="643"/>
      <c r="O66" s="643"/>
      <c r="P66" s="643"/>
      <c r="Q66" s="643"/>
    </row>
  </sheetData>
  <sheetProtection formatRows="0" insertColumns="0"/>
  <mergeCells count="18">
    <mergeCell ref="A53:Q54"/>
    <mergeCell ref="E55:G55"/>
    <mergeCell ref="J7:P7"/>
    <mergeCell ref="Q7:Q8"/>
    <mergeCell ref="A11:B11"/>
    <mergeCell ref="B49:E49"/>
    <mergeCell ref="B50:E50"/>
    <mergeCell ref="A51:Q52"/>
    <mergeCell ref="A7:A8"/>
    <mergeCell ref="B7:B8"/>
    <mergeCell ref="C7:C8"/>
    <mergeCell ref="D7:D8"/>
    <mergeCell ref="E7:I7"/>
    <mergeCell ref="O1:Q1"/>
    <mergeCell ref="A2:Q2"/>
    <mergeCell ref="A3:Q3"/>
    <mergeCell ref="A4:Q4"/>
    <mergeCell ref="A5:Q5"/>
  </mergeCells>
  <pageMargins left="0.62992125984251968" right="0.62992125984251968" top="0.39370078740157483" bottom="0.39370078740157483" header="0.31496062992125984" footer="0.31496062992125984"/>
  <pageSetup paperSize="9" scale="4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K73"/>
  <sheetViews>
    <sheetView tabSelected="1" view="pageBreakPreview" topLeftCell="C43" zoomScaleNormal="100" zoomScaleSheetLayoutView="100" workbookViewId="0">
      <selection activeCell="G17" sqref="G17"/>
    </sheetView>
  </sheetViews>
  <sheetFormatPr defaultRowHeight="18.75" customHeight="1"/>
  <cols>
    <col min="1" max="1" width="41.85546875" style="599" customWidth="1"/>
    <col min="2" max="2" width="29.42578125" style="599" customWidth="1"/>
    <col min="3" max="3" width="17.140625" style="599" customWidth="1"/>
    <col min="4" max="17" width="15.7109375" style="599" customWidth="1"/>
    <col min="18" max="18" width="12.5703125" style="599" customWidth="1"/>
    <col min="19" max="19" width="13" style="599" customWidth="1"/>
    <col min="20" max="20" width="12.140625" style="599" customWidth="1"/>
    <col min="21" max="21" width="12.85546875" style="599" customWidth="1"/>
    <col min="22" max="27" width="9.140625" style="599" customWidth="1"/>
    <col min="28" max="28" width="12.28515625" style="599" customWidth="1"/>
    <col min="29" max="256" width="9.140625" style="599"/>
    <col min="257" max="257" width="41.85546875" style="599" customWidth="1"/>
    <col min="258" max="258" width="29.42578125" style="599" customWidth="1"/>
    <col min="259" max="259" width="17.140625" style="599" customWidth="1"/>
    <col min="260" max="273" width="15.7109375" style="599" customWidth="1"/>
    <col min="274" max="274" width="12.5703125" style="599" customWidth="1"/>
    <col min="275" max="275" width="13" style="599" customWidth="1"/>
    <col min="276" max="276" width="12.140625" style="599" customWidth="1"/>
    <col min="277" max="277" width="12.85546875" style="599" customWidth="1"/>
    <col min="278" max="283" width="9.140625" style="599"/>
    <col min="284" max="284" width="12.28515625" style="599" customWidth="1"/>
    <col min="285" max="512" width="9.140625" style="599"/>
    <col min="513" max="513" width="41.85546875" style="599" customWidth="1"/>
    <col min="514" max="514" width="29.42578125" style="599" customWidth="1"/>
    <col min="515" max="515" width="17.140625" style="599" customWidth="1"/>
    <col min="516" max="529" width="15.7109375" style="599" customWidth="1"/>
    <col min="530" max="530" width="12.5703125" style="599" customWidth="1"/>
    <col min="531" max="531" width="13" style="599" customWidth="1"/>
    <col min="532" max="532" width="12.140625" style="599" customWidth="1"/>
    <col min="533" max="533" width="12.85546875" style="599" customWidth="1"/>
    <col min="534" max="539" width="9.140625" style="599"/>
    <col min="540" max="540" width="12.28515625" style="599" customWidth="1"/>
    <col min="541" max="768" width="9.140625" style="599"/>
    <col min="769" max="769" width="41.85546875" style="599" customWidth="1"/>
    <col min="770" max="770" width="29.42578125" style="599" customWidth="1"/>
    <col min="771" max="771" width="17.140625" style="599" customWidth="1"/>
    <col min="772" max="785" width="15.7109375" style="599" customWidth="1"/>
    <col min="786" max="786" width="12.5703125" style="599" customWidth="1"/>
    <col min="787" max="787" width="13" style="599" customWidth="1"/>
    <col min="788" max="788" width="12.140625" style="599" customWidth="1"/>
    <col min="789" max="789" width="12.85546875" style="599" customWidth="1"/>
    <col min="790" max="795" width="9.140625" style="599"/>
    <col min="796" max="796" width="12.28515625" style="599" customWidth="1"/>
    <col min="797" max="1024" width="9.140625" style="599"/>
    <col min="1025" max="1025" width="41.85546875" style="599" customWidth="1"/>
    <col min="1026" max="1026" width="29.42578125" style="599" customWidth="1"/>
    <col min="1027" max="1027" width="17.140625" style="599" customWidth="1"/>
    <col min="1028" max="1041" width="15.7109375" style="599" customWidth="1"/>
    <col min="1042" max="1042" width="12.5703125" style="599" customWidth="1"/>
    <col min="1043" max="1043" width="13" style="599" customWidth="1"/>
    <col min="1044" max="1044" width="12.140625" style="599" customWidth="1"/>
    <col min="1045" max="1045" width="12.85546875" style="599" customWidth="1"/>
    <col min="1046" max="1051" width="9.140625" style="599"/>
    <col min="1052" max="1052" width="12.28515625" style="599" customWidth="1"/>
    <col min="1053" max="1280" width="9.140625" style="599"/>
    <col min="1281" max="1281" width="41.85546875" style="599" customWidth="1"/>
    <col min="1282" max="1282" width="29.42578125" style="599" customWidth="1"/>
    <col min="1283" max="1283" width="17.140625" style="599" customWidth="1"/>
    <col min="1284" max="1297" width="15.7109375" style="599" customWidth="1"/>
    <col min="1298" max="1298" width="12.5703125" style="599" customWidth="1"/>
    <col min="1299" max="1299" width="13" style="599" customWidth="1"/>
    <col min="1300" max="1300" width="12.140625" style="599" customWidth="1"/>
    <col min="1301" max="1301" width="12.85546875" style="599" customWidth="1"/>
    <col min="1302" max="1307" width="9.140625" style="599"/>
    <col min="1308" max="1308" width="12.28515625" style="599" customWidth="1"/>
    <col min="1309" max="1536" width="9.140625" style="599"/>
    <col min="1537" max="1537" width="41.85546875" style="599" customWidth="1"/>
    <col min="1538" max="1538" width="29.42578125" style="599" customWidth="1"/>
    <col min="1539" max="1539" width="17.140625" style="599" customWidth="1"/>
    <col min="1540" max="1553" width="15.7109375" style="599" customWidth="1"/>
    <col min="1554" max="1554" width="12.5703125" style="599" customWidth="1"/>
    <col min="1555" max="1555" width="13" style="599" customWidth="1"/>
    <col min="1556" max="1556" width="12.140625" style="599" customWidth="1"/>
    <col min="1557" max="1557" width="12.85546875" style="599" customWidth="1"/>
    <col min="1558" max="1563" width="9.140625" style="599"/>
    <col min="1564" max="1564" width="12.28515625" style="599" customWidth="1"/>
    <col min="1565" max="1792" width="9.140625" style="599"/>
    <col min="1793" max="1793" width="41.85546875" style="599" customWidth="1"/>
    <col min="1794" max="1794" width="29.42578125" style="599" customWidth="1"/>
    <col min="1795" max="1795" width="17.140625" style="599" customWidth="1"/>
    <col min="1796" max="1809" width="15.7109375" style="599" customWidth="1"/>
    <col min="1810" max="1810" width="12.5703125" style="599" customWidth="1"/>
    <col min="1811" max="1811" width="13" style="599" customWidth="1"/>
    <col min="1812" max="1812" width="12.140625" style="599" customWidth="1"/>
    <col min="1813" max="1813" width="12.85546875" style="599" customWidth="1"/>
    <col min="1814" max="1819" width="9.140625" style="599"/>
    <col min="1820" max="1820" width="12.28515625" style="599" customWidth="1"/>
    <col min="1821" max="2048" width="9.140625" style="599"/>
    <col min="2049" max="2049" width="41.85546875" style="599" customWidth="1"/>
    <col min="2050" max="2050" width="29.42578125" style="599" customWidth="1"/>
    <col min="2051" max="2051" width="17.140625" style="599" customWidth="1"/>
    <col min="2052" max="2065" width="15.7109375" style="599" customWidth="1"/>
    <col min="2066" max="2066" width="12.5703125" style="599" customWidth="1"/>
    <col min="2067" max="2067" width="13" style="599" customWidth="1"/>
    <col min="2068" max="2068" width="12.140625" style="599" customWidth="1"/>
    <col min="2069" max="2069" width="12.85546875" style="599" customWidth="1"/>
    <col min="2070" max="2075" width="9.140625" style="599"/>
    <col min="2076" max="2076" width="12.28515625" style="599" customWidth="1"/>
    <col min="2077" max="2304" width="9.140625" style="599"/>
    <col min="2305" max="2305" width="41.85546875" style="599" customWidth="1"/>
    <col min="2306" max="2306" width="29.42578125" style="599" customWidth="1"/>
    <col min="2307" max="2307" width="17.140625" style="599" customWidth="1"/>
    <col min="2308" max="2321" width="15.7109375" style="599" customWidth="1"/>
    <col min="2322" max="2322" width="12.5703125" style="599" customWidth="1"/>
    <col min="2323" max="2323" width="13" style="599" customWidth="1"/>
    <col min="2324" max="2324" width="12.140625" style="599" customWidth="1"/>
    <col min="2325" max="2325" width="12.85546875" style="599" customWidth="1"/>
    <col min="2326" max="2331" width="9.140625" style="599"/>
    <col min="2332" max="2332" width="12.28515625" style="599" customWidth="1"/>
    <col min="2333" max="2560" width="9.140625" style="599"/>
    <col min="2561" max="2561" width="41.85546875" style="599" customWidth="1"/>
    <col min="2562" max="2562" width="29.42578125" style="599" customWidth="1"/>
    <col min="2563" max="2563" width="17.140625" style="599" customWidth="1"/>
    <col min="2564" max="2577" width="15.7109375" style="599" customWidth="1"/>
    <col min="2578" max="2578" width="12.5703125" style="599" customWidth="1"/>
    <col min="2579" max="2579" width="13" style="599" customWidth="1"/>
    <col min="2580" max="2580" width="12.140625" style="599" customWidth="1"/>
    <col min="2581" max="2581" width="12.85546875" style="599" customWidth="1"/>
    <col min="2582" max="2587" width="9.140625" style="599"/>
    <col min="2588" max="2588" width="12.28515625" style="599" customWidth="1"/>
    <col min="2589" max="2816" width="9.140625" style="599"/>
    <col min="2817" max="2817" width="41.85546875" style="599" customWidth="1"/>
    <col min="2818" max="2818" width="29.42578125" style="599" customWidth="1"/>
    <col min="2819" max="2819" width="17.140625" style="599" customWidth="1"/>
    <col min="2820" max="2833" width="15.7109375" style="599" customWidth="1"/>
    <col min="2834" max="2834" width="12.5703125" style="599" customWidth="1"/>
    <col min="2835" max="2835" width="13" style="599" customWidth="1"/>
    <col min="2836" max="2836" width="12.140625" style="599" customWidth="1"/>
    <col min="2837" max="2837" width="12.85546875" style="599" customWidth="1"/>
    <col min="2838" max="2843" width="9.140625" style="599"/>
    <col min="2844" max="2844" width="12.28515625" style="599" customWidth="1"/>
    <col min="2845" max="3072" width="9.140625" style="599"/>
    <col min="3073" max="3073" width="41.85546875" style="599" customWidth="1"/>
    <col min="3074" max="3074" width="29.42578125" style="599" customWidth="1"/>
    <col min="3075" max="3075" width="17.140625" style="599" customWidth="1"/>
    <col min="3076" max="3089" width="15.7109375" style="599" customWidth="1"/>
    <col min="3090" max="3090" width="12.5703125" style="599" customWidth="1"/>
    <col min="3091" max="3091" width="13" style="599" customWidth="1"/>
    <col min="3092" max="3092" width="12.140625" style="599" customWidth="1"/>
    <col min="3093" max="3093" width="12.85546875" style="599" customWidth="1"/>
    <col min="3094" max="3099" width="9.140625" style="599"/>
    <col min="3100" max="3100" width="12.28515625" style="599" customWidth="1"/>
    <col min="3101" max="3328" width="9.140625" style="599"/>
    <col min="3329" max="3329" width="41.85546875" style="599" customWidth="1"/>
    <col min="3330" max="3330" width="29.42578125" style="599" customWidth="1"/>
    <col min="3331" max="3331" width="17.140625" style="599" customWidth="1"/>
    <col min="3332" max="3345" width="15.7109375" style="599" customWidth="1"/>
    <col min="3346" max="3346" width="12.5703125" style="599" customWidth="1"/>
    <col min="3347" max="3347" width="13" style="599" customWidth="1"/>
    <col min="3348" max="3348" width="12.140625" style="599" customWidth="1"/>
    <col min="3349" max="3349" width="12.85546875" style="599" customWidth="1"/>
    <col min="3350" max="3355" width="9.140625" style="599"/>
    <col min="3356" max="3356" width="12.28515625" style="599" customWidth="1"/>
    <col min="3357" max="3584" width="9.140625" style="599"/>
    <col min="3585" max="3585" width="41.85546875" style="599" customWidth="1"/>
    <col min="3586" max="3586" width="29.42578125" style="599" customWidth="1"/>
    <col min="3587" max="3587" width="17.140625" style="599" customWidth="1"/>
    <col min="3588" max="3601" width="15.7109375" style="599" customWidth="1"/>
    <col min="3602" max="3602" width="12.5703125" style="599" customWidth="1"/>
    <col min="3603" max="3603" width="13" style="599" customWidth="1"/>
    <col min="3604" max="3604" width="12.140625" style="599" customWidth="1"/>
    <col min="3605" max="3605" width="12.85546875" style="599" customWidth="1"/>
    <col min="3606" max="3611" width="9.140625" style="599"/>
    <col min="3612" max="3612" width="12.28515625" style="599" customWidth="1"/>
    <col min="3613" max="3840" width="9.140625" style="599"/>
    <col min="3841" max="3841" width="41.85546875" style="599" customWidth="1"/>
    <col min="3842" max="3842" width="29.42578125" style="599" customWidth="1"/>
    <col min="3843" max="3843" width="17.140625" style="599" customWidth="1"/>
    <col min="3844" max="3857" width="15.7109375" style="599" customWidth="1"/>
    <col min="3858" max="3858" width="12.5703125" style="599" customWidth="1"/>
    <col min="3859" max="3859" width="13" style="599" customWidth="1"/>
    <col min="3860" max="3860" width="12.140625" style="599" customWidth="1"/>
    <col min="3861" max="3861" width="12.85546875" style="599" customWidth="1"/>
    <col min="3862" max="3867" width="9.140625" style="599"/>
    <col min="3868" max="3868" width="12.28515625" style="599" customWidth="1"/>
    <col min="3869" max="4096" width="9.140625" style="599"/>
    <col min="4097" max="4097" width="41.85546875" style="599" customWidth="1"/>
    <col min="4098" max="4098" width="29.42578125" style="599" customWidth="1"/>
    <col min="4099" max="4099" width="17.140625" style="599" customWidth="1"/>
    <col min="4100" max="4113" width="15.7109375" style="599" customWidth="1"/>
    <col min="4114" max="4114" width="12.5703125" style="599" customWidth="1"/>
    <col min="4115" max="4115" width="13" style="599" customWidth="1"/>
    <col min="4116" max="4116" width="12.140625" style="599" customWidth="1"/>
    <col min="4117" max="4117" width="12.85546875" style="599" customWidth="1"/>
    <col min="4118" max="4123" width="9.140625" style="599"/>
    <col min="4124" max="4124" width="12.28515625" style="599" customWidth="1"/>
    <col min="4125" max="4352" width="9.140625" style="599"/>
    <col min="4353" max="4353" width="41.85546875" style="599" customWidth="1"/>
    <col min="4354" max="4354" width="29.42578125" style="599" customWidth="1"/>
    <col min="4355" max="4355" width="17.140625" style="599" customWidth="1"/>
    <col min="4356" max="4369" width="15.7109375" style="599" customWidth="1"/>
    <col min="4370" max="4370" width="12.5703125" style="599" customWidth="1"/>
    <col min="4371" max="4371" width="13" style="599" customWidth="1"/>
    <col min="4372" max="4372" width="12.140625" style="599" customWidth="1"/>
    <col min="4373" max="4373" width="12.85546875" style="599" customWidth="1"/>
    <col min="4374" max="4379" width="9.140625" style="599"/>
    <col min="4380" max="4380" width="12.28515625" style="599" customWidth="1"/>
    <col min="4381" max="4608" width="9.140625" style="599"/>
    <col min="4609" max="4609" width="41.85546875" style="599" customWidth="1"/>
    <col min="4610" max="4610" width="29.42578125" style="599" customWidth="1"/>
    <col min="4611" max="4611" width="17.140625" style="599" customWidth="1"/>
    <col min="4612" max="4625" width="15.7109375" style="599" customWidth="1"/>
    <col min="4626" max="4626" width="12.5703125" style="599" customWidth="1"/>
    <col min="4627" max="4627" width="13" style="599" customWidth="1"/>
    <col min="4628" max="4628" width="12.140625" style="599" customWidth="1"/>
    <col min="4629" max="4629" width="12.85546875" style="599" customWidth="1"/>
    <col min="4630" max="4635" width="9.140625" style="599"/>
    <col min="4636" max="4636" width="12.28515625" style="599" customWidth="1"/>
    <col min="4637" max="4864" width="9.140625" style="599"/>
    <col min="4865" max="4865" width="41.85546875" style="599" customWidth="1"/>
    <col min="4866" max="4866" width="29.42578125" style="599" customWidth="1"/>
    <col min="4867" max="4867" width="17.140625" style="599" customWidth="1"/>
    <col min="4868" max="4881" width="15.7109375" style="599" customWidth="1"/>
    <col min="4882" max="4882" width="12.5703125" style="599" customWidth="1"/>
    <col min="4883" max="4883" width="13" style="599" customWidth="1"/>
    <col min="4884" max="4884" width="12.140625" style="599" customWidth="1"/>
    <col min="4885" max="4885" width="12.85546875" style="599" customWidth="1"/>
    <col min="4886" max="4891" width="9.140625" style="599"/>
    <col min="4892" max="4892" width="12.28515625" style="599" customWidth="1"/>
    <col min="4893" max="5120" width="9.140625" style="599"/>
    <col min="5121" max="5121" width="41.85546875" style="599" customWidth="1"/>
    <col min="5122" max="5122" width="29.42578125" style="599" customWidth="1"/>
    <col min="5123" max="5123" width="17.140625" style="599" customWidth="1"/>
    <col min="5124" max="5137" width="15.7109375" style="599" customWidth="1"/>
    <col min="5138" max="5138" width="12.5703125" style="599" customWidth="1"/>
    <col min="5139" max="5139" width="13" style="599" customWidth="1"/>
    <col min="5140" max="5140" width="12.140625" style="599" customWidth="1"/>
    <col min="5141" max="5141" width="12.85546875" style="599" customWidth="1"/>
    <col min="5142" max="5147" width="9.140625" style="599"/>
    <col min="5148" max="5148" width="12.28515625" style="599" customWidth="1"/>
    <col min="5149" max="5376" width="9.140625" style="599"/>
    <col min="5377" max="5377" width="41.85546875" style="599" customWidth="1"/>
    <col min="5378" max="5378" width="29.42578125" style="599" customWidth="1"/>
    <col min="5379" max="5379" width="17.140625" style="599" customWidth="1"/>
    <col min="5380" max="5393" width="15.7109375" style="599" customWidth="1"/>
    <col min="5394" max="5394" width="12.5703125" style="599" customWidth="1"/>
    <col min="5395" max="5395" width="13" style="599" customWidth="1"/>
    <col min="5396" max="5396" width="12.140625" style="599" customWidth="1"/>
    <col min="5397" max="5397" width="12.85546875" style="599" customWidth="1"/>
    <col min="5398" max="5403" width="9.140625" style="599"/>
    <col min="5404" max="5404" width="12.28515625" style="599" customWidth="1"/>
    <col min="5405" max="5632" width="9.140625" style="599"/>
    <col min="5633" max="5633" width="41.85546875" style="599" customWidth="1"/>
    <col min="5634" max="5634" width="29.42578125" style="599" customWidth="1"/>
    <col min="5635" max="5635" width="17.140625" style="599" customWidth="1"/>
    <col min="5636" max="5649" width="15.7109375" style="599" customWidth="1"/>
    <col min="5650" max="5650" width="12.5703125" style="599" customWidth="1"/>
    <col min="5651" max="5651" width="13" style="599" customWidth="1"/>
    <col min="5652" max="5652" width="12.140625" style="599" customWidth="1"/>
    <col min="5653" max="5653" width="12.85546875" style="599" customWidth="1"/>
    <col min="5654" max="5659" width="9.140625" style="599"/>
    <col min="5660" max="5660" width="12.28515625" style="599" customWidth="1"/>
    <col min="5661" max="5888" width="9.140625" style="599"/>
    <col min="5889" max="5889" width="41.85546875" style="599" customWidth="1"/>
    <col min="5890" max="5890" width="29.42578125" style="599" customWidth="1"/>
    <col min="5891" max="5891" width="17.140625" style="599" customWidth="1"/>
    <col min="5892" max="5905" width="15.7109375" style="599" customWidth="1"/>
    <col min="5906" max="5906" width="12.5703125" style="599" customWidth="1"/>
    <col min="5907" max="5907" width="13" style="599" customWidth="1"/>
    <col min="5908" max="5908" width="12.140625" style="599" customWidth="1"/>
    <col min="5909" max="5909" width="12.85546875" style="599" customWidth="1"/>
    <col min="5910" max="5915" width="9.140625" style="599"/>
    <col min="5916" max="5916" width="12.28515625" style="599" customWidth="1"/>
    <col min="5917" max="6144" width="9.140625" style="599"/>
    <col min="6145" max="6145" width="41.85546875" style="599" customWidth="1"/>
    <col min="6146" max="6146" width="29.42578125" style="599" customWidth="1"/>
    <col min="6147" max="6147" width="17.140625" style="599" customWidth="1"/>
    <col min="6148" max="6161" width="15.7109375" style="599" customWidth="1"/>
    <col min="6162" max="6162" width="12.5703125" style="599" customWidth="1"/>
    <col min="6163" max="6163" width="13" style="599" customWidth="1"/>
    <col min="6164" max="6164" width="12.140625" style="599" customWidth="1"/>
    <col min="6165" max="6165" width="12.85546875" style="599" customWidth="1"/>
    <col min="6166" max="6171" width="9.140625" style="599"/>
    <col min="6172" max="6172" width="12.28515625" style="599" customWidth="1"/>
    <col min="6173" max="6400" width="9.140625" style="599"/>
    <col min="6401" max="6401" width="41.85546875" style="599" customWidth="1"/>
    <col min="6402" max="6402" width="29.42578125" style="599" customWidth="1"/>
    <col min="6403" max="6403" width="17.140625" style="599" customWidth="1"/>
    <col min="6404" max="6417" width="15.7109375" style="599" customWidth="1"/>
    <col min="6418" max="6418" width="12.5703125" style="599" customWidth="1"/>
    <col min="6419" max="6419" width="13" style="599" customWidth="1"/>
    <col min="6420" max="6420" width="12.140625" style="599" customWidth="1"/>
    <col min="6421" max="6421" width="12.85546875" style="599" customWidth="1"/>
    <col min="6422" max="6427" width="9.140625" style="599"/>
    <col min="6428" max="6428" width="12.28515625" style="599" customWidth="1"/>
    <col min="6429" max="6656" width="9.140625" style="599"/>
    <col min="6657" max="6657" width="41.85546875" style="599" customWidth="1"/>
    <col min="6658" max="6658" width="29.42578125" style="599" customWidth="1"/>
    <col min="6659" max="6659" width="17.140625" style="599" customWidth="1"/>
    <col min="6660" max="6673" width="15.7109375" style="599" customWidth="1"/>
    <col min="6674" max="6674" width="12.5703125" style="599" customWidth="1"/>
    <col min="6675" max="6675" width="13" style="599" customWidth="1"/>
    <col min="6676" max="6676" width="12.140625" style="599" customWidth="1"/>
    <col min="6677" max="6677" width="12.85546875" style="599" customWidth="1"/>
    <col min="6678" max="6683" width="9.140625" style="599"/>
    <col min="6684" max="6684" width="12.28515625" style="599" customWidth="1"/>
    <col min="6685" max="6912" width="9.140625" style="599"/>
    <col min="6913" max="6913" width="41.85546875" style="599" customWidth="1"/>
    <col min="6914" max="6914" width="29.42578125" style="599" customWidth="1"/>
    <col min="6915" max="6915" width="17.140625" style="599" customWidth="1"/>
    <col min="6916" max="6929" width="15.7109375" style="599" customWidth="1"/>
    <col min="6930" max="6930" width="12.5703125" style="599" customWidth="1"/>
    <col min="6931" max="6931" width="13" style="599" customWidth="1"/>
    <col min="6932" max="6932" width="12.140625" style="599" customWidth="1"/>
    <col min="6933" max="6933" width="12.85546875" style="599" customWidth="1"/>
    <col min="6934" max="6939" width="9.140625" style="599"/>
    <col min="6940" max="6940" width="12.28515625" style="599" customWidth="1"/>
    <col min="6941" max="7168" width="9.140625" style="599"/>
    <col min="7169" max="7169" width="41.85546875" style="599" customWidth="1"/>
    <col min="7170" max="7170" width="29.42578125" style="599" customWidth="1"/>
    <col min="7171" max="7171" width="17.140625" style="599" customWidth="1"/>
    <col min="7172" max="7185" width="15.7109375" style="599" customWidth="1"/>
    <col min="7186" max="7186" width="12.5703125" style="599" customWidth="1"/>
    <col min="7187" max="7187" width="13" style="599" customWidth="1"/>
    <col min="7188" max="7188" width="12.140625" style="599" customWidth="1"/>
    <col min="7189" max="7189" width="12.85546875" style="599" customWidth="1"/>
    <col min="7190" max="7195" width="9.140625" style="599"/>
    <col min="7196" max="7196" width="12.28515625" style="599" customWidth="1"/>
    <col min="7197" max="7424" width="9.140625" style="599"/>
    <col min="7425" max="7425" width="41.85546875" style="599" customWidth="1"/>
    <col min="7426" max="7426" width="29.42578125" style="599" customWidth="1"/>
    <col min="7427" max="7427" width="17.140625" style="599" customWidth="1"/>
    <col min="7428" max="7441" width="15.7109375" style="599" customWidth="1"/>
    <col min="7442" max="7442" width="12.5703125" style="599" customWidth="1"/>
    <col min="7443" max="7443" width="13" style="599" customWidth="1"/>
    <col min="7444" max="7444" width="12.140625" style="599" customWidth="1"/>
    <col min="7445" max="7445" width="12.85546875" style="599" customWidth="1"/>
    <col min="7446" max="7451" width="9.140625" style="599"/>
    <col min="7452" max="7452" width="12.28515625" style="599" customWidth="1"/>
    <col min="7453" max="7680" width="9.140625" style="599"/>
    <col min="7681" max="7681" width="41.85546875" style="599" customWidth="1"/>
    <col min="7682" max="7682" width="29.42578125" style="599" customWidth="1"/>
    <col min="7683" max="7683" width="17.140625" style="599" customWidth="1"/>
    <col min="7684" max="7697" width="15.7109375" style="599" customWidth="1"/>
    <col min="7698" max="7698" width="12.5703125" style="599" customWidth="1"/>
    <col min="7699" max="7699" width="13" style="599" customWidth="1"/>
    <col min="7700" max="7700" width="12.140625" style="599" customWidth="1"/>
    <col min="7701" max="7701" width="12.85546875" style="599" customWidth="1"/>
    <col min="7702" max="7707" width="9.140625" style="599"/>
    <col min="7708" max="7708" width="12.28515625" style="599" customWidth="1"/>
    <col min="7709" max="7936" width="9.140625" style="599"/>
    <col min="7937" max="7937" width="41.85546875" style="599" customWidth="1"/>
    <col min="7938" max="7938" width="29.42578125" style="599" customWidth="1"/>
    <col min="7939" max="7939" width="17.140625" style="599" customWidth="1"/>
    <col min="7940" max="7953" width="15.7109375" style="599" customWidth="1"/>
    <col min="7954" max="7954" width="12.5703125" style="599" customWidth="1"/>
    <col min="7955" max="7955" width="13" style="599" customWidth="1"/>
    <col min="7956" max="7956" width="12.140625" style="599" customWidth="1"/>
    <col min="7957" max="7957" width="12.85546875" style="599" customWidth="1"/>
    <col min="7958" max="7963" width="9.140625" style="599"/>
    <col min="7964" max="7964" width="12.28515625" style="599" customWidth="1"/>
    <col min="7965" max="8192" width="9.140625" style="599"/>
    <col min="8193" max="8193" width="41.85546875" style="599" customWidth="1"/>
    <col min="8194" max="8194" width="29.42578125" style="599" customWidth="1"/>
    <col min="8195" max="8195" width="17.140625" style="599" customWidth="1"/>
    <col min="8196" max="8209" width="15.7109375" style="599" customWidth="1"/>
    <col min="8210" max="8210" width="12.5703125" style="599" customWidth="1"/>
    <col min="8211" max="8211" width="13" style="599" customWidth="1"/>
    <col min="8212" max="8212" width="12.140625" style="599" customWidth="1"/>
    <col min="8213" max="8213" width="12.85546875" style="599" customWidth="1"/>
    <col min="8214" max="8219" width="9.140625" style="599"/>
    <col min="8220" max="8220" width="12.28515625" style="599" customWidth="1"/>
    <col min="8221" max="8448" width="9.140625" style="599"/>
    <col min="8449" max="8449" width="41.85546875" style="599" customWidth="1"/>
    <col min="8450" max="8450" width="29.42578125" style="599" customWidth="1"/>
    <col min="8451" max="8451" width="17.140625" style="599" customWidth="1"/>
    <col min="8452" max="8465" width="15.7109375" style="599" customWidth="1"/>
    <col min="8466" max="8466" width="12.5703125" style="599" customWidth="1"/>
    <col min="8467" max="8467" width="13" style="599" customWidth="1"/>
    <col min="8468" max="8468" width="12.140625" style="599" customWidth="1"/>
    <col min="8469" max="8469" width="12.85546875" style="599" customWidth="1"/>
    <col min="8470" max="8475" width="9.140625" style="599"/>
    <col min="8476" max="8476" width="12.28515625" style="599" customWidth="1"/>
    <col min="8477" max="8704" width="9.140625" style="599"/>
    <col min="8705" max="8705" width="41.85546875" style="599" customWidth="1"/>
    <col min="8706" max="8706" width="29.42578125" style="599" customWidth="1"/>
    <col min="8707" max="8707" width="17.140625" style="599" customWidth="1"/>
    <col min="8708" max="8721" width="15.7109375" style="599" customWidth="1"/>
    <col min="8722" max="8722" width="12.5703125" style="599" customWidth="1"/>
    <col min="8723" max="8723" width="13" style="599" customWidth="1"/>
    <col min="8724" max="8724" width="12.140625" style="599" customWidth="1"/>
    <col min="8725" max="8725" width="12.85546875" style="599" customWidth="1"/>
    <col min="8726" max="8731" width="9.140625" style="599"/>
    <col min="8732" max="8732" width="12.28515625" style="599" customWidth="1"/>
    <col min="8733" max="8960" width="9.140625" style="599"/>
    <col min="8961" max="8961" width="41.85546875" style="599" customWidth="1"/>
    <col min="8962" max="8962" width="29.42578125" style="599" customWidth="1"/>
    <col min="8963" max="8963" width="17.140625" style="599" customWidth="1"/>
    <col min="8964" max="8977" width="15.7109375" style="599" customWidth="1"/>
    <col min="8978" max="8978" width="12.5703125" style="599" customWidth="1"/>
    <col min="8979" max="8979" width="13" style="599" customWidth="1"/>
    <col min="8980" max="8980" width="12.140625" style="599" customWidth="1"/>
    <col min="8981" max="8981" width="12.85546875" style="599" customWidth="1"/>
    <col min="8982" max="8987" width="9.140625" style="599"/>
    <col min="8988" max="8988" width="12.28515625" style="599" customWidth="1"/>
    <col min="8989" max="9216" width="9.140625" style="599"/>
    <col min="9217" max="9217" width="41.85546875" style="599" customWidth="1"/>
    <col min="9218" max="9218" width="29.42578125" style="599" customWidth="1"/>
    <col min="9219" max="9219" width="17.140625" style="599" customWidth="1"/>
    <col min="9220" max="9233" width="15.7109375" style="599" customWidth="1"/>
    <col min="9234" max="9234" width="12.5703125" style="599" customWidth="1"/>
    <col min="9235" max="9235" width="13" style="599" customWidth="1"/>
    <col min="9236" max="9236" width="12.140625" style="599" customWidth="1"/>
    <col min="9237" max="9237" width="12.85546875" style="599" customWidth="1"/>
    <col min="9238" max="9243" width="9.140625" style="599"/>
    <col min="9244" max="9244" width="12.28515625" style="599" customWidth="1"/>
    <col min="9245" max="9472" width="9.140625" style="599"/>
    <col min="9473" max="9473" width="41.85546875" style="599" customWidth="1"/>
    <col min="9474" max="9474" width="29.42578125" style="599" customWidth="1"/>
    <col min="9475" max="9475" width="17.140625" style="599" customWidth="1"/>
    <col min="9476" max="9489" width="15.7109375" style="599" customWidth="1"/>
    <col min="9490" max="9490" width="12.5703125" style="599" customWidth="1"/>
    <col min="9491" max="9491" width="13" style="599" customWidth="1"/>
    <col min="9492" max="9492" width="12.140625" style="599" customWidth="1"/>
    <col min="9493" max="9493" width="12.85546875" style="599" customWidth="1"/>
    <col min="9494" max="9499" width="9.140625" style="599"/>
    <col min="9500" max="9500" width="12.28515625" style="599" customWidth="1"/>
    <col min="9501" max="9728" width="9.140625" style="599"/>
    <col min="9729" max="9729" width="41.85546875" style="599" customWidth="1"/>
    <col min="9730" max="9730" width="29.42578125" style="599" customWidth="1"/>
    <col min="9731" max="9731" width="17.140625" style="599" customWidth="1"/>
    <col min="9732" max="9745" width="15.7109375" style="599" customWidth="1"/>
    <col min="9746" max="9746" width="12.5703125" style="599" customWidth="1"/>
    <col min="9747" max="9747" width="13" style="599" customWidth="1"/>
    <col min="9748" max="9748" width="12.140625" style="599" customWidth="1"/>
    <col min="9749" max="9749" width="12.85546875" style="599" customWidth="1"/>
    <col min="9750" max="9755" width="9.140625" style="599"/>
    <col min="9756" max="9756" width="12.28515625" style="599" customWidth="1"/>
    <col min="9757" max="9984" width="9.140625" style="599"/>
    <col min="9985" max="9985" width="41.85546875" style="599" customWidth="1"/>
    <col min="9986" max="9986" width="29.42578125" style="599" customWidth="1"/>
    <col min="9987" max="9987" width="17.140625" style="599" customWidth="1"/>
    <col min="9988" max="10001" width="15.7109375" style="599" customWidth="1"/>
    <col min="10002" max="10002" width="12.5703125" style="599" customWidth="1"/>
    <col min="10003" max="10003" width="13" style="599" customWidth="1"/>
    <col min="10004" max="10004" width="12.140625" style="599" customWidth="1"/>
    <col min="10005" max="10005" width="12.85546875" style="599" customWidth="1"/>
    <col min="10006" max="10011" width="9.140625" style="599"/>
    <col min="10012" max="10012" width="12.28515625" style="599" customWidth="1"/>
    <col min="10013" max="10240" width="9.140625" style="599"/>
    <col min="10241" max="10241" width="41.85546875" style="599" customWidth="1"/>
    <col min="10242" max="10242" width="29.42578125" style="599" customWidth="1"/>
    <col min="10243" max="10243" width="17.140625" style="599" customWidth="1"/>
    <col min="10244" max="10257" width="15.7109375" style="599" customWidth="1"/>
    <col min="10258" max="10258" width="12.5703125" style="599" customWidth="1"/>
    <col min="10259" max="10259" width="13" style="599" customWidth="1"/>
    <col min="10260" max="10260" width="12.140625" style="599" customWidth="1"/>
    <col min="10261" max="10261" width="12.85546875" style="599" customWidth="1"/>
    <col min="10262" max="10267" width="9.140625" style="599"/>
    <col min="10268" max="10268" width="12.28515625" style="599" customWidth="1"/>
    <col min="10269" max="10496" width="9.140625" style="599"/>
    <col min="10497" max="10497" width="41.85546875" style="599" customWidth="1"/>
    <col min="10498" max="10498" width="29.42578125" style="599" customWidth="1"/>
    <col min="10499" max="10499" width="17.140625" style="599" customWidth="1"/>
    <col min="10500" max="10513" width="15.7109375" style="599" customWidth="1"/>
    <col min="10514" max="10514" width="12.5703125" style="599" customWidth="1"/>
    <col min="10515" max="10515" width="13" style="599" customWidth="1"/>
    <col min="10516" max="10516" width="12.140625" style="599" customWidth="1"/>
    <col min="10517" max="10517" width="12.85546875" style="599" customWidth="1"/>
    <col min="10518" max="10523" width="9.140625" style="599"/>
    <col min="10524" max="10524" width="12.28515625" style="599" customWidth="1"/>
    <col min="10525" max="10752" width="9.140625" style="599"/>
    <col min="10753" max="10753" width="41.85546875" style="599" customWidth="1"/>
    <col min="10754" max="10754" width="29.42578125" style="599" customWidth="1"/>
    <col min="10755" max="10755" width="17.140625" style="599" customWidth="1"/>
    <col min="10756" max="10769" width="15.7109375" style="599" customWidth="1"/>
    <col min="10770" max="10770" width="12.5703125" style="599" customWidth="1"/>
    <col min="10771" max="10771" width="13" style="599" customWidth="1"/>
    <col min="10772" max="10772" width="12.140625" style="599" customWidth="1"/>
    <col min="10773" max="10773" width="12.85546875" style="599" customWidth="1"/>
    <col min="10774" max="10779" width="9.140625" style="599"/>
    <col min="10780" max="10780" width="12.28515625" style="599" customWidth="1"/>
    <col min="10781" max="11008" width="9.140625" style="599"/>
    <col min="11009" max="11009" width="41.85546875" style="599" customWidth="1"/>
    <col min="11010" max="11010" width="29.42578125" style="599" customWidth="1"/>
    <col min="11011" max="11011" width="17.140625" style="599" customWidth="1"/>
    <col min="11012" max="11025" width="15.7109375" style="599" customWidth="1"/>
    <col min="11026" max="11026" width="12.5703125" style="599" customWidth="1"/>
    <col min="11027" max="11027" width="13" style="599" customWidth="1"/>
    <col min="11028" max="11028" width="12.140625" style="599" customWidth="1"/>
    <col min="11029" max="11029" width="12.85546875" style="599" customWidth="1"/>
    <col min="11030" max="11035" width="9.140625" style="599"/>
    <col min="11036" max="11036" width="12.28515625" style="599" customWidth="1"/>
    <col min="11037" max="11264" width="9.140625" style="599"/>
    <col min="11265" max="11265" width="41.85546875" style="599" customWidth="1"/>
    <col min="11266" max="11266" width="29.42578125" style="599" customWidth="1"/>
    <col min="11267" max="11267" width="17.140625" style="599" customWidth="1"/>
    <col min="11268" max="11281" width="15.7109375" style="599" customWidth="1"/>
    <col min="11282" max="11282" width="12.5703125" style="599" customWidth="1"/>
    <col min="11283" max="11283" width="13" style="599" customWidth="1"/>
    <col min="11284" max="11284" width="12.140625" style="599" customWidth="1"/>
    <col min="11285" max="11285" width="12.85546875" style="599" customWidth="1"/>
    <col min="11286" max="11291" width="9.140625" style="599"/>
    <col min="11292" max="11292" width="12.28515625" style="599" customWidth="1"/>
    <col min="11293" max="11520" width="9.140625" style="599"/>
    <col min="11521" max="11521" width="41.85546875" style="599" customWidth="1"/>
    <col min="11522" max="11522" width="29.42578125" style="599" customWidth="1"/>
    <col min="11523" max="11523" width="17.140625" style="599" customWidth="1"/>
    <col min="11524" max="11537" width="15.7109375" style="599" customWidth="1"/>
    <col min="11538" max="11538" width="12.5703125" style="599" customWidth="1"/>
    <col min="11539" max="11539" width="13" style="599" customWidth="1"/>
    <col min="11540" max="11540" width="12.140625" style="599" customWidth="1"/>
    <col min="11541" max="11541" width="12.85546875" style="599" customWidth="1"/>
    <col min="11542" max="11547" width="9.140625" style="599"/>
    <col min="11548" max="11548" width="12.28515625" style="599" customWidth="1"/>
    <col min="11549" max="11776" width="9.140625" style="599"/>
    <col min="11777" max="11777" width="41.85546875" style="599" customWidth="1"/>
    <col min="11778" max="11778" width="29.42578125" style="599" customWidth="1"/>
    <col min="11779" max="11779" width="17.140625" style="599" customWidth="1"/>
    <col min="11780" max="11793" width="15.7109375" style="599" customWidth="1"/>
    <col min="11794" max="11794" width="12.5703125" style="599" customWidth="1"/>
    <col min="11795" max="11795" width="13" style="599" customWidth="1"/>
    <col min="11796" max="11796" width="12.140625" style="599" customWidth="1"/>
    <col min="11797" max="11797" width="12.85546875" style="599" customWidth="1"/>
    <col min="11798" max="11803" width="9.140625" style="599"/>
    <col min="11804" max="11804" width="12.28515625" style="599" customWidth="1"/>
    <col min="11805" max="12032" width="9.140625" style="599"/>
    <col min="12033" max="12033" width="41.85546875" style="599" customWidth="1"/>
    <col min="12034" max="12034" width="29.42578125" style="599" customWidth="1"/>
    <col min="12035" max="12035" width="17.140625" style="599" customWidth="1"/>
    <col min="12036" max="12049" width="15.7109375" style="599" customWidth="1"/>
    <col min="12050" max="12050" width="12.5703125" style="599" customWidth="1"/>
    <col min="12051" max="12051" width="13" style="599" customWidth="1"/>
    <col min="12052" max="12052" width="12.140625" style="599" customWidth="1"/>
    <col min="12053" max="12053" width="12.85546875" style="599" customWidth="1"/>
    <col min="12054" max="12059" width="9.140625" style="599"/>
    <col min="12060" max="12060" width="12.28515625" style="599" customWidth="1"/>
    <col min="12061" max="12288" width="9.140625" style="599"/>
    <col min="12289" max="12289" width="41.85546875" style="599" customWidth="1"/>
    <col min="12290" max="12290" width="29.42578125" style="599" customWidth="1"/>
    <col min="12291" max="12291" width="17.140625" style="599" customWidth="1"/>
    <col min="12292" max="12305" width="15.7109375" style="599" customWidth="1"/>
    <col min="12306" max="12306" width="12.5703125" style="599" customWidth="1"/>
    <col min="12307" max="12307" width="13" style="599" customWidth="1"/>
    <col min="12308" max="12308" width="12.140625" style="599" customWidth="1"/>
    <col min="12309" max="12309" width="12.85546875" style="599" customWidth="1"/>
    <col min="12310" max="12315" width="9.140625" style="599"/>
    <col min="12316" max="12316" width="12.28515625" style="599" customWidth="1"/>
    <col min="12317" max="12544" width="9.140625" style="599"/>
    <col min="12545" max="12545" width="41.85546875" style="599" customWidth="1"/>
    <col min="12546" max="12546" width="29.42578125" style="599" customWidth="1"/>
    <col min="12547" max="12547" width="17.140625" style="599" customWidth="1"/>
    <col min="12548" max="12561" width="15.7109375" style="599" customWidth="1"/>
    <col min="12562" max="12562" width="12.5703125" style="599" customWidth="1"/>
    <col min="12563" max="12563" width="13" style="599" customWidth="1"/>
    <col min="12564" max="12564" width="12.140625" style="599" customWidth="1"/>
    <col min="12565" max="12565" width="12.85546875" style="599" customWidth="1"/>
    <col min="12566" max="12571" width="9.140625" style="599"/>
    <col min="12572" max="12572" width="12.28515625" style="599" customWidth="1"/>
    <col min="12573" max="12800" width="9.140625" style="599"/>
    <col min="12801" max="12801" width="41.85546875" style="599" customWidth="1"/>
    <col min="12802" max="12802" width="29.42578125" style="599" customWidth="1"/>
    <col min="12803" max="12803" width="17.140625" style="599" customWidth="1"/>
    <col min="12804" max="12817" width="15.7109375" style="599" customWidth="1"/>
    <col min="12818" max="12818" width="12.5703125" style="599" customWidth="1"/>
    <col min="12819" max="12819" width="13" style="599" customWidth="1"/>
    <col min="12820" max="12820" width="12.140625" style="599" customWidth="1"/>
    <col min="12821" max="12821" width="12.85546875" style="599" customWidth="1"/>
    <col min="12822" max="12827" width="9.140625" style="599"/>
    <col min="12828" max="12828" width="12.28515625" style="599" customWidth="1"/>
    <col min="12829" max="13056" width="9.140625" style="599"/>
    <col min="13057" max="13057" width="41.85546875" style="599" customWidth="1"/>
    <col min="13058" max="13058" width="29.42578125" style="599" customWidth="1"/>
    <col min="13059" max="13059" width="17.140625" style="599" customWidth="1"/>
    <col min="13060" max="13073" width="15.7109375" style="599" customWidth="1"/>
    <col min="13074" max="13074" width="12.5703125" style="599" customWidth="1"/>
    <col min="13075" max="13075" width="13" style="599" customWidth="1"/>
    <col min="13076" max="13076" width="12.140625" style="599" customWidth="1"/>
    <col min="13077" max="13077" width="12.85546875" style="599" customWidth="1"/>
    <col min="13078" max="13083" width="9.140625" style="599"/>
    <col min="13084" max="13084" width="12.28515625" style="599" customWidth="1"/>
    <col min="13085" max="13312" width="9.140625" style="599"/>
    <col min="13313" max="13313" width="41.85546875" style="599" customWidth="1"/>
    <col min="13314" max="13314" width="29.42578125" style="599" customWidth="1"/>
    <col min="13315" max="13315" width="17.140625" style="599" customWidth="1"/>
    <col min="13316" max="13329" width="15.7109375" style="599" customWidth="1"/>
    <col min="13330" max="13330" width="12.5703125" style="599" customWidth="1"/>
    <col min="13331" max="13331" width="13" style="599" customWidth="1"/>
    <col min="13332" max="13332" width="12.140625" style="599" customWidth="1"/>
    <col min="13333" max="13333" width="12.85546875" style="599" customWidth="1"/>
    <col min="13334" max="13339" width="9.140625" style="599"/>
    <col min="13340" max="13340" width="12.28515625" style="599" customWidth="1"/>
    <col min="13341" max="13568" width="9.140625" style="599"/>
    <col min="13569" max="13569" width="41.85546875" style="599" customWidth="1"/>
    <col min="13570" max="13570" width="29.42578125" style="599" customWidth="1"/>
    <col min="13571" max="13571" width="17.140625" style="599" customWidth="1"/>
    <col min="13572" max="13585" width="15.7109375" style="599" customWidth="1"/>
    <col min="13586" max="13586" width="12.5703125" style="599" customWidth="1"/>
    <col min="13587" max="13587" width="13" style="599" customWidth="1"/>
    <col min="13588" max="13588" width="12.140625" style="599" customWidth="1"/>
    <col min="13589" max="13589" width="12.85546875" style="599" customWidth="1"/>
    <col min="13590" max="13595" width="9.140625" style="599"/>
    <col min="13596" max="13596" width="12.28515625" style="599" customWidth="1"/>
    <col min="13597" max="13824" width="9.140625" style="599"/>
    <col min="13825" max="13825" width="41.85546875" style="599" customWidth="1"/>
    <col min="13826" max="13826" width="29.42578125" style="599" customWidth="1"/>
    <col min="13827" max="13827" width="17.140625" style="599" customWidth="1"/>
    <col min="13828" max="13841" width="15.7109375" style="599" customWidth="1"/>
    <col min="13842" max="13842" width="12.5703125" style="599" customWidth="1"/>
    <col min="13843" max="13843" width="13" style="599" customWidth="1"/>
    <col min="13844" max="13844" width="12.140625" style="599" customWidth="1"/>
    <col min="13845" max="13845" width="12.85546875" style="599" customWidth="1"/>
    <col min="13846" max="13851" width="9.140625" style="599"/>
    <col min="13852" max="13852" width="12.28515625" style="599" customWidth="1"/>
    <col min="13853" max="14080" width="9.140625" style="599"/>
    <col min="14081" max="14081" width="41.85546875" style="599" customWidth="1"/>
    <col min="14082" max="14082" width="29.42578125" style="599" customWidth="1"/>
    <col min="14083" max="14083" width="17.140625" style="599" customWidth="1"/>
    <col min="14084" max="14097" width="15.7109375" style="599" customWidth="1"/>
    <col min="14098" max="14098" width="12.5703125" style="599" customWidth="1"/>
    <col min="14099" max="14099" width="13" style="599" customWidth="1"/>
    <col min="14100" max="14100" width="12.140625" style="599" customWidth="1"/>
    <col min="14101" max="14101" width="12.85546875" style="599" customWidth="1"/>
    <col min="14102" max="14107" width="9.140625" style="599"/>
    <col min="14108" max="14108" width="12.28515625" style="599" customWidth="1"/>
    <col min="14109" max="14336" width="9.140625" style="599"/>
    <col min="14337" max="14337" width="41.85546875" style="599" customWidth="1"/>
    <col min="14338" max="14338" width="29.42578125" style="599" customWidth="1"/>
    <col min="14339" max="14339" width="17.140625" style="599" customWidth="1"/>
    <col min="14340" max="14353" width="15.7109375" style="599" customWidth="1"/>
    <col min="14354" max="14354" width="12.5703125" style="599" customWidth="1"/>
    <col min="14355" max="14355" width="13" style="599" customWidth="1"/>
    <col min="14356" max="14356" width="12.140625" style="599" customWidth="1"/>
    <col min="14357" max="14357" width="12.85546875" style="599" customWidth="1"/>
    <col min="14358" max="14363" width="9.140625" style="599"/>
    <col min="14364" max="14364" width="12.28515625" style="599" customWidth="1"/>
    <col min="14365" max="14592" width="9.140625" style="599"/>
    <col min="14593" max="14593" width="41.85546875" style="599" customWidth="1"/>
    <col min="14594" max="14594" width="29.42578125" style="599" customWidth="1"/>
    <col min="14595" max="14595" width="17.140625" style="599" customWidth="1"/>
    <col min="14596" max="14609" width="15.7109375" style="599" customWidth="1"/>
    <col min="14610" max="14610" width="12.5703125" style="599" customWidth="1"/>
    <col min="14611" max="14611" width="13" style="599" customWidth="1"/>
    <col min="14612" max="14612" width="12.140625" style="599" customWidth="1"/>
    <col min="14613" max="14613" width="12.85546875" style="599" customWidth="1"/>
    <col min="14614" max="14619" width="9.140625" style="599"/>
    <col min="14620" max="14620" width="12.28515625" style="599" customWidth="1"/>
    <col min="14621" max="14848" width="9.140625" style="599"/>
    <col min="14849" max="14849" width="41.85546875" style="599" customWidth="1"/>
    <col min="14850" max="14850" width="29.42578125" style="599" customWidth="1"/>
    <col min="14851" max="14851" width="17.140625" style="599" customWidth="1"/>
    <col min="14852" max="14865" width="15.7109375" style="599" customWidth="1"/>
    <col min="14866" max="14866" width="12.5703125" style="599" customWidth="1"/>
    <col min="14867" max="14867" width="13" style="599" customWidth="1"/>
    <col min="14868" max="14868" width="12.140625" style="599" customWidth="1"/>
    <col min="14869" max="14869" width="12.85546875" style="599" customWidth="1"/>
    <col min="14870" max="14875" width="9.140625" style="599"/>
    <col min="14876" max="14876" width="12.28515625" style="599" customWidth="1"/>
    <col min="14877" max="15104" width="9.140625" style="599"/>
    <col min="15105" max="15105" width="41.85546875" style="599" customWidth="1"/>
    <col min="15106" max="15106" width="29.42578125" style="599" customWidth="1"/>
    <col min="15107" max="15107" width="17.140625" style="599" customWidth="1"/>
    <col min="15108" max="15121" width="15.7109375" style="599" customWidth="1"/>
    <col min="15122" max="15122" width="12.5703125" style="599" customWidth="1"/>
    <col min="15123" max="15123" width="13" style="599" customWidth="1"/>
    <col min="15124" max="15124" width="12.140625" style="599" customWidth="1"/>
    <col min="15125" max="15125" width="12.85546875" style="599" customWidth="1"/>
    <col min="15126" max="15131" width="9.140625" style="599"/>
    <col min="15132" max="15132" width="12.28515625" style="599" customWidth="1"/>
    <col min="15133" max="15360" width="9.140625" style="599"/>
    <col min="15361" max="15361" width="41.85546875" style="599" customWidth="1"/>
    <col min="15362" max="15362" width="29.42578125" style="599" customWidth="1"/>
    <col min="15363" max="15363" width="17.140625" style="599" customWidth="1"/>
    <col min="15364" max="15377" width="15.7109375" style="599" customWidth="1"/>
    <col min="15378" max="15378" width="12.5703125" style="599" customWidth="1"/>
    <col min="15379" max="15379" width="13" style="599" customWidth="1"/>
    <col min="15380" max="15380" width="12.140625" style="599" customWidth="1"/>
    <col min="15381" max="15381" width="12.85546875" style="599" customWidth="1"/>
    <col min="15382" max="15387" width="9.140625" style="599"/>
    <col min="15388" max="15388" width="12.28515625" style="599" customWidth="1"/>
    <col min="15389" max="15616" width="9.140625" style="599"/>
    <col min="15617" max="15617" width="41.85546875" style="599" customWidth="1"/>
    <col min="15618" max="15618" width="29.42578125" style="599" customWidth="1"/>
    <col min="15619" max="15619" width="17.140625" style="599" customWidth="1"/>
    <col min="15620" max="15633" width="15.7109375" style="599" customWidth="1"/>
    <col min="15634" max="15634" width="12.5703125" style="599" customWidth="1"/>
    <col min="15635" max="15635" width="13" style="599" customWidth="1"/>
    <col min="15636" max="15636" width="12.140625" style="599" customWidth="1"/>
    <col min="15637" max="15637" width="12.85546875" style="599" customWidth="1"/>
    <col min="15638" max="15643" width="9.140625" style="599"/>
    <col min="15644" max="15644" width="12.28515625" style="599" customWidth="1"/>
    <col min="15645" max="15872" width="9.140625" style="599"/>
    <col min="15873" max="15873" width="41.85546875" style="599" customWidth="1"/>
    <col min="15874" max="15874" width="29.42578125" style="599" customWidth="1"/>
    <col min="15875" max="15875" width="17.140625" style="599" customWidth="1"/>
    <col min="15876" max="15889" width="15.7109375" style="599" customWidth="1"/>
    <col min="15890" max="15890" width="12.5703125" style="599" customWidth="1"/>
    <col min="15891" max="15891" width="13" style="599" customWidth="1"/>
    <col min="15892" max="15892" width="12.140625" style="599" customWidth="1"/>
    <col min="15893" max="15893" width="12.85546875" style="599" customWidth="1"/>
    <col min="15894" max="15899" width="9.140625" style="599"/>
    <col min="15900" max="15900" width="12.28515625" style="599" customWidth="1"/>
    <col min="15901" max="16128" width="9.140625" style="599"/>
    <col min="16129" max="16129" width="41.85546875" style="599" customWidth="1"/>
    <col min="16130" max="16130" width="29.42578125" style="599" customWidth="1"/>
    <col min="16131" max="16131" width="17.140625" style="599" customWidth="1"/>
    <col min="16132" max="16145" width="15.7109375" style="599" customWidth="1"/>
    <col min="16146" max="16146" width="12.5703125" style="599" customWidth="1"/>
    <col min="16147" max="16147" width="13" style="599" customWidth="1"/>
    <col min="16148" max="16148" width="12.140625" style="599" customWidth="1"/>
    <col min="16149" max="16149" width="12.85546875" style="599" customWidth="1"/>
    <col min="16150" max="16155" width="9.140625" style="599"/>
    <col min="16156" max="16156" width="12.28515625" style="599" customWidth="1"/>
    <col min="16157" max="16384" width="9.140625" style="599"/>
  </cols>
  <sheetData>
    <row r="1" spans="1:245" s="593" customFormat="1" ht="42" customHeight="1">
      <c r="K1" s="594"/>
      <c r="L1" s="594"/>
      <c r="M1" s="594"/>
      <c r="N1" s="1254" t="s">
        <v>629</v>
      </c>
      <c r="O1" s="1255"/>
      <c r="P1" s="1255"/>
      <c r="Q1" s="1255"/>
      <c r="R1" s="594"/>
      <c r="S1" s="594"/>
    </row>
    <row r="2" spans="1:245" s="578" customFormat="1" ht="18" customHeight="1">
      <c r="A2" s="1231" t="s">
        <v>78</v>
      </c>
      <c r="B2" s="1231"/>
      <c r="C2" s="1231"/>
      <c r="D2" s="1231"/>
      <c r="E2" s="1231"/>
      <c r="F2" s="1231"/>
      <c r="G2" s="1231"/>
      <c r="H2" s="1231"/>
      <c r="I2" s="1231"/>
      <c r="J2" s="1231"/>
      <c r="K2" s="1231"/>
      <c r="L2" s="1231"/>
      <c r="M2" s="1231"/>
      <c r="N2" s="1231"/>
      <c r="O2" s="1231"/>
      <c r="P2" s="1231"/>
      <c r="Q2" s="1231"/>
    </row>
    <row r="3" spans="1:245" s="578" customFormat="1" ht="15.75" customHeight="1">
      <c r="A3" s="1231" t="s">
        <v>79</v>
      </c>
      <c r="B3" s="1231"/>
      <c r="C3" s="1231"/>
      <c r="D3" s="1231"/>
      <c r="E3" s="1231"/>
      <c r="F3" s="1231"/>
      <c r="G3" s="1231"/>
      <c r="H3" s="1231"/>
      <c r="I3" s="1231"/>
      <c r="J3" s="1231"/>
      <c r="K3" s="1231"/>
      <c r="L3" s="1231"/>
      <c r="M3" s="1231"/>
      <c r="N3" s="1231"/>
      <c r="O3" s="1231"/>
      <c r="P3" s="1231"/>
      <c r="Q3" s="1231"/>
    </row>
    <row r="4" spans="1:245" s="597" customFormat="1" ht="10.5" customHeight="1">
      <c r="A4" s="1236"/>
      <c r="B4" s="1237"/>
      <c r="C4" s="1237"/>
      <c r="D4" s="1237"/>
      <c r="E4" s="1237"/>
      <c r="F4" s="1237"/>
      <c r="G4" s="1237"/>
      <c r="H4" s="1237"/>
      <c r="I4" s="1237"/>
      <c r="J4" s="1237"/>
      <c r="K4" s="1237"/>
      <c r="L4" s="1237"/>
      <c r="M4" s="1237"/>
      <c r="N4" s="1237"/>
      <c r="O4" s="1237"/>
      <c r="P4" s="1237"/>
      <c r="Q4" s="1237"/>
      <c r="R4" s="595"/>
      <c r="S4" s="595"/>
      <c r="T4" s="595"/>
      <c r="U4" s="596"/>
    </row>
    <row r="5" spans="1:245" s="597" customFormat="1" ht="20.25" customHeight="1">
      <c r="A5" s="1256" t="s">
        <v>630</v>
      </c>
      <c r="B5" s="1257"/>
      <c r="C5" s="1257"/>
      <c r="D5" s="1257"/>
      <c r="E5" s="1257"/>
      <c r="F5" s="1257"/>
      <c r="G5" s="1257"/>
      <c r="H5" s="1257"/>
      <c r="I5" s="1257"/>
      <c r="J5" s="1257"/>
      <c r="K5" s="1257"/>
      <c r="L5" s="1257"/>
      <c r="M5" s="1257"/>
      <c r="N5" s="1257"/>
      <c r="O5" s="1257"/>
      <c r="P5" s="1257"/>
      <c r="Q5" s="1257"/>
      <c r="R5" s="595"/>
      <c r="S5" s="595"/>
      <c r="T5" s="595"/>
      <c r="U5" s="596"/>
    </row>
    <row r="6" spans="1:245" ht="14.25" customHeight="1">
      <c r="A6" s="598"/>
      <c r="B6" s="598"/>
      <c r="C6" s="598"/>
      <c r="D6" s="598"/>
      <c r="E6" s="598"/>
      <c r="F6" s="598"/>
      <c r="H6" s="598"/>
      <c r="I6" s="598"/>
      <c r="J6" s="598"/>
      <c r="K6" s="598"/>
      <c r="L6" s="598"/>
      <c r="Q6" s="600" t="s">
        <v>407</v>
      </c>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8"/>
      <c r="AY6" s="598"/>
      <c r="AZ6" s="598"/>
      <c r="BA6" s="598"/>
      <c r="BB6" s="598"/>
      <c r="BC6" s="598"/>
      <c r="BD6" s="598"/>
      <c r="BE6" s="598"/>
      <c r="BF6" s="598"/>
      <c r="BG6" s="598"/>
      <c r="BH6" s="598"/>
      <c r="BI6" s="598"/>
      <c r="BJ6" s="598"/>
      <c r="BK6" s="598"/>
      <c r="BL6" s="598"/>
      <c r="BM6" s="598"/>
      <c r="BN6" s="598"/>
      <c r="BO6" s="598"/>
      <c r="BP6" s="598"/>
      <c r="BQ6" s="598"/>
      <c r="BR6" s="598"/>
      <c r="BS6" s="598"/>
      <c r="BT6" s="598"/>
      <c r="BU6" s="598"/>
      <c r="BV6" s="598"/>
      <c r="BW6" s="598"/>
      <c r="BX6" s="598"/>
      <c r="BY6" s="598"/>
      <c r="BZ6" s="598"/>
      <c r="CA6" s="598"/>
      <c r="CB6" s="598"/>
      <c r="CC6" s="598"/>
      <c r="CD6" s="598"/>
      <c r="CE6" s="598"/>
      <c r="CF6" s="598"/>
      <c r="CG6" s="598"/>
      <c r="CH6" s="598"/>
      <c r="CI6" s="598"/>
      <c r="CJ6" s="598"/>
      <c r="CK6" s="598"/>
      <c r="CL6" s="598"/>
      <c r="CM6" s="598"/>
      <c r="CN6" s="598"/>
      <c r="CO6" s="598"/>
      <c r="CP6" s="598"/>
      <c r="CQ6" s="598"/>
      <c r="CR6" s="598"/>
      <c r="CS6" s="598"/>
      <c r="CT6" s="598"/>
      <c r="CU6" s="598"/>
      <c r="CV6" s="598"/>
      <c r="CW6" s="598"/>
      <c r="CX6" s="598"/>
      <c r="CY6" s="598"/>
      <c r="CZ6" s="598"/>
      <c r="DA6" s="598"/>
      <c r="DB6" s="598"/>
      <c r="DC6" s="598"/>
      <c r="DD6" s="598"/>
      <c r="DE6" s="598"/>
      <c r="DF6" s="598"/>
      <c r="DG6" s="598"/>
      <c r="DH6" s="598"/>
      <c r="DI6" s="598"/>
      <c r="DJ6" s="598"/>
      <c r="DK6" s="598"/>
      <c r="DL6" s="598"/>
      <c r="DM6" s="598"/>
      <c r="DN6" s="598"/>
      <c r="DO6" s="598"/>
      <c r="DP6" s="598"/>
      <c r="DQ6" s="598"/>
      <c r="DR6" s="598"/>
      <c r="DS6" s="598"/>
      <c r="DT6" s="598"/>
      <c r="DU6" s="598"/>
      <c r="DV6" s="598"/>
      <c r="DW6" s="598"/>
      <c r="DX6" s="598"/>
      <c r="DY6" s="598"/>
      <c r="DZ6" s="598"/>
      <c r="EA6" s="598"/>
      <c r="EB6" s="598"/>
      <c r="EC6" s="598"/>
      <c r="ED6" s="598"/>
      <c r="EE6" s="598"/>
      <c r="EF6" s="598"/>
      <c r="EG6" s="598"/>
      <c r="EH6" s="598"/>
      <c r="EI6" s="598"/>
      <c r="EJ6" s="598"/>
      <c r="EK6" s="598"/>
      <c r="EL6" s="598"/>
      <c r="EM6" s="598"/>
      <c r="EN6" s="598"/>
      <c r="EO6" s="598"/>
      <c r="EP6" s="598"/>
      <c r="EQ6" s="598"/>
      <c r="ER6" s="598"/>
      <c r="ES6" s="598"/>
      <c r="ET6" s="598"/>
      <c r="EU6" s="598"/>
      <c r="EV6" s="598"/>
      <c r="EW6" s="598"/>
      <c r="EX6" s="598"/>
      <c r="EY6" s="598"/>
      <c r="EZ6" s="598"/>
      <c r="FA6" s="598"/>
      <c r="FB6" s="598"/>
      <c r="FC6" s="598"/>
      <c r="FD6" s="598"/>
      <c r="FE6" s="598"/>
      <c r="FF6" s="598"/>
      <c r="FG6" s="598"/>
      <c r="FH6" s="598"/>
      <c r="FI6" s="598"/>
      <c r="FJ6" s="598"/>
      <c r="FK6" s="598"/>
      <c r="FL6" s="598"/>
      <c r="FM6" s="598"/>
      <c r="FN6" s="598"/>
      <c r="FO6" s="598"/>
      <c r="FP6" s="598"/>
      <c r="FQ6" s="598"/>
      <c r="FR6" s="598"/>
      <c r="FS6" s="598"/>
      <c r="FT6" s="598"/>
      <c r="FU6" s="598"/>
      <c r="FV6" s="598"/>
      <c r="FW6" s="598"/>
      <c r="FX6" s="598"/>
      <c r="FY6" s="598"/>
      <c r="FZ6" s="598"/>
      <c r="GA6" s="598"/>
      <c r="GB6" s="598"/>
      <c r="GC6" s="598"/>
      <c r="GD6" s="598"/>
      <c r="GE6" s="598"/>
      <c r="GF6" s="598"/>
      <c r="GG6" s="598"/>
      <c r="GH6" s="598"/>
      <c r="GI6" s="598"/>
      <c r="GJ6" s="598"/>
      <c r="GK6" s="598"/>
      <c r="GL6" s="598"/>
      <c r="GM6" s="598"/>
      <c r="GN6" s="598"/>
      <c r="GO6" s="598"/>
      <c r="GP6" s="598"/>
      <c r="GQ6" s="598"/>
      <c r="GR6" s="598"/>
      <c r="GS6" s="598"/>
      <c r="GT6" s="598"/>
      <c r="GU6" s="598"/>
      <c r="GV6" s="598"/>
      <c r="GW6" s="598"/>
      <c r="GX6" s="598"/>
      <c r="GY6" s="598"/>
      <c r="GZ6" s="598"/>
      <c r="HA6" s="598"/>
      <c r="HB6" s="598"/>
      <c r="HC6" s="598"/>
      <c r="HD6" s="598"/>
      <c r="HE6" s="598"/>
      <c r="HF6" s="598"/>
      <c r="HG6" s="598"/>
      <c r="HH6" s="598"/>
      <c r="HI6" s="598"/>
      <c r="HJ6" s="598"/>
      <c r="HK6" s="598"/>
      <c r="HL6" s="598"/>
      <c r="HM6" s="598"/>
      <c r="HN6" s="598"/>
      <c r="HO6" s="598"/>
      <c r="HP6" s="598"/>
      <c r="HQ6" s="598"/>
      <c r="HR6" s="598"/>
      <c r="HS6" s="598"/>
      <c r="HT6" s="598"/>
      <c r="HU6" s="598"/>
      <c r="HV6" s="598"/>
      <c r="HW6" s="598"/>
      <c r="HX6" s="598"/>
      <c r="HY6" s="598"/>
      <c r="HZ6" s="598"/>
      <c r="IA6" s="598"/>
      <c r="IB6" s="598"/>
      <c r="IC6" s="598"/>
      <c r="ID6" s="598"/>
      <c r="IE6" s="598"/>
      <c r="IF6" s="598"/>
      <c r="IG6" s="598"/>
      <c r="IH6" s="598"/>
      <c r="II6" s="598"/>
      <c r="IJ6" s="598"/>
      <c r="IK6" s="598"/>
    </row>
    <row r="7" spans="1:245" s="602" customFormat="1" ht="27" customHeight="1">
      <c r="A7" s="1247" t="s">
        <v>602</v>
      </c>
      <c r="B7" s="1247" t="s">
        <v>603</v>
      </c>
      <c r="C7" s="1247" t="s">
        <v>604</v>
      </c>
      <c r="D7" s="1247" t="s">
        <v>605</v>
      </c>
      <c r="E7" s="1247" t="s">
        <v>606</v>
      </c>
      <c r="F7" s="1247"/>
      <c r="G7" s="1247"/>
      <c r="H7" s="1247"/>
      <c r="I7" s="1247"/>
      <c r="J7" s="1245" t="s">
        <v>607</v>
      </c>
      <c r="K7" s="1245"/>
      <c r="L7" s="1245"/>
      <c r="M7" s="1245"/>
      <c r="N7" s="1245"/>
      <c r="O7" s="1245"/>
      <c r="P7" s="1245"/>
      <c r="Q7" s="1247" t="s">
        <v>608</v>
      </c>
    </row>
    <row r="8" spans="1:245" s="603" customFormat="1" ht="28.5" customHeight="1">
      <c r="A8" s="1247"/>
      <c r="B8" s="1247"/>
      <c r="C8" s="1247"/>
      <c r="D8" s="1247"/>
      <c r="E8" s="601" t="s">
        <v>609</v>
      </c>
      <c r="F8" s="601">
        <v>2022</v>
      </c>
      <c r="G8" s="601">
        <v>2023</v>
      </c>
      <c r="H8" s="601">
        <v>2024</v>
      </c>
      <c r="I8" s="601">
        <v>2025</v>
      </c>
      <c r="J8" s="601">
        <v>2026</v>
      </c>
      <c r="K8" s="601">
        <v>2027</v>
      </c>
      <c r="L8" s="601">
        <v>2028</v>
      </c>
      <c r="M8" s="601">
        <v>2029</v>
      </c>
      <c r="N8" s="601">
        <v>2030</v>
      </c>
      <c r="O8" s="601">
        <v>2031</v>
      </c>
      <c r="P8" s="601">
        <v>2032</v>
      </c>
      <c r="Q8" s="1247"/>
    </row>
    <row r="9" spans="1:245" s="654" customFormat="1" ht="18.75" customHeight="1">
      <c r="A9" s="653" t="s">
        <v>95</v>
      </c>
      <c r="B9" s="653" t="s">
        <v>117</v>
      </c>
      <c r="C9" s="653" t="s">
        <v>206</v>
      </c>
      <c r="D9" s="653" t="s">
        <v>216</v>
      </c>
      <c r="E9" s="653" t="s">
        <v>7</v>
      </c>
      <c r="F9" s="653" t="s">
        <v>260</v>
      </c>
      <c r="G9" s="653" t="s">
        <v>262</v>
      </c>
      <c r="H9" s="653" t="s">
        <v>298</v>
      </c>
      <c r="I9" s="653" t="s">
        <v>299</v>
      </c>
      <c r="J9" s="653" t="s">
        <v>300</v>
      </c>
      <c r="K9" s="653" t="s">
        <v>301</v>
      </c>
      <c r="L9" s="653" t="s">
        <v>302</v>
      </c>
      <c r="M9" s="653" t="s">
        <v>303</v>
      </c>
      <c r="N9" s="653" t="s">
        <v>304</v>
      </c>
      <c r="O9" s="653" t="s">
        <v>305</v>
      </c>
      <c r="P9" s="653" t="s">
        <v>306</v>
      </c>
      <c r="Q9" s="653" t="s">
        <v>398</v>
      </c>
    </row>
    <row r="10" spans="1:245" ht="13.5" customHeight="1">
      <c r="A10" s="606"/>
      <c r="B10" s="607"/>
      <c r="C10" s="608"/>
      <c r="D10" s="609"/>
      <c r="E10" s="609"/>
      <c r="F10" s="609"/>
      <c r="G10" s="609"/>
      <c r="H10" s="609"/>
      <c r="I10" s="609"/>
      <c r="J10" s="609"/>
      <c r="K10" s="609"/>
      <c r="L10" s="609"/>
      <c r="M10" s="609"/>
      <c r="N10" s="609"/>
      <c r="O10" s="609"/>
      <c r="P10" s="609"/>
      <c r="Q10" s="610"/>
    </row>
    <row r="11" spans="1:245" s="614" customFormat="1" ht="19.5" customHeight="1">
      <c r="A11" s="1248" t="s">
        <v>610</v>
      </c>
      <c r="B11" s="1249"/>
      <c r="C11" s="612"/>
      <c r="D11" s="612"/>
      <c r="E11" s="612"/>
      <c r="F11" s="612"/>
      <c r="G11" s="612"/>
      <c r="H11" s="612"/>
      <c r="I11" s="612"/>
      <c r="J11" s="612"/>
      <c r="K11" s="612"/>
      <c r="L11" s="612"/>
      <c r="M11" s="612"/>
      <c r="N11" s="612"/>
      <c r="O11" s="612"/>
      <c r="P11" s="612"/>
      <c r="Q11" s="613"/>
    </row>
    <row r="12" spans="1:245" ht="13.5" customHeight="1">
      <c r="A12" s="606"/>
      <c r="B12" s="607"/>
      <c r="C12" s="608"/>
      <c r="D12" s="609"/>
      <c r="E12" s="609"/>
      <c r="F12" s="609"/>
      <c r="G12" s="609"/>
      <c r="H12" s="609"/>
      <c r="I12" s="609"/>
      <c r="J12" s="609"/>
      <c r="K12" s="609"/>
      <c r="L12" s="609"/>
      <c r="M12" s="609"/>
      <c r="N12" s="609"/>
      <c r="O12" s="609"/>
      <c r="P12" s="609"/>
      <c r="Q12" s="610"/>
    </row>
    <row r="13" spans="1:245" ht="61.5" customHeight="1">
      <c r="A13" s="615"/>
      <c r="B13" s="615"/>
      <c r="C13" s="616"/>
      <c r="D13" s="617">
        <f>D14+D21</f>
        <v>0</v>
      </c>
      <c r="E13" s="617">
        <f t="shared" ref="E13:M13" si="0">E14+E21</f>
        <v>0</v>
      </c>
      <c r="F13" s="617">
        <f t="shared" si="0"/>
        <v>0</v>
      </c>
      <c r="G13" s="617">
        <f t="shared" si="0"/>
        <v>0</v>
      </c>
      <c r="H13" s="617">
        <f t="shared" si="0"/>
        <v>0</v>
      </c>
      <c r="I13" s="617">
        <f t="shared" si="0"/>
        <v>0</v>
      </c>
      <c r="J13" s="617">
        <f t="shared" si="0"/>
        <v>0</v>
      </c>
      <c r="K13" s="617">
        <f t="shared" si="0"/>
        <v>0</v>
      </c>
      <c r="L13" s="617">
        <f t="shared" si="0"/>
        <v>0</v>
      </c>
      <c r="M13" s="617">
        <f t="shared" si="0"/>
        <v>0</v>
      </c>
      <c r="N13" s="617">
        <f>N14+N21</f>
        <v>0</v>
      </c>
      <c r="O13" s="617">
        <f>O14+O21</f>
        <v>0</v>
      </c>
      <c r="P13" s="617">
        <f>P14+P21</f>
        <v>0</v>
      </c>
      <c r="Q13" s="617">
        <f t="shared" ref="Q13:Q28" si="1">SUM(J13:P13)</f>
        <v>0</v>
      </c>
    </row>
    <row r="14" spans="1:245" s="614" customFormat="1" ht="20.100000000000001" customHeight="1">
      <c r="A14" s="618" t="s">
        <v>611</v>
      </c>
      <c r="B14" s="619" t="s">
        <v>208</v>
      </c>
      <c r="C14" s="620" t="s">
        <v>208</v>
      </c>
      <c r="D14" s="617">
        <f>SUM(E14:P14)</f>
        <v>0</v>
      </c>
      <c r="E14" s="617">
        <f>SUM(E15:E20)</f>
        <v>0</v>
      </c>
      <c r="F14" s="617">
        <f>SUM(F15:F20)</f>
        <v>0</v>
      </c>
      <c r="G14" s="617">
        <f t="shared" ref="G14:M14" si="2">SUM(G15:G20)</f>
        <v>0</v>
      </c>
      <c r="H14" s="617">
        <f t="shared" si="2"/>
        <v>0</v>
      </c>
      <c r="I14" s="617">
        <f t="shared" si="2"/>
        <v>0</v>
      </c>
      <c r="J14" s="617">
        <f t="shared" si="2"/>
        <v>0</v>
      </c>
      <c r="K14" s="617">
        <f t="shared" si="2"/>
        <v>0</v>
      </c>
      <c r="L14" s="617">
        <f t="shared" si="2"/>
        <v>0</v>
      </c>
      <c r="M14" s="617">
        <f t="shared" si="2"/>
        <v>0</v>
      </c>
      <c r="N14" s="617">
        <f>SUM(N15:N20)</f>
        <v>0</v>
      </c>
      <c r="O14" s="617">
        <f>SUM(O15:O20)</f>
        <v>0</v>
      </c>
      <c r="P14" s="617">
        <f>SUM(P15:P20)</f>
        <v>0</v>
      </c>
      <c r="Q14" s="625">
        <f t="shared" si="1"/>
        <v>0</v>
      </c>
    </row>
    <row r="15" spans="1:245" ht="24.75" customHeight="1">
      <c r="A15" s="621" t="s">
        <v>612</v>
      </c>
      <c r="B15" s="622" t="s">
        <v>631</v>
      </c>
      <c r="C15" s="623" t="s">
        <v>208</v>
      </c>
      <c r="D15" s="617">
        <f>SUM(E15:P15)</f>
        <v>0</v>
      </c>
      <c r="E15" s="624"/>
      <c r="F15" s="624"/>
      <c r="G15" s="624"/>
      <c r="H15" s="624"/>
      <c r="I15" s="624"/>
      <c r="J15" s="624"/>
      <c r="K15" s="624"/>
      <c r="L15" s="624"/>
      <c r="M15" s="624"/>
      <c r="N15" s="624"/>
      <c r="O15" s="624"/>
      <c r="P15" s="624"/>
      <c r="Q15" s="625">
        <f t="shared" si="1"/>
        <v>0</v>
      </c>
    </row>
    <row r="16" spans="1:245" ht="24.75" customHeight="1">
      <c r="A16" s="626"/>
      <c r="B16" s="622" t="s">
        <v>632</v>
      </c>
      <c r="C16" s="623" t="s">
        <v>208</v>
      </c>
      <c r="D16" s="617">
        <f>SUM(E16:P16)</f>
        <v>0</v>
      </c>
      <c r="E16" s="624"/>
      <c r="F16" s="624"/>
      <c r="G16" s="624"/>
      <c r="H16" s="624"/>
      <c r="I16" s="624"/>
      <c r="J16" s="624"/>
      <c r="K16" s="624"/>
      <c r="L16" s="624"/>
      <c r="M16" s="624"/>
      <c r="N16" s="624"/>
      <c r="O16" s="624"/>
      <c r="P16" s="624"/>
      <c r="Q16" s="625">
        <f t="shared" si="1"/>
        <v>0</v>
      </c>
    </row>
    <row r="17" spans="1:17" ht="24.75" customHeight="1">
      <c r="A17" s="626"/>
      <c r="B17" s="622" t="s">
        <v>633</v>
      </c>
      <c r="C17" s="623" t="s">
        <v>208</v>
      </c>
      <c r="D17" s="617">
        <f>SUM(E17:P17)</f>
        <v>0</v>
      </c>
      <c r="E17" s="624"/>
      <c r="F17" s="624"/>
      <c r="G17" s="624"/>
      <c r="H17" s="624"/>
      <c r="I17" s="624"/>
      <c r="J17" s="624"/>
      <c r="K17" s="624"/>
      <c r="L17" s="624"/>
      <c r="M17" s="624"/>
      <c r="N17" s="624"/>
      <c r="O17" s="624"/>
      <c r="P17" s="624"/>
      <c r="Q17" s="625">
        <f t="shared" si="1"/>
        <v>0</v>
      </c>
    </row>
    <row r="18" spans="1:17" ht="19.5" customHeight="1">
      <c r="A18" s="626"/>
      <c r="B18" s="622" t="s">
        <v>634</v>
      </c>
      <c r="C18" s="623" t="s">
        <v>208</v>
      </c>
      <c r="D18" s="617">
        <f t="shared" ref="D18" si="3">SUM(E18:P18)</f>
        <v>0</v>
      </c>
      <c r="E18" s="624"/>
      <c r="F18" s="624"/>
      <c r="G18" s="624"/>
      <c r="H18" s="624"/>
      <c r="I18" s="624"/>
      <c r="J18" s="624"/>
      <c r="K18" s="624"/>
      <c r="L18" s="624"/>
      <c r="M18" s="624"/>
      <c r="N18" s="624"/>
      <c r="O18" s="624"/>
      <c r="P18" s="624"/>
      <c r="Q18" s="625">
        <f t="shared" si="1"/>
        <v>0</v>
      </c>
    </row>
    <row r="19" spans="1:17" ht="24.75" customHeight="1">
      <c r="A19" s="626"/>
      <c r="B19" s="622" t="s">
        <v>635</v>
      </c>
      <c r="C19" s="623" t="s">
        <v>208</v>
      </c>
      <c r="D19" s="617">
        <f t="shared" ref="D19:D28" si="4">SUM(E19:P19)</f>
        <v>0</v>
      </c>
      <c r="E19" s="624"/>
      <c r="F19" s="624"/>
      <c r="G19" s="624"/>
      <c r="H19" s="624"/>
      <c r="I19" s="624"/>
      <c r="J19" s="624"/>
      <c r="K19" s="624"/>
      <c r="L19" s="624"/>
      <c r="M19" s="624"/>
      <c r="N19" s="624"/>
      <c r="O19" s="624"/>
      <c r="P19" s="624"/>
      <c r="Q19" s="625">
        <f t="shared" si="1"/>
        <v>0</v>
      </c>
    </row>
    <row r="20" spans="1:17" ht="24.75" customHeight="1">
      <c r="A20" s="627"/>
      <c r="B20" s="622" t="s">
        <v>636</v>
      </c>
      <c r="C20" s="623" t="s">
        <v>208</v>
      </c>
      <c r="D20" s="617">
        <f t="shared" si="4"/>
        <v>0</v>
      </c>
      <c r="E20" s="624"/>
      <c r="F20" s="624"/>
      <c r="G20" s="624"/>
      <c r="H20" s="624"/>
      <c r="I20" s="624"/>
      <c r="J20" s="624"/>
      <c r="K20" s="624"/>
      <c r="L20" s="624"/>
      <c r="M20" s="624"/>
      <c r="N20" s="624"/>
      <c r="O20" s="624"/>
      <c r="P20" s="624"/>
      <c r="Q20" s="625">
        <f t="shared" si="1"/>
        <v>0</v>
      </c>
    </row>
    <row r="21" spans="1:17" s="614" customFormat="1" ht="20.100000000000001" customHeight="1">
      <c r="A21" s="618" t="s">
        <v>618</v>
      </c>
      <c r="B21" s="619" t="s">
        <v>208</v>
      </c>
      <c r="C21" s="620" t="s">
        <v>208</v>
      </c>
      <c r="D21" s="617">
        <f t="shared" si="4"/>
        <v>0</v>
      </c>
      <c r="E21" s="617">
        <f>SUM(E23:E28)</f>
        <v>0</v>
      </c>
      <c r="F21" s="617">
        <f t="shared" ref="F21:M21" si="5">SUM(F23:F28)</f>
        <v>0</v>
      </c>
      <c r="G21" s="617">
        <f t="shared" si="5"/>
        <v>0</v>
      </c>
      <c r="H21" s="617">
        <f t="shared" si="5"/>
        <v>0</v>
      </c>
      <c r="I21" s="617">
        <f t="shared" si="5"/>
        <v>0</v>
      </c>
      <c r="J21" s="617">
        <f t="shared" si="5"/>
        <v>0</v>
      </c>
      <c r="K21" s="617">
        <f t="shared" si="5"/>
        <v>0</v>
      </c>
      <c r="L21" s="617">
        <f t="shared" si="5"/>
        <v>0</v>
      </c>
      <c r="M21" s="617">
        <f t="shared" si="5"/>
        <v>0</v>
      </c>
      <c r="N21" s="617">
        <f>SUM(N23:N28)</f>
        <v>0</v>
      </c>
      <c r="O21" s="617">
        <f>SUM(O23:O28)</f>
        <v>0</v>
      </c>
      <c r="P21" s="617">
        <f>SUM(P23:P28)</f>
        <v>0</v>
      </c>
      <c r="Q21" s="625">
        <f t="shared" si="1"/>
        <v>0</v>
      </c>
    </row>
    <row r="22" spans="1:17" s="605" customFormat="1" ht="18" customHeight="1">
      <c r="A22" s="628" t="s">
        <v>619</v>
      </c>
      <c r="B22" s="629" t="s">
        <v>208</v>
      </c>
      <c r="C22" s="630" t="s">
        <v>208</v>
      </c>
      <c r="D22" s="631">
        <f t="shared" si="4"/>
        <v>0</v>
      </c>
      <c r="E22" s="632"/>
      <c r="F22" s="632"/>
      <c r="G22" s="632"/>
      <c r="H22" s="632"/>
      <c r="I22" s="632"/>
      <c r="J22" s="632"/>
      <c r="K22" s="632"/>
      <c r="L22" s="632"/>
      <c r="M22" s="632"/>
      <c r="N22" s="632"/>
      <c r="O22" s="632"/>
      <c r="P22" s="632"/>
      <c r="Q22" s="625">
        <f t="shared" si="1"/>
        <v>0</v>
      </c>
    </row>
    <row r="23" spans="1:17" ht="24.75" customHeight="1">
      <c r="A23" s="621" t="s">
        <v>620</v>
      </c>
      <c r="B23" s="622" t="s">
        <v>631</v>
      </c>
      <c r="C23" s="623" t="s">
        <v>208</v>
      </c>
      <c r="D23" s="617">
        <f t="shared" si="4"/>
        <v>0</v>
      </c>
      <c r="E23" s="624"/>
      <c r="F23" s="624"/>
      <c r="G23" s="624"/>
      <c r="H23" s="624"/>
      <c r="I23" s="624"/>
      <c r="J23" s="624"/>
      <c r="K23" s="624"/>
      <c r="L23" s="624"/>
      <c r="M23" s="624"/>
      <c r="N23" s="624"/>
      <c r="O23" s="624"/>
      <c r="P23" s="624"/>
      <c r="Q23" s="625">
        <f t="shared" si="1"/>
        <v>0</v>
      </c>
    </row>
    <row r="24" spans="1:17" ht="24.75" customHeight="1">
      <c r="A24" s="626"/>
      <c r="B24" s="622" t="s">
        <v>632</v>
      </c>
      <c r="C24" s="623" t="s">
        <v>208</v>
      </c>
      <c r="D24" s="617">
        <f t="shared" si="4"/>
        <v>0</v>
      </c>
      <c r="E24" s="624"/>
      <c r="F24" s="624"/>
      <c r="G24" s="624"/>
      <c r="H24" s="624"/>
      <c r="I24" s="624"/>
      <c r="J24" s="624"/>
      <c r="K24" s="624"/>
      <c r="L24" s="624"/>
      <c r="M24" s="624"/>
      <c r="N24" s="624"/>
      <c r="O24" s="624"/>
      <c r="P24" s="624"/>
      <c r="Q24" s="625">
        <f t="shared" si="1"/>
        <v>0</v>
      </c>
    </row>
    <row r="25" spans="1:17" ht="24.75" customHeight="1">
      <c r="A25" s="626"/>
      <c r="B25" s="622" t="s">
        <v>633</v>
      </c>
      <c r="C25" s="623" t="s">
        <v>208</v>
      </c>
      <c r="D25" s="617">
        <f t="shared" si="4"/>
        <v>0</v>
      </c>
      <c r="E25" s="624"/>
      <c r="F25" s="624"/>
      <c r="G25" s="624"/>
      <c r="H25" s="624"/>
      <c r="I25" s="624"/>
      <c r="J25" s="624"/>
      <c r="K25" s="624"/>
      <c r="L25" s="624"/>
      <c r="M25" s="624"/>
      <c r="N25" s="624"/>
      <c r="O25" s="624"/>
      <c r="P25" s="624"/>
      <c r="Q25" s="625">
        <f t="shared" si="1"/>
        <v>0</v>
      </c>
    </row>
    <row r="26" spans="1:17" ht="19.5" customHeight="1">
      <c r="A26" s="626"/>
      <c r="B26" s="622" t="s">
        <v>634</v>
      </c>
      <c r="C26" s="623" t="s">
        <v>208</v>
      </c>
      <c r="D26" s="617">
        <f t="shared" si="4"/>
        <v>0</v>
      </c>
      <c r="E26" s="624"/>
      <c r="F26" s="624"/>
      <c r="G26" s="624"/>
      <c r="H26" s="624"/>
      <c r="I26" s="624"/>
      <c r="J26" s="624"/>
      <c r="K26" s="624"/>
      <c r="L26" s="624"/>
      <c r="M26" s="624"/>
      <c r="N26" s="624"/>
      <c r="O26" s="624"/>
      <c r="P26" s="624"/>
      <c r="Q26" s="625">
        <f t="shared" si="1"/>
        <v>0</v>
      </c>
    </row>
    <row r="27" spans="1:17" ht="24.75" customHeight="1">
      <c r="A27" s="626"/>
      <c r="B27" s="622" t="s">
        <v>635</v>
      </c>
      <c r="C27" s="623" t="s">
        <v>208</v>
      </c>
      <c r="D27" s="617">
        <f t="shared" si="4"/>
        <v>0</v>
      </c>
      <c r="E27" s="624"/>
      <c r="F27" s="624"/>
      <c r="G27" s="624"/>
      <c r="H27" s="624"/>
      <c r="I27" s="624"/>
      <c r="J27" s="624"/>
      <c r="K27" s="624"/>
      <c r="L27" s="624"/>
      <c r="M27" s="624"/>
      <c r="N27" s="624"/>
      <c r="O27" s="624"/>
      <c r="P27" s="624"/>
      <c r="Q27" s="625">
        <f t="shared" si="1"/>
        <v>0</v>
      </c>
    </row>
    <row r="28" spans="1:17" ht="24.75" customHeight="1">
      <c r="A28" s="627"/>
      <c r="B28" s="622" t="s">
        <v>636</v>
      </c>
      <c r="C28" s="623" t="s">
        <v>208</v>
      </c>
      <c r="D28" s="617">
        <f t="shared" si="4"/>
        <v>0</v>
      </c>
      <c r="E28" s="624"/>
      <c r="F28" s="624"/>
      <c r="G28" s="624"/>
      <c r="H28" s="624"/>
      <c r="I28" s="624"/>
      <c r="J28" s="624"/>
      <c r="K28" s="624"/>
      <c r="L28" s="624"/>
      <c r="M28" s="624"/>
      <c r="N28" s="624"/>
      <c r="O28" s="624"/>
      <c r="P28" s="624"/>
      <c r="Q28" s="625">
        <f t="shared" si="1"/>
        <v>0</v>
      </c>
    </row>
    <row r="29" spans="1:17" ht="13.5" customHeight="1">
      <c r="A29" s="606"/>
      <c r="B29" s="607"/>
      <c r="C29" s="608"/>
      <c r="D29" s="609"/>
      <c r="E29" s="609"/>
      <c r="F29" s="609"/>
      <c r="G29" s="609"/>
      <c r="H29" s="609"/>
      <c r="I29" s="609"/>
      <c r="J29" s="609"/>
      <c r="K29" s="609"/>
      <c r="L29" s="609"/>
      <c r="M29" s="609"/>
      <c r="N29" s="609"/>
      <c r="O29" s="609"/>
      <c r="P29" s="609"/>
      <c r="Q29" s="610"/>
    </row>
    <row r="30" spans="1:17" s="614" customFormat="1" ht="19.5" customHeight="1">
      <c r="A30" s="611" t="s">
        <v>621</v>
      </c>
      <c r="B30" s="612"/>
      <c r="C30" s="612"/>
      <c r="D30" s="612"/>
      <c r="E30" s="612"/>
      <c r="F30" s="612"/>
      <c r="G30" s="612"/>
      <c r="H30" s="612"/>
      <c r="I30" s="612"/>
      <c r="J30" s="612"/>
      <c r="K30" s="612"/>
      <c r="L30" s="612"/>
      <c r="M30" s="612"/>
      <c r="N30" s="612"/>
      <c r="O30" s="612"/>
      <c r="P30" s="612"/>
      <c r="Q30" s="613"/>
    </row>
    <row r="31" spans="1:17" ht="13.5" customHeight="1">
      <c r="A31" s="606"/>
      <c r="B31" s="607"/>
      <c r="C31" s="608"/>
      <c r="D31" s="609"/>
      <c r="E31" s="609"/>
      <c r="F31" s="609"/>
      <c r="G31" s="609"/>
      <c r="H31" s="609"/>
      <c r="I31" s="609"/>
      <c r="J31" s="609"/>
      <c r="K31" s="609"/>
      <c r="L31" s="609"/>
      <c r="M31" s="609"/>
      <c r="N31" s="609"/>
      <c r="O31" s="609"/>
      <c r="P31" s="609"/>
      <c r="Q31" s="610"/>
    </row>
    <row r="32" spans="1:17" ht="61.5" customHeight="1">
      <c r="A32" s="615"/>
      <c r="B32" s="615"/>
      <c r="C32" s="616"/>
      <c r="D32" s="617">
        <f>D33+D40</f>
        <v>0</v>
      </c>
      <c r="E32" s="617">
        <f t="shared" ref="E32:P32" si="6">E33+E40</f>
        <v>0</v>
      </c>
      <c r="F32" s="617">
        <f t="shared" si="6"/>
        <v>0</v>
      </c>
      <c r="G32" s="617">
        <f t="shared" si="6"/>
        <v>0</v>
      </c>
      <c r="H32" s="617">
        <f t="shared" si="6"/>
        <v>0</v>
      </c>
      <c r="I32" s="617">
        <f t="shared" si="6"/>
        <v>0</v>
      </c>
      <c r="J32" s="617">
        <f t="shared" si="6"/>
        <v>0</v>
      </c>
      <c r="K32" s="617">
        <f t="shared" si="6"/>
        <v>0</v>
      </c>
      <c r="L32" s="617">
        <f t="shared" si="6"/>
        <v>0</v>
      </c>
      <c r="M32" s="617">
        <f t="shared" si="6"/>
        <v>0</v>
      </c>
      <c r="N32" s="617">
        <f t="shared" si="6"/>
        <v>0</v>
      </c>
      <c r="O32" s="617">
        <f t="shared" si="6"/>
        <v>0</v>
      </c>
      <c r="P32" s="617">
        <f t="shared" si="6"/>
        <v>0</v>
      </c>
      <c r="Q32" s="617">
        <f t="shared" ref="Q32:Q47" si="7">SUM(J32:P32)</f>
        <v>0</v>
      </c>
    </row>
    <row r="33" spans="1:17" s="614" customFormat="1" ht="20.100000000000001" customHeight="1">
      <c r="A33" s="618" t="s">
        <v>611</v>
      </c>
      <c r="B33" s="619" t="s">
        <v>208</v>
      </c>
      <c r="C33" s="620" t="s">
        <v>208</v>
      </c>
      <c r="D33" s="617">
        <f t="shared" ref="D33:D47" si="8">SUM(E33:P33)</f>
        <v>0</v>
      </c>
      <c r="E33" s="617">
        <f>SUM(E34:E39)</f>
        <v>0</v>
      </c>
      <c r="F33" s="617">
        <f>SUM(F34:F39)</f>
        <v>0</v>
      </c>
      <c r="G33" s="617">
        <f t="shared" ref="G33:P33" si="9">SUM(G34:G39)</f>
        <v>0</v>
      </c>
      <c r="H33" s="617">
        <f t="shared" si="9"/>
        <v>0</v>
      </c>
      <c r="I33" s="617">
        <f t="shared" si="9"/>
        <v>0</v>
      </c>
      <c r="J33" s="617">
        <f t="shared" si="9"/>
        <v>0</v>
      </c>
      <c r="K33" s="617">
        <f t="shared" si="9"/>
        <v>0</v>
      </c>
      <c r="L33" s="617">
        <f t="shared" si="9"/>
        <v>0</v>
      </c>
      <c r="M33" s="617">
        <f t="shared" si="9"/>
        <v>0</v>
      </c>
      <c r="N33" s="617">
        <f t="shared" si="9"/>
        <v>0</v>
      </c>
      <c r="O33" s="617">
        <f t="shared" si="9"/>
        <v>0</v>
      </c>
      <c r="P33" s="617">
        <f t="shared" si="9"/>
        <v>0</v>
      </c>
      <c r="Q33" s="625">
        <f t="shared" si="7"/>
        <v>0</v>
      </c>
    </row>
    <row r="34" spans="1:17" ht="24.75" customHeight="1">
      <c r="A34" s="621" t="s">
        <v>612</v>
      </c>
      <c r="B34" s="622" t="s">
        <v>631</v>
      </c>
      <c r="C34" s="623" t="s">
        <v>208</v>
      </c>
      <c r="D34" s="617">
        <f t="shared" si="8"/>
        <v>0</v>
      </c>
      <c r="E34" s="624"/>
      <c r="F34" s="624"/>
      <c r="G34" s="624"/>
      <c r="H34" s="624"/>
      <c r="I34" s="624"/>
      <c r="J34" s="624"/>
      <c r="K34" s="624"/>
      <c r="L34" s="624"/>
      <c r="M34" s="624"/>
      <c r="N34" s="624"/>
      <c r="O34" s="624"/>
      <c r="P34" s="624"/>
      <c r="Q34" s="625">
        <f t="shared" si="7"/>
        <v>0</v>
      </c>
    </row>
    <row r="35" spans="1:17" ht="24.75" customHeight="1">
      <c r="A35" s="626"/>
      <c r="B35" s="622" t="s">
        <v>632</v>
      </c>
      <c r="C35" s="623" t="s">
        <v>208</v>
      </c>
      <c r="D35" s="617">
        <f t="shared" si="8"/>
        <v>0</v>
      </c>
      <c r="E35" s="624"/>
      <c r="F35" s="624"/>
      <c r="G35" s="624"/>
      <c r="H35" s="624"/>
      <c r="I35" s="624"/>
      <c r="J35" s="624"/>
      <c r="K35" s="624"/>
      <c r="L35" s="624"/>
      <c r="M35" s="624"/>
      <c r="N35" s="624"/>
      <c r="O35" s="624"/>
      <c r="P35" s="624"/>
      <c r="Q35" s="625">
        <f t="shared" si="7"/>
        <v>0</v>
      </c>
    </row>
    <row r="36" spans="1:17" ht="24.75" customHeight="1">
      <c r="A36" s="626"/>
      <c r="B36" s="622" t="s">
        <v>633</v>
      </c>
      <c r="C36" s="623" t="s">
        <v>208</v>
      </c>
      <c r="D36" s="617">
        <f t="shared" si="8"/>
        <v>0</v>
      </c>
      <c r="E36" s="624"/>
      <c r="F36" s="624"/>
      <c r="G36" s="624"/>
      <c r="H36" s="624"/>
      <c r="I36" s="624"/>
      <c r="J36" s="624"/>
      <c r="K36" s="624"/>
      <c r="L36" s="624"/>
      <c r="M36" s="624"/>
      <c r="N36" s="624"/>
      <c r="O36" s="624"/>
      <c r="P36" s="624"/>
      <c r="Q36" s="625">
        <f t="shared" si="7"/>
        <v>0</v>
      </c>
    </row>
    <row r="37" spans="1:17" ht="19.5" customHeight="1">
      <c r="A37" s="626"/>
      <c r="B37" s="622" t="s">
        <v>634</v>
      </c>
      <c r="C37" s="623" t="s">
        <v>208</v>
      </c>
      <c r="D37" s="617">
        <f t="shared" si="8"/>
        <v>0</v>
      </c>
      <c r="E37" s="624"/>
      <c r="F37" s="624"/>
      <c r="G37" s="624"/>
      <c r="H37" s="624"/>
      <c r="I37" s="624"/>
      <c r="J37" s="624"/>
      <c r="K37" s="624"/>
      <c r="L37" s="624"/>
      <c r="M37" s="624"/>
      <c r="N37" s="624"/>
      <c r="O37" s="624"/>
      <c r="P37" s="624"/>
      <c r="Q37" s="625">
        <f t="shared" si="7"/>
        <v>0</v>
      </c>
    </row>
    <row r="38" spans="1:17" ht="24.75" customHeight="1">
      <c r="A38" s="626"/>
      <c r="B38" s="622" t="s">
        <v>635</v>
      </c>
      <c r="C38" s="623" t="s">
        <v>208</v>
      </c>
      <c r="D38" s="617">
        <f t="shared" si="8"/>
        <v>0</v>
      </c>
      <c r="E38" s="624"/>
      <c r="F38" s="624"/>
      <c r="G38" s="624"/>
      <c r="H38" s="624"/>
      <c r="I38" s="624"/>
      <c r="J38" s="624"/>
      <c r="K38" s="624"/>
      <c r="L38" s="624"/>
      <c r="M38" s="624"/>
      <c r="N38" s="624"/>
      <c r="O38" s="624"/>
      <c r="P38" s="624"/>
      <c r="Q38" s="625">
        <f t="shared" si="7"/>
        <v>0</v>
      </c>
    </row>
    <row r="39" spans="1:17" ht="24.75" customHeight="1">
      <c r="A39" s="627"/>
      <c r="B39" s="622" t="s">
        <v>636</v>
      </c>
      <c r="C39" s="623" t="s">
        <v>208</v>
      </c>
      <c r="D39" s="617">
        <f t="shared" si="8"/>
        <v>0</v>
      </c>
      <c r="E39" s="624"/>
      <c r="F39" s="624"/>
      <c r="G39" s="624"/>
      <c r="H39" s="624"/>
      <c r="I39" s="624"/>
      <c r="J39" s="624"/>
      <c r="K39" s="624"/>
      <c r="L39" s="624"/>
      <c r="M39" s="624"/>
      <c r="N39" s="624"/>
      <c r="O39" s="624"/>
      <c r="P39" s="624"/>
      <c r="Q39" s="625">
        <f t="shared" si="7"/>
        <v>0</v>
      </c>
    </row>
    <row r="40" spans="1:17" s="614" customFormat="1" ht="20.100000000000001" customHeight="1">
      <c r="A40" s="618" t="s">
        <v>618</v>
      </c>
      <c r="B40" s="619" t="s">
        <v>208</v>
      </c>
      <c r="C40" s="620" t="s">
        <v>208</v>
      </c>
      <c r="D40" s="617">
        <f t="shared" si="8"/>
        <v>0</v>
      </c>
      <c r="E40" s="617">
        <f>SUM(E42:E47)</f>
        <v>0</v>
      </c>
      <c r="F40" s="617">
        <f t="shared" ref="F40:P40" si="10">SUM(F42:F47)</f>
        <v>0</v>
      </c>
      <c r="G40" s="617">
        <f t="shared" si="10"/>
        <v>0</v>
      </c>
      <c r="H40" s="617">
        <f t="shared" si="10"/>
        <v>0</v>
      </c>
      <c r="I40" s="617">
        <f t="shared" si="10"/>
        <v>0</v>
      </c>
      <c r="J40" s="617">
        <f t="shared" si="10"/>
        <v>0</v>
      </c>
      <c r="K40" s="617">
        <f t="shared" si="10"/>
        <v>0</v>
      </c>
      <c r="L40" s="617">
        <f t="shared" si="10"/>
        <v>0</v>
      </c>
      <c r="M40" s="617">
        <f t="shared" si="10"/>
        <v>0</v>
      </c>
      <c r="N40" s="617">
        <f t="shared" si="10"/>
        <v>0</v>
      </c>
      <c r="O40" s="617">
        <f t="shared" si="10"/>
        <v>0</v>
      </c>
      <c r="P40" s="617">
        <f t="shared" si="10"/>
        <v>0</v>
      </c>
      <c r="Q40" s="625">
        <f t="shared" si="7"/>
        <v>0</v>
      </c>
    </row>
    <row r="41" spans="1:17" s="605" customFormat="1" ht="18" customHeight="1">
      <c r="A41" s="628" t="s">
        <v>619</v>
      </c>
      <c r="B41" s="629" t="s">
        <v>208</v>
      </c>
      <c r="C41" s="630" t="s">
        <v>208</v>
      </c>
      <c r="D41" s="631">
        <f t="shared" si="8"/>
        <v>0</v>
      </c>
      <c r="E41" s="632"/>
      <c r="F41" s="632"/>
      <c r="G41" s="632"/>
      <c r="H41" s="632"/>
      <c r="I41" s="632"/>
      <c r="J41" s="632"/>
      <c r="K41" s="632"/>
      <c r="L41" s="632"/>
      <c r="M41" s="632"/>
      <c r="N41" s="632"/>
      <c r="O41" s="632"/>
      <c r="P41" s="632"/>
      <c r="Q41" s="625">
        <f t="shared" si="7"/>
        <v>0</v>
      </c>
    </row>
    <row r="42" spans="1:17" ht="24.75" customHeight="1">
      <c r="A42" s="621" t="s">
        <v>620</v>
      </c>
      <c r="B42" s="622" t="s">
        <v>631</v>
      </c>
      <c r="C42" s="623" t="s">
        <v>208</v>
      </c>
      <c r="D42" s="617">
        <f t="shared" si="8"/>
        <v>0</v>
      </c>
      <c r="E42" s="624"/>
      <c r="F42" s="624"/>
      <c r="G42" s="624"/>
      <c r="H42" s="624"/>
      <c r="I42" s="624"/>
      <c r="J42" s="624"/>
      <c r="K42" s="624"/>
      <c r="L42" s="624"/>
      <c r="M42" s="624"/>
      <c r="N42" s="624"/>
      <c r="O42" s="624"/>
      <c r="P42" s="624"/>
      <c r="Q42" s="625">
        <f t="shared" si="7"/>
        <v>0</v>
      </c>
    </row>
    <row r="43" spans="1:17" ht="24.75" customHeight="1">
      <c r="A43" s="626"/>
      <c r="B43" s="622" t="s">
        <v>632</v>
      </c>
      <c r="C43" s="623" t="s">
        <v>208</v>
      </c>
      <c r="D43" s="617">
        <f t="shared" si="8"/>
        <v>0</v>
      </c>
      <c r="E43" s="624"/>
      <c r="F43" s="624"/>
      <c r="G43" s="624"/>
      <c r="H43" s="624"/>
      <c r="I43" s="624"/>
      <c r="J43" s="624"/>
      <c r="K43" s="624"/>
      <c r="L43" s="624"/>
      <c r="M43" s="624"/>
      <c r="N43" s="624"/>
      <c r="O43" s="624"/>
      <c r="P43" s="624"/>
      <c r="Q43" s="625">
        <f t="shared" si="7"/>
        <v>0</v>
      </c>
    </row>
    <row r="44" spans="1:17" ht="24.75" customHeight="1">
      <c r="A44" s="626"/>
      <c r="B44" s="622" t="s">
        <v>633</v>
      </c>
      <c r="C44" s="623" t="s">
        <v>208</v>
      </c>
      <c r="D44" s="617">
        <f t="shared" si="8"/>
        <v>0</v>
      </c>
      <c r="E44" s="624"/>
      <c r="F44" s="624"/>
      <c r="G44" s="624"/>
      <c r="H44" s="624"/>
      <c r="I44" s="624"/>
      <c r="J44" s="624"/>
      <c r="K44" s="624"/>
      <c r="L44" s="624"/>
      <c r="M44" s="624"/>
      <c r="N44" s="624"/>
      <c r="O44" s="624"/>
      <c r="P44" s="624"/>
      <c r="Q44" s="625">
        <f t="shared" si="7"/>
        <v>0</v>
      </c>
    </row>
    <row r="45" spans="1:17" ht="19.5" customHeight="1">
      <c r="A45" s="626"/>
      <c r="B45" s="622" t="s">
        <v>634</v>
      </c>
      <c r="C45" s="623" t="s">
        <v>208</v>
      </c>
      <c r="D45" s="617">
        <f t="shared" si="8"/>
        <v>0</v>
      </c>
      <c r="E45" s="624"/>
      <c r="F45" s="624"/>
      <c r="G45" s="624"/>
      <c r="H45" s="624"/>
      <c r="I45" s="624"/>
      <c r="J45" s="624"/>
      <c r="K45" s="624"/>
      <c r="L45" s="624"/>
      <c r="M45" s="624"/>
      <c r="N45" s="624"/>
      <c r="O45" s="624"/>
      <c r="P45" s="624"/>
      <c r="Q45" s="625">
        <f t="shared" si="7"/>
        <v>0</v>
      </c>
    </row>
    <row r="46" spans="1:17" ht="24.75" customHeight="1">
      <c r="A46" s="626"/>
      <c r="B46" s="622" t="s">
        <v>635</v>
      </c>
      <c r="C46" s="623" t="s">
        <v>208</v>
      </c>
      <c r="D46" s="617">
        <f t="shared" si="8"/>
        <v>0</v>
      </c>
      <c r="E46" s="624"/>
      <c r="F46" s="624"/>
      <c r="G46" s="624"/>
      <c r="H46" s="624"/>
      <c r="I46" s="624"/>
      <c r="J46" s="624"/>
      <c r="K46" s="624"/>
      <c r="L46" s="624"/>
      <c r="M46" s="624"/>
      <c r="N46" s="624"/>
      <c r="O46" s="624"/>
      <c r="P46" s="624"/>
      <c r="Q46" s="625">
        <f t="shared" si="7"/>
        <v>0</v>
      </c>
    </row>
    <row r="47" spans="1:17" ht="24.75" customHeight="1">
      <c r="A47" s="627"/>
      <c r="B47" s="622" t="s">
        <v>636</v>
      </c>
      <c r="C47" s="623" t="s">
        <v>208</v>
      </c>
      <c r="D47" s="617">
        <f t="shared" si="8"/>
        <v>0</v>
      </c>
      <c r="E47" s="624"/>
      <c r="F47" s="624"/>
      <c r="G47" s="624"/>
      <c r="H47" s="624"/>
      <c r="I47" s="624"/>
      <c r="J47" s="624"/>
      <c r="K47" s="624"/>
      <c r="L47" s="624"/>
      <c r="M47" s="624"/>
      <c r="N47" s="624"/>
      <c r="O47" s="624"/>
      <c r="P47" s="624"/>
      <c r="Q47" s="625">
        <f t="shared" si="7"/>
        <v>0</v>
      </c>
    </row>
    <row r="48" spans="1:17" ht="13.5" customHeight="1">
      <c r="A48" s="633"/>
      <c r="B48" s="634"/>
      <c r="C48" s="635"/>
      <c r="D48" s="636"/>
      <c r="E48" s="636"/>
      <c r="F48" s="636"/>
      <c r="G48" s="636"/>
      <c r="H48" s="636"/>
      <c r="I48" s="636"/>
      <c r="J48" s="636"/>
      <c r="K48" s="636"/>
      <c r="L48" s="636"/>
      <c r="M48" s="636"/>
      <c r="N48" s="636"/>
      <c r="O48" s="636"/>
      <c r="P48" s="636"/>
      <c r="Q48" s="610"/>
    </row>
    <row r="49" spans="1:18" s="640" customFormat="1" ht="18.75" customHeight="1">
      <c r="A49" s="637" t="s">
        <v>622</v>
      </c>
      <c r="B49" s="637"/>
      <c r="C49" s="638"/>
      <c r="D49" s="639">
        <f>D32-D13</f>
        <v>0</v>
      </c>
      <c r="E49" s="639">
        <f t="shared" ref="E49:Q50" si="11">E32-E13</f>
        <v>0</v>
      </c>
      <c r="F49" s="639">
        <f t="shared" si="11"/>
        <v>0</v>
      </c>
      <c r="G49" s="639">
        <f t="shared" si="11"/>
        <v>0</v>
      </c>
      <c r="H49" s="639">
        <f t="shared" si="11"/>
        <v>0</v>
      </c>
      <c r="I49" s="639">
        <f t="shared" si="11"/>
        <v>0</v>
      </c>
      <c r="J49" s="639">
        <f>J32-J13</f>
        <v>0</v>
      </c>
      <c r="K49" s="639">
        <f t="shared" si="11"/>
        <v>0</v>
      </c>
      <c r="L49" s="639">
        <f t="shared" si="11"/>
        <v>0</v>
      </c>
      <c r="M49" s="639">
        <f t="shared" si="11"/>
        <v>0</v>
      </c>
      <c r="N49" s="639">
        <f t="shared" si="11"/>
        <v>0</v>
      </c>
      <c r="O49" s="639">
        <f t="shared" si="11"/>
        <v>0</v>
      </c>
      <c r="P49" s="639">
        <f t="shared" si="11"/>
        <v>0</v>
      </c>
      <c r="Q49" s="639">
        <f t="shared" si="11"/>
        <v>0</v>
      </c>
    </row>
    <row r="50" spans="1:18" s="640" customFormat="1" ht="18.75" customHeight="1">
      <c r="A50" s="637" t="s">
        <v>118</v>
      </c>
      <c r="B50" s="637"/>
      <c r="C50" s="638"/>
      <c r="D50" s="639">
        <f>D33-D14</f>
        <v>0</v>
      </c>
      <c r="E50" s="639">
        <f t="shared" si="11"/>
        <v>0</v>
      </c>
      <c r="F50" s="639">
        <f t="shared" si="11"/>
        <v>0</v>
      </c>
      <c r="G50" s="639">
        <f t="shared" si="11"/>
        <v>0</v>
      </c>
      <c r="H50" s="639">
        <f t="shared" si="11"/>
        <v>0</v>
      </c>
      <c r="I50" s="639">
        <f t="shared" si="11"/>
        <v>0</v>
      </c>
      <c r="J50" s="639">
        <f>J33-J14</f>
        <v>0</v>
      </c>
      <c r="K50" s="639">
        <f t="shared" si="11"/>
        <v>0</v>
      </c>
      <c r="L50" s="639">
        <f t="shared" si="11"/>
        <v>0</v>
      </c>
      <c r="M50" s="639">
        <f t="shared" si="11"/>
        <v>0</v>
      </c>
      <c r="N50" s="639">
        <f t="shared" si="11"/>
        <v>0</v>
      </c>
      <c r="O50" s="639">
        <f t="shared" si="11"/>
        <v>0</v>
      </c>
      <c r="P50" s="639">
        <f t="shared" si="11"/>
        <v>0</v>
      </c>
      <c r="Q50" s="639">
        <f t="shared" si="11"/>
        <v>0</v>
      </c>
    </row>
    <row r="51" spans="1:18" s="640" customFormat="1" ht="18.75" customHeight="1">
      <c r="A51" s="637" t="s">
        <v>426</v>
      </c>
      <c r="B51" s="637"/>
      <c r="C51" s="638"/>
      <c r="D51" s="639">
        <f>D40-D21</f>
        <v>0</v>
      </c>
      <c r="E51" s="639">
        <f t="shared" ref="E51:Q51" si="12">E40-E21</f>
        <v>0</v>
      </c>
      <c r="F51" s="639">
        <f t="shared" si="12"/>
        <v>0</v>
      </c>
      <c r="G51" s="639">
        <f t="shared" si="12"/>
        <v>0</v>
      </c>
      <c r="H51" s="639">
        <f t="shared" si="12"/>
        <v>0</v>
      </c>
      <c r="I51" s="639">
        <f t="shared" si="12"/>
        <v>0</v>
      </c>
      <c r="J51" s="639">
        <f t="shared" si="12"/>
        <v>0</v>
      </c>
      <c r="K51" s="639">
        <f t="shared" si="12"/>
        <v>0</v>
      </c>
      <c r="L51" s="639">
        <f t="shared" si="12"/>
        <v>0</v>
      </c>
      <c r="M51" s="639">
        <f t="shared" si="12"/>
        <v>0</v>
      </c>
      <c r="N51" s="639">
        <f>N40-N21</f>
        <v>0</v>
      </c>
      <c r="O51" s="639">
        <f>O40-O21</f>
        <v>0</v>
      </c>
      <c r="P51" s="639">
        <f>P40-P21</f>
        <v>0</v>
      </c>
      <c r="Q51" s="639">
        <f t="shared" si="12"/>
        <v>0</v>
      </c>
    </row>
    <row r="52" spans="1:18" ht="9" customHeight="1">
      <c r="A52" s="641"/>
      <c r="B52" s="641"/>
      <c r="C52" s="642"/>
      <c r="D52" s="643"/>
      <c r="E52" s="643"/>
      <c r="F52" s="643"/>
      <c r="G52" s="643"/>
      <c r="H52" s="643"/>
      <c r="I52" s="643"/>
      <c r="J52" s="643"/>
      <c r="K52" s="643"/>
      <c r="L52" s="643"/>
      <c r="M52" s="643"/>
      <c r="N52" s="643"/>
      <c r="O52" s="643"/>
      <c r="P52" s="643"/>
      <c r="Q52" s="643"/>
    </row>
    <row r="53" spans="1:18" ht="12.75" customHeight="1">
      <c r="A53" s="632"/>
      <c r="B53" s="1250" t="s">
        <v>623</v>
      </c>
      <c r="C53" s="1251"/>
      <c r="D53" s="643"/>
      <c r="E53" s="643"/>
      <c r="F53" s="643"/>
      <c r="G53" s="643"/>
      <c r="H53" s="643"/>
      <c r="I53" s="643"/>
      <c r="J53" s="643"/>
      <c r="K53" s="643"/>
      <c r="L53" s="643"/>
      <c r="M53" s="643"/>
      <c r="N53" s="643"/>
      <c r="O53" s="643"/>
      <c r="P53" s="643"/>
      <c r="Q53" s="643"/>
    </row>
    <row r="54" spans="1:18" ht="37.5" customHeight="1">
      <c r="A54" s="644"/>
      <c r="B54" s="1252" t="s">
        <v>624</v>
      </c>
      <c r="C54" s="1253"/>
      <c r="D54" s="643"/>
      <c r="E54" s="643"/>
      <c r="F54" s="643"/>
      <c r="G54" s="643"/>
      <c r="H54" s="643"/>
      <c r="I54" s="643"/>
      <c r="J54" s="643"/>
      <c r="K54" s="643"/>
      <c r="L54" s="643"/>
      <c r="M54" s="643"/>
      <c r="N54" s="643"/>
      <c r="O54" s="643"/>
      <c r="P54" s="643"/>
      <c r="Q54" s="643"/>
    </row>
    <row r="55" spans="1:18" s="647" customFormat="1" ht="23.25" customHeight="1">
      <c r="A55" s="1264" t="s">
        <v>637</v>
      </c>
      <c r="B55" s="1265"/>
      <c r="C55" s="1265"/>
      <c r="D55" s="1265"/>
      <c r="E55" s="1265"/>
      <c r="F55" s="1265"/>
      <c r="G55" s="1265"/>
      <c r="H55" s="1265"/>
      <c r="I55" s="1265"/>
      <c r="J55" s="1265"/>
      <c r="K55" s="1265"/>
      <c r="L55" s="1265"/>
      <c r="M55" s="1265"/>
      <c r="N55" s="1265"/>
      <c r="O55" s="1265"/>
      <c r="P55" s="1265"/>
      <c r="Q55" s="1266"/>
      <c r="R55" s="646"/>
    </row>
    <row r="56" spans="1:18" s="647" customFormat="1" ht="23.25" customHeight="1">
      <c r="A56" s="1258" t="s">
        <v>638</v>
      </c>
      <c r="B56" s="1259"/>
      <c r="C56" s="1259"/>
      <c r="D56" s="1259"/>
      <c r="E56" s="1259"/>
      <c r="F56" s="1259"/>
      <c r="G56" s="1259"/>
      <c r="H56" s="1259"/>
      <c r="I56" s="1259"/>
      <c r="J56" s="1259"/>
      <c r="K56" s="1259"/>
      <c r="L56" s="1259"/>
      <c r="M56" s="1259"/>
      <c r="N56" s="1259"/>
      <c r="O56" s="1259"/>
      <c r="P56" s="1259"/>
      <c r="Q56" s="1260"/>
      <c r="R56" s="646"/>
    </row>
    <row r="57" spans="1:18" s="169" customFormat="1" ht="9.75" customHeight="1">
      <c r="A57" s="1261"/>
      <c r="B57" s="1262"/>
      <c r="C57" s="1262"/>
      <c r="D57" s="1262"/>
      <c r="E57" s="1262"/>
      <c r="F57" s="1262"/>
      <c r="G57" s="1262"/>
      <c r="H57" s="1262"/>
      <c r="I57" s="1262"/>
      <c r="J57" s="1262"/>
      <c r="K57" s="1262"/>
      <c r="L57" s="1262"/>
      <c r="M57" s="1262"/>
      <c r="N57" s="1262"/>
      <c r="O57" s="1262"/>
      <c r="P57" s="1262"/>
      <c r="Q57" s="1263"/>
      <c r="R57" s="646"/>
    </row>
    <row r="58" spans="1:18" s="256" customFormat="1" ht="15" customHeight="1">
      <c r="A58" s="1258" t="s">
        <v>626</v>
      </c>
      <c r="B58" s="1259"/>
      <c r="C58" s="1259"/>
      <c r="D58" s="1259"/>
      <c r="E58" s="1259"/>
      <c r="F58" s="1259"/>
      <c r="G58" s="1259"/>
      <c r="H58" s="1259"/>
      <c r="I58" s="1259"/>
      <c r="J58" s="1259"/>
      <c r="K58" s="1259"/>
      <c r="L58" s="1259"/>
      <c r="M58" s="1259"/>
      <c r="N58" s="1259"/>
      <c r="O58" s="1259"/>
      <c r="P58" s="1259"/>
      <c r="Q58" s="1260"/>
      <c r="R58" s="648"/>
    </row>
    <row r="59" spans="1:18" s="256" customFormat="1" ht="20.25" customHeight="1">
      <c r="A59" s="1261"/>
      <c r="B59" s="1262"/>
      <c r="C59" s="1262"/>
      <c r="D59" s="1262"/>
      <c r="E59" s="1262"/>
      <c r="F59" s="1262"/>
      <c r="G59" s="1262"/>
      <c r="H59" s="1262"/>
      <c r="I59" s="1262"/>
      <c r="J59" s="1262"/>
      <c r="K59" s="1262"/>
      <c r="L59" s="1262"/>
      <c r="M59" s="1262"/>
      <c r="N59" s="1262"/>
      <c r="O59" s="1262"/>
      <c r="P59" s="1262"/>
      <c r="Q59" s="1263"/>
      <c r="R59" s="648"/>
    </row>
    <row r="60" spans="1:18" ht="8.25" customHeight="1">
      <c r="A60" s="645"/>
      <c r="B60" s="652"/>
      <c r="C60" s="655"/>
      <c r="D60" s="643"/>
      <c r="E60" s="643"/>
      <c r="F60" s="643"/>
      <c r="G60" s="643"/>
      <c r="H60" s="643"/>
      <c r="I60" s="643"/>
      <c r="J60" s="643"/>
      <c r="K60" s="643"/>
      <c r="L60" s="643"/>
      <c r="M60" s="643"/>
      <c r="N60" s="643"/>
      <c r="O60" s="643"/>
      <c r="P60" s="643"/>
      <c r="Q60" s="643"/>
    </row>
    <row r="61" spans="1:18" s="256" customFormat="1" ht="20.25" customHeight="1">
      <c r="A61" s="648"/>
      <c r="B61" s="649" t="s">
        <v>627</v>
      </c>
      <c r="C61" s="648"/>
      <c r="D61" s="648"/>
      <c r="E61" s="1244" t="s">
        <v>628</v>
      </c>
      <c r="F61" s="1244"/>
      <c r="G61" s="1244"/>
      <c r="H61" s="648"/>
      <c r="I61" s="648"/>
      <c r="J61" s="648"/>
      <c r="K61" s="648"/>
      <c r="L61" s="648"/>
      <c r="M61" s="648"/>
      <c r="N61" s="648"/>
      <c r="O61" s="648"/>
      <c r="P61" s="648"/>
      <c r="Q61" s="648"/>
    </row>
    <row r="62" spans="1:18" s="256" customFormat="1" ht="10.5" customHeight="1">
      <c r="A62" s="646"/>
      <c r="C62" s="648"/>
      <c r="D62" s="648"/>
      <c r="H62" s="649"/>
      <c r="I62" s="648"/>
      <c r="J62" s="648"/>
      <c r="K62" s="648"/>
      <c r="L62" s="648"/>
      <c r="M62" s="648"/>
      <c r="N62" s="648"/>
      <c r="O62" s="648"/>
      <c r="P62" s="648"/>
      <c r="Q62" s="648"/>
    </row>
    <row r="63" spans="1:18" s="256" customFormat="1" ht="16.5" customHeight="1">
      <c r="A63" s="258"/>
      <c r="B63" s="258" t="s">
        <v>230</v>
      </c>
      <c r="C63" s="258"/>
      <c r="D63" s="258"/>
      <c r="E63" s="258"/>
      <c r="F63" s="258" t="s">
        <v>231</v>
      </c>
      <c r="G63" s="258"/>
      <c r="H63" s="258"/>
      <c r="I63" s="258"/>
      <c r="J63" s="258"/>
    </row>
    <row r="64" spans="1:18" s="256" customFormat="1" ht="17.25" customHeight="1">
      <c r="A64" s="258"/>
      <c r="B64" s="650" t="s">
        <v>232</v>
      </c>
      <c r="C64" s="650"/>
      <c r="D64" s="650"/>
      <c r="E64" s="650"/>
      <c r="F64" s="650" t="s">
        <v>232</v>
      </c>
      <c r="G64" s="650"/>
      <c r="H64" s="258"/>
      <c r="I64" s="258"/>
      <c r="J64" s="258"/>
    </row>
    <row r="65" spans="1:17" s="256" customFormat="1" ht="8.25" customHeight="1">
      <c r="A65" s="258"/>
      <c r="B65" s="177"/>
      <c r="C65" s="177"/>
      <c r="D65" s="177"/>
      <c r="E65" s="177"/>
      <c r="F65" s="177"/>
      <c r="G65" s="177"/>
      <c r="H65" s="177"/>
      <c r="I65" s="177"/>
      <c r="J65" s="177"/>
    </row>
    <row r="66" spans="1:17" s="256" customFormat="1" ht="15.75" customHeight="1">
      <c r="A66" s="258"/>
      <c r="B66" s="649" t="s">
        <v>234</v>
      </c>
      <c r="C66" s="258"/>
      <c r="D66" s="258"/>
      <c r="E66" s="258"/>
      <c r="F66" s="649" t="s">
        <v>235</v>
      </c>
      <c r="G66" s="258"/>
      <c r="H66" s="258"/>
      <c r="I66" s="258"/>
      <c r="J66" s="258"/>
    </row>
    <row r="67" spans="1:17" s="256" customFormat="1" ht="13.5" customHeight="1"/>
    <row r="68" spans="1:17" s="169" customFormat="1" ht="15" customHeight="1">
      <c r="A68" s="256"/>
      <c r="B68" s="256" t="s">
        <v>236</v>
      </c>
      <c r="C68" s="256"/>
      <c r="D68" s="256"/>
      <c r="E68" s="256"/>
      <c r="F68" s="256" t="s">
        <v>237</v>
      </c>
      <c r="G68" s="256"/>
      <c r="H68" s="256"/>
      <c r="I68" s="256"/>
      <c r="J68" s="256"/>
    </row>
    <row r="69" spans="1:17" s="169" customFormat="1" ht="22.5" customHeight="1">
      <c r="A69" s="256"/>
      <c r="B69" s="256" t="s">
        <v>232</v>
      </c>
      <c r="C69" s="256"/>
      <c r="D69" s="256"/>
      <c r="E69" s="256"/>
      <c r="F69" s="256" t="s">
        <v>232</v>
      </c>
      <c r="G69" s="256"/>
      <c r="H69" s="256"/>
      <c r="I69" s="256"/>
      <c r="J69" s="256"/>
    </row>
    <row r="70" spans="1:17" s="661" customFormat="1" ht="12.75" customHeight="1">
      <c r="A70" s="656"/>
      <c r="B70" s="657" t="s">
        <v>639</v>
      </c>
      <c r="C70" s="658"/>
      <c r="D70" s="659"/>
      <c r="E70" s="659"/>
      <c r="F70" s="660" t="s">
        <v>640</v>
      </c>
      <c r="G70" s="659"/>
      <c r="H70" s="659"/>
      <c r="I70" s="659"/>
      <c r="J70" s="659"/>
      <c r="K70" s="659"/>
      <c r="L70" s="659"/>
      <c r="M70" s="659"/>
      <c r="N70" s="659"/>
      <c r="O70" s="659"/>
      <c r="P70" s="659"/>
      <c r="Q70" s="659"/>
    </row>
    <row r="71" spans="1:17" ht="12" customHeight="1">
      <c r="A71" s="651"/>
      <c r="B71" s="651"/>
      <c r="C71" s="651"/>
      <c r="D71" s="651"/>
      <c r="E71" s="651"/>
      <c r="F71" s="651"/>
      <c r="G71" s="651"/>
      <c r="H71" s="651"/>
      <c r="I71" s="651"/>
      <c r="J71" s="651"/>
      <c r="K71" s="651"/>
      <c r="L71" s="651"/>
      <c r="M71" s="651"/>
      <c r="N71" s="651"/>
      <c r="O71" s="651"/>
      <c r="P71" s="651"/>
      <c r="Q71" s="651"/>
    </row>
    <row r="72" spans="1:17" ht="18.75" customHeight="1">
      <c r="A72" s="652"/>
      <c r="B72" s="652"/>
      <c r="D72" s="643"/>
      <c r="E72" s="643"/>
      <c r="F72" s="643"/>
      <c r="G72" s="643"/>
      <c r="H72" s="643"/>
      <c r="I72" s="643"/>
      <c r="J72" s="643"/>
      <c r="K72" s="643"/>
      <c r="L72" s="643"/>
      <c r="M72" s="643"/>
      <c r="N72" s="643"/>
      <c r="O72" s="643"/>
      <c r="P72" s="643"/>
      <c r="Q72" s="643"/>
    </row>
    <row r="73" spans="1:17" ht="18.75" customHeight="1">
      <c r="A73" s="652"/>
      <c r="B73" s="652"/>
      <c r="D73" s="643"/>
      <c r="E73" s="643"/>
      <c r="F73" s="643"/>
      <c r="G73" s="643"/>
      <c r="H73" s="643"/>
      <c r="I73" s="643"/>
      <c r="J73" s="643"/>
      <c r="K73" s="643"/>
      <c r="L73" s="643"/>
      <c r="M73" s="643"/>
      <c r="N73" s="643"/>
      <c r="O73" s="643"/>
      <c r="P73" s="643"/>
      <c r="Q73" s="643"/>
    </row>
  </sheetData>
  <sheetProtection formatRows="0" insertColumns="0"/>
  <mergeCells count="19">
    <mergeCell ref="A56:Q57"/>
    <mergeCell ref="A58:Q59"/>
    <mergeCell ref="E61:G61"/>
    <mergeCell ref="J7:P7"/>
    <mergeCell ref="Q7:Q8"/>
    <mergeCell ref="A11:B11"/>
    <mergeCell ref="B53:C53"/>
    <mergeCell ref="B54:C54"/>
    <mergeCell ref="A55:Q55"/>
    <mergeCell ref="A7:A8"/>
    <mergeCell ref="B7:B8"/>
    <mergeCell ref="C7:C8"/>
    <mergeCell ref="D7:D8"/>
    <mergeCell ref="E7:I7"/>
    <mergeCell ref="N1:Q1"/>
    <mergeCell ref="A2:Q2"/>
    <mergeCell ref="A3:Q3"/>
    <mergeCell ref="A4:Q4"/>
    <mergeCell ref="A5:Q5"/>
  </mergeCells>
  <pageMargins left="0.62992125984251968" right="0.62992125984251968" top="0.39370078740157483" bottom="0.39370078740157483" header="0.31496062992125984" footer="0.31496062992125984"/>
  <pageSetup paperSize="9" scale="37"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61"/>
  <sheetViews>
    <sheetView view="pageBreakPreview" topLeftCell="A19" zoomScale="60" zoomScaleNormal="70" workbookViewId="0">
      <selection activeCell="I31" sqref="I31"/>
    </sheetView>
  </sheetViews>
  <sheetFormatPr defaultRowHeight="15"/>
  <cols>
    <col min="1" max="1" width="7" customWidth="1"/>
    <col min="2" max="2" width="32.42578125" customWidth="1"/>
    <col min="3" max="3" width="21.42578125" customWidth="1"/>
    <col min="4" max="4" width="25.140625" customWidth="1"/>
    <col min="5" max="5" width="29.42578125" customWidth="1"/>
    <col min="6" max="6" width="22.5703125" customWidth="1"/>
    <col min="7" max="7" width="23.140625" customWidth="1"/>
    <col min="8" max="16" width="16.7109375" customWidth="1"/>
    <col min="17" max="17" width="19.7109375" customWidth="1"/>
    <col min="18" max="18" width="19.42578125" customWidth="1"/>
    <col min="19" max="19" width="20.28515625" customWidth="1"/>
    <col min="20" max="20" width="20.5703125" customWidth="1"/>
    <col min="21" max="21" width="23" customWidth="1"/>
    <col min="22" max="22" width="23.140625" customWidth="1"/>
    <col min="23" max="23" width="23.42578125" customWidth="1"/>
    <col min="24" max="24" width="24.140625" customWidth="1"/>
  </cols>
  <sheetData>
    <row r="1" spans="1:38" s="711" customFormat="1" ht="42" customHeight="1">
      <c r="I1" s="712"/>
      <c r="J1" s="713"/>
      <c r="K1" s="713"/>
      <c r="L1" s="713"/>
      <c r="M1" s="713"/>
      <c r="N1" s="713"/>
      <c r="O1" s="1254" t="s">
        <v>687</v>
      </c>
      <c r="P1" s="1269"/>
      <c r="Q1" s="1269"/>
      <c r="R1" s="714"/>
    </row>
    <row r="2" spans="1:38" s="578" customFormat="1" ht="18" customHeight="1">
      <c r="A2" s="1231" t="s">
        <v>78</v>
      </c>
      <c r="B2" s="1231"/>
      <c r="C2" s="1231"/>
      <c r="D2" s="1231"/>
      <c r="E2" s="1231"/>
      <c r="F2" s="1231"/>
      <c r="G2" s="1231"/>
      <c r="H2" s="1231"/>
      <c r="I2" s="1231"/>
      <c r="J2" s="1231"/>
      <c r="K2" s="1231"/>
      <c r="L2" s="1231"/>
      <c r="M2" s="1231"/>
      <c r="N2" s="1270"/>
      <c r="O2" s="1270"/>
      <c r="P2" s="1270"/>
      <c r="Q2" s="1271"/>
      <c r="R2" s="715"/>
      <c r="S2" s="715"/>
    </row>
    <row r="3" spans="1:38" s="578" customFormat="1" ht="18" customHeight="1">
      <c r="A3" s="1231" t="s">
        <v>79</v>
      </c>
      <c r="B3" s="1231"/>
      <c r="C3" s="1231"/>
      <c r="D3" s="1231"/>
      <c r="E3" s="1231"/>
      <c r="F3" s="1231"/>
      <c r="G3" s="1231"/>
      <c r="H3" s="1231"/>
      <c r="I3" s="1231"/>
      <c r="J3" s="1231"/>
      <c r="K3" s="1231"/>
      <c r="L3" s="1231"/>
      <c r="M3" s="1231"/>
      <c r="N3" s="1270"/>
      <c r="O3" s="1270"/>
      <c r="P3" s="1270"/>
      <c r="Q3" s="1271"/>
      <c r="R3" s="715"/>
      <c r="S3" s="715"/>
    </row>
    <row r="4" spans="1:38" s="716" customFormat="1" ht="39" customHeight="1">
      <c r="A4" s="1272" t="s">
        <v>688</v>
      </c>
      <c r="B4" s="1272"/>
      <c r="C4" s="1272"/>
      <c r="D4" s="1272"/>
      <c r="E4" s="1272"/>
      <c r="F4" s="1272"/>
      <c r="G4" s="1272"/>
      <c r="H4" s="1272"/>
      <c r="I4" s="1272"/>
      <c r="J4" s="1272"/>
      <c r="K4" s="1272"/>
      <c r="L4" s="1272"/>
      <c r="M4" s="1272"/>
      <c r="N4" s="1273"/>
      <c r="O4" s="1273"/>
      <c r="P4" s="1273"/>
      <c r="Q4" s="1274"/>
    </row>
    <row r="5" spans="1:38" s="716" customFormat="1" ht="16.5" customHeight="1">
      <c r="A5" s="717"/>
      <c r="B5" s="717"/>
      <c r="C5" s="717"/>
      <c r="D5" s="717"/>
      <c r="E5" s="717"/>
      <c r="F5" s="717"/>
      <c r="G5" s="717"/>
      <c r="H5" s="717"/>
      <c r="I5" s="717"/>
      <c r="J5" s="717"/>
      <c r="K5" s="717"/>
      <c r="L5" s="717"/>
      <c r="M5" s="717"/>
      <c r="N5" s="718"/>
      <c r="O5" s="718"/>
      <c r="P5" s="719" t="s">
        <v>689</v>
      </c>
    </row>
    <row r="6" spans="1:38" ht="29.1" customHeight="1">
      <c r="A6" s="1288" t="s">
        <v>10</v>
      </c>
      <c r="B6" s="1289"/>
      <c r="C6" s="1287" t="s">
        <v>8</v>
      </c>
      <c r="D6" s="1287"/>
      <c r="E6" s="1287"/>
      <c r="F6" s="1287"/>
      <c r="G6" s="1287"/>
      <c r="H6" s="1287"/>
      <c r="I6" s="1287"/>
      <c r="J6" s="1287"/>
      <c r="K6" s="1287"/>
      <c r="L6" s="1287"/>
      <c r="M6" s="1287"/>
      <c r="N6" s="1287"/>
      <c r="O6" s="1287"/>
      <c r="P6" s="1287"/>
      <c r="Q6" s="3"/>
      <c r="R6" s="40"/>
      <c r="S6" s="40"/>
      <c r="T6" s="40"/>
      <c r="U6" s="40"/>
      <c r="V6" s="40"/>
      <c r="W6" s="40"/>
      <c r="X6" s="40"/>
      <c r="Y6" s="40"/>
      <c r="Z6" s="40"/>
      <c r="AA6" s="40"/>
      <c r="AB6" s="40"/>
      <c r="AC6" s="40"/>
      <c r="AD6" s="40"/>
      <c r="AE6" s="40"/>
      <c r="AF6" s="40"/>
      <c r="AG6" s="40"/>
      <c r="AH6" s="40"/>
      <c r="AI6" s="40"/>
      <c r="AJ6" s="40"/>
      <c r="AK6" s="40"/>
      <c r="AL6" s="40"/>
    </row>
    <row r="7" spans="1:38" ht="29.1" customHeight="1">
      <c r="A7" s="1288" t="s">
        <v>39</v>
      </c>
      <c r="B7" s="1289"/>
      <c r="C7" s="1287" t="s">
        <v>8</v>
      </c>
      <c r="D7" s="1287"/>
      <c r="E7" s="1287"/>
      <c r="F7" s="1287"/>
      <c r="G7" s="1287"/>
      <c r="H7" s="1287"/>
      <c r="I7" s="1287"/>
      <c r="J7" s="1287"/>
      <c r="K7" s="1287"/>
      <c r="L7" s="1287"/>
      <c r="M7" s="1287"/>
      <c r="N7" s="1287"/>
      <c r="O7" s="1287"/>
      <c r="P7" s="1287"/>
      <c r="Q7" s="3"/>
      <c r="R7" s="40"/>
      <c r="S7" s="40"/>
      <c r="T7" s="40"/>
      <c r="U7" s="40"/>
      <c r="V7" s="40"/>
      <c r="W7" s="40"/>
      <c r="X7" s="40"/>
      <c r="Y7" s="40"/>
      <c r="Z7" s="40"/>
      <c r="AA7" s="40"/>
      <c r="AB7" s="40"/>
      <c r="AC7" s="40"/>
      <c r="AD7" s="40"/>
      <c r="AE7" s="40"/>
      <c r="AF7" s="40"/>
      <c r="AG7" s="40"/>
      <c r="AH7" s="40"/>
      <c r="AI7" s="40"/>
      <c r="AJ7" s="40"/>
      <c r="AK7" s="40"/>
      <c r="AL7" s="40"/>
    </row>
    <row r="8" spans="1:38" ht="23.1" customHeight="1">
      <c r="A8" s="1295" t="s">
        <v>0</v>
      </c>
      <c r="B8" s="1296"/>
      <c r="C8" s="1296"/>
      <c r="D8" s="1296"/>
      <c r="E8" s="1296"/>
      <c r="F8" s="1296"/>
      <c r="G8" s="1296"/>
      <c r="H8" s="42"/>
      <c r="I8" s="42"/>
      <c r="J8" s="42"/>
      <c r="K8" s="42"/>
      <c r="L8" s="42"/>
      <c r="M8" s="42"/>
      <c r="N8" s="42"/>
      <c r="O8" s="42"/>
      <c r="P8" s="43"/>
      <c r="Q8" s="4"/>
      <c r="R8" s="40"/>
      <c r="S8" s="40"/>
      <c r="T8" s="40"/>
      <c r="U8" s="40"/>
      <c r="V8" s="40"/>
      <c r="W8" s="40"/>
      <c r="X8" s="40"/>
      <c r="Y8" s="40"/>
      <c r="Z8" s="40"/>
      <c r="AA8" s="40"/>
      <c r="AB8" s="40"/>
      <c r="AC8" s="40"/>
      <c r="AD8" s="40"/>
      <c r="AE8" s="40"/>
      <c r="AF8" s="40"/>
      <c r="AG8" s="40"/>
      <c r="AH8" s="40"/>
      <c r="AI8" s="40"/>
      <c r="AJ8" s="40"/>
      <c r="AK8" s="40"/>
      <c r="AL8" s="40"/>
    </row>
    <row r="9" spans="1:38" ht="63.75" customHeight="1">
      <c r="A9" s="1292" t="s">
        <v>29</v>
      </c>
      <c r="B9" s="1293"/>
      <c r="C9" s="1293"/>
      <c r="D9" s="1294"/>
      <c r="E9" s="35" t="s">
        <v>34</v>
      </c>
      <c r="F9" s="26" t="s">
        <v>9</v>
      </c>
      <c r="G9" s="15" t="s">
        <v>13</v>
      </c>
      <c r="H9" s="15">
        <v>2021</v>
      </c>
      <c r="I9" s="15">
        <v>2022</v>
      </c>
      <c r="J9" s="15">
        <v>2023</v>
      </c>
      <c r="K9" s="15">
        <v>2024</v>
      </c>
      <c r="L9" s="15">
        <v>2025</v>
      </c>
      <c r="M9" s="15">
        <v>2026</v>
      </c>
      <c r="N9" s="15">
        <v>2027</v>
      </c>
      <c r="O9" s="15">
        <v>2028</v>
      </c>
      <c r="P9" s="15">
        <v>2029</v>
      </c>
      <c r="Q9" s="4"/>
      <c r="R9" s="40"/>
      <c r="S9" s="40"/>
      <c r="T9" s="40"/>
      <c r="U9" s="40"/>
      <c r="V9" s="40"/>
      <c r="W9" s="40"/>
      <c r="X9" s="40"/>
      <c r="Y9" s="40"/>
      <c r="Z9" s="40"/>
      <c r="AA9" s="40"/>
      <c r="AB9" s="40"/>
      <c r="AC9" s="40"/>
      <c r="AD9" s="40"/>
      <c r="AE9" s="40"/>
      <c r="AF9" s="40"/>
      <c r="AG9" s="40"/>
      <c r="AH9" s="40"/>
      <c r="AI9" s="40"/>
      <c r="AJ9" s="40"/>
      <c r="AK9" s="40"/>
      <c r="AL9" s="40"/>
    </row>
    <row r="10" spans="1:38" ht="27" customHeight="1">
      <c r="A10" s="1283" t="s">
        <v>25</v>
      </c>
      <c r="B10" s="1284"/>
      <c r="C10" s="1284"/>
      <c r="D10" s="1284"/>
      <c r="E10" s="1284"/>
      <c r="F10" s="1284"/>
      <c r="G10" s="1284"/>
      <c r="H10" s="31"/>
      <c r="I10" s="31"/>
      <c r="J10" s="31"/>
      <c r="K10" s="31"/>
      <c r="L10" s="31"/>
      <c r="M10" s="31"/>
      <c r="N10" s="31"/>
      <c r="O10" s="31"/>
      <c r="P10" s="32"/>
      <c r="Q10" s="4"/>
      <c r="R10" s="40"/>
      <c r="S10" s="40"/>
      <c r="T10" s="40"/>
      <c r="U10" s="40"/>
      <c r="V10" s="40"/>
      <c r="W10" s="40"/>
      <c r="X10" s="40"/>
      <c r="Y10" s="40"/>
      <c r="Z10" s="40"/>
      <c r="AA10" s="40"/>
      <c r="AB10" s="40"/>
      <c r="AC10" s="40"/>
      <c r="AD10" s="40"/>
      <c r="AE10" s="40"/>
      <c r="AF10" s="40"/>
      <c r="AG10" s="40"/>
      <c r="AH10" s="40"/>
      <c r="AI10" s="40"/>
      <c r="AJ10" s="40"/>
      <c r="AK10" s="40"/>
      <c r="AL10" s="40"/>
    </row>
    <row r="11" spans="1:38" ht="23.1" customHeight="1">
      <c r="A11" s="1281" t="s">
        <v>15</v>
      </c>
      <c r="B11" s="1277" t="s">
        <v>1</v>
      </c>
      <c r="C11" s="1278"/>
      <c r="D11" s="1279"/>
      <c r="E11" s="27" t="s">
        <v>2</v>
      </c>
      <c r="F11" s="20" t="s">
        <v>14</v>
      </c>
      <c r="G11" s="28">
        <f t="shared" ref="G11:G21" si="0">SUM(H11:P11)</f>
        <v>0</v>
      </c>
      <c r="H11" s="22"/>
      <c r="I11" s="22"/>
      <c r="J11" s="22"/>
      <c r="K11" s="22"/>
      <c r="L11" s="22"/>
      <c r="M11" s="22"/>
      <c r="N11" s="22"/>
      <c r="O11" s="22"/>
      <c r="P11" s="22"/>
      <c r="Q11" s="4"/>
      <c r="R11" s="40"/>
      <c r="S11" s="40"/>
      <c r="T11" s="40"/>
      <c r="U11" s="40"/>
      <c r="V11" s="40"/>
      <c r="W11" s="40"/>
      <c r="X11" s="40"/>
      <c r="Y11" s="40"/>
      <c r="Z11" s="40"/>
      <c r="AA11" s="40"/>
      <c r="AB11" s="40"/>
      <c r="AC11" s="40"/>
      <c r="AD11" s="40"/>
      <c r="AE11" s="40"/>
      <c r="AF11" s="40"/>
      <c r="AG11" s="40"/>
      <c r="AH11" s="40"/>
      <c r="AI11" s="40"/>
      <c r="AJ11" s="40"/>
      <c r="AK11" s="40"/>
      <c r="AL11" s="40"/>
    </row>
    <row r="12" spans="1:38" ht="23.1" customHeight="1">
      <c r="A12" s="1281"/>
      <c r="B12" s="1277" t="s">
        <v>3</v>
      </c>
      <c r="C12" s="1278"/>
      <c r="D12" s="1279"/>
      <c r="E12" s="6" t="s">
        <v>2</v>
      </c>
      <c r="F12" s="7" t="s">
        <v>14</v>
      </c>
      <c r="G12" s="8">
        <f t="shared" si="0"/>
        <v>0</v>
      </c>
      <c r="H12" s="9"/>
      <c r="I12" s="9"/>
      <c r="J12" s="9"/>
      <c r="K12" s="9"/>
      <c r="L12" s="9"/>
      <c r="M12" s="9"/>
      <c r="N12" s="9"/>
      <c r="O12" s="9"/>
      <c r="P12" s="9"/>
      <c r="Q12" s="4"/>
      <c r="R12" s="40"/>
      <c r="S12" s="40"/>
      <c r="T12" s="40"/>
      <c r="U12" s="40"/>
      <c r="V12" s="40"/>
      <c r="W12" s="40"/>
      <c r="X12" s="40"/>
      <c r="Y12" s="40"/>
      <c r="Z12" s="40"/>
      <c r="AA12" s="40"/>
      <c r="AB12" s="40"/>
      <c r="AC12" s="40"/>
      <c r="AD12" s="40"/>
      <c r="AE12" s="40"/>
      <c r="AF12" s="40"/>
      <c r="AG12" s="40"/>
      <c r="AH12" s="40"/>
      <c r="AI12" s="40"/>
      <c r="AJ12" s="40"/>
      <c r="AK12" s="40"/>
      <c r="AL12" s="40"/>
    </row>
    <row r="13" spans="1:38" ht="23.1" customHeight="1">
      <c r="A13" s="1281"/>
      <c r="B13" s="1277" t="s">
        <v>40</v>
      </c>
      <c r="C13" s="1278"/>
      <c r="D13" s="1279"/>
      <c r="E13" s="6" t="s">
        <v>2</v>
      </c>
      <c r="F13" s="7" t="s">
        <v>14</v>
      </c>
      <c r="G13" s="8">
        <f t="shared" si="0"/>
        <v>0</v>
      </c>
      <c r="H13" s="9"/>
      <c r="I13" s="9"/>
      <c r="J13" s="9"/>
      <c r="K13" s="9"/>
      <c r="L13" s="9"/>
      <c r="M13" s="9"/>
      <c r="N13" s="9"/>
      <c r="O13" s="9"/>
      <c r="P13" s="9"/>
      <c r="Q13" s="4"/>
      <c r="R13" s="40"/>
      <c r="S13" s="40"/>
      <c r="T13" s="40"/>
      <c r="U13" s="40"/>
      <c r="V13" s="40"/>
      <c r="W13" s="40"/>
      <c r="X13" s="40"/>
      <c r="Y13" s="40"/>
      <c r="Z13" s="40"/>
      <c r="AA13" s="40"/>
      <c r="AB13" s="40"/>
      <c r="AC13" s="40"/>
      <c r="AD13" s="40"/>
      <c r="AE13" s="40"/>
      <c r="AF13" s="40"/>
      <c r="AG13" s="40"/>
      <c r="AH13" s="40"/>
      <c r="AI13" s="40"/>
      <c r="AJ13" s="40"/>
      <c r="AK13" s="40"/>
      <c r="AL13" s="40"/>
    </row>
    <row r="14" spans="1:38" ht="23.1" customHeight="1">
      <c r="A14" s="1281"/>
      <c r="B14" s="1277" t="s">
        <v>41</v>
      </c>
      <c r="C14" s="1278"/>
      <c r="D14" s="1279"/>
      <c r="E14" s="6" t="s">
        <v>2</v>
      </c>
      <c r="F14" s="7" t="s">
        <v>14</v>
      </c>
      <c r="G14" s="8">
        <f t="shared" si="0"/>
        <v>0</v>
      </c>
      <c r="H14" s="9"/>
      <c r="I14" s="9"/>
      <c r="J14" s="9"/>
      <c r="K14" s="9"/>
      <c r="L14" s="9"/>
      <c r="M14" s="9"/>
      <c r="N14" s="9"/>
      <c r="O14" s="9"/>
      <c r="P14" s="9"/>
      <c r="Q14" s="4"/>
      <c r="R14" s="40"/>
      <c r="S14" s="40"/>
      <c r="T14" s="40"/>
      <c r="U14" s="40"/>
      <c r="V14" s="40"/>
      <c r="W14" s="40"/>
      <c r="X14" s="40"/>
      <c r="Y14" s="40"/>
      <c r="Z14" s="40"/>
      <c r="AA14" s="40"/>
      <c r="AB14" s="40"/>
      <c r="AC14" s="40"/>
      <c r="AD14" s="40"/>
      <c r="AE14" s="40"/>
      <c r="AF14" s="40"/>
      <c r="AG14" s="40"/>
      <c r="AH14" s="40"/>
      <c r="AI14" s="40"/>
      <c r="AJ14" s="40"/>
      <c r="AK14" s="40"/>
      <c r="AL14" s="40"/>
    </row>
    <row r="15" spans="1:38" ht="23.1" customHeight="1">
      <c r="A15" s="1281"/>
      <c r="B15" s="1277" t="s">
        <v>7</v>
      </c>
      <c r="C15" s="1278"/>
      <c r="D15" s="1279"/>
      <c r="E15" s="6" t="s">
        <v>2</v>
      </c>
      <c r="F15" s="7" t="s">
        <v>14</v>
      </c>
      <c r="G15" s="8">
        <f t="shared" si="0"/>
        <v>0</v>
      </c>
      <c r="H15" s="9"/>
      <c r="I15" s="9"/>
      <c r="J15" s="9"/>
      <c r="K15" s="9"/>
      <c r="L15" s="9"/>
      <c r="M15" s="9"/>
      <c r="N15" s="9"/>
      <c r="O15" s="9"/>
      <c r="P15" s="9"/>
      <c r="Q15" s="4"/>
      <c r="R15" s="40"/>
      <c r="S15" s="40"/>
      <c r="T15" s="40"/>
      <c r="U15" s="40"/>
      <c r="V15" s="40"/>
      <c r="W15" s="40"/>
      <c r="X15" s="40"/>
      <c r="Y15" s="40"/>
      <c r="Z15" s="40"/>
      <c r="AA15" s="40"/>
      <c r="AB15" s="40"/>
      <c r="AC15" s="40"/>
      <c r="AD15" s="40"/>
      <c r="AE15" s="40"/>
      <c r="AF15" s="40"/>
      <c r="AG15" s="40"/>
      <c r="AH15" s="40"/>
      <c r="AI15" s="40"/>
      <c r="AJ15" s="40"/>
      <c r="AK15" s="40"/>
      <c r="AL15" s="40"/>
    </row>
    <row r="16" spans="1:38" ht="23.1" customHeight="1">
      <c r="A16" s="1281"/>
      <c r="B16" s="1277" t="s">
        <v>28</v>
      </c>
      <c r="C16" s="1278"/>
      <c r="D16" s="1279"/>
      <c r="E16" s="6" t="s">
        <v>2</v>
      </c>
      <c r="F16" s="7" t="s">
        <v>14</v>
      </c>
      <c r="G16" s="8">
        <f t="shared" si="0"/>
        <v>0</v>
      </c>
      <c r="H16" s="9"/>
      <c r="I16" s="9"/>
      <c r="J16" s="9"/>
      <c r="K16" s="9"/>
      <c r="L16" s="9"/>
      <c r="M16" s="9"/>
      <c r="N16" s="9"/>
      <c r="O16" s="9"/>
      <c r="P16" s="9"/>
      <c r="Q16" s="4"/>
      <c r="R16" s="40"/>
      <c r="S16" s="40"/>
      <c r="T16" s="40"/>
      <c r="U16" s="40"/>
      <c r="V16" s="40"/>
      <c r="W16" s="40"/>
      <c r="X16" s="40"/>
      <c r="Y16" s="40"/>
      <c r="Z16" s="40"/>
      <c r="AA16" s="40"/>
      <c r="AB16" s="40"/>
      <c r="AC16" s="40"/>
      <c r="AD16" s="40"/>
      <c r="AE16" s="40"/>
      <c r="AF16" s="40"/>
      <c r="AG16" s="40"/>
      <c r="AH16" s="40"/>
      <c r="AI16" s="40"/>
      <c r="AJ16" s="40"/>
      <c r="AK16" s="40"/>
      <c r="AL16" s="40"/>
    </row>
    <row r="17" spans="1:38" ht="27" customHeight="1">
      <c r="A17" s="1282"/>
      <c r="B17" s="1285" t="s">
        <v>22</v>
      </c>
      <c r="C17" s="1297"/>
      <c r="D17" s="30"/>
      <c r="E17" s="1301"/>
      <c r="F17" s="1302"/>
      <c r="G17" s="8">
        <f t="shared" si="0"/>
        <v>0</v>
      </c>
      <c r="H17" s="8">
        <f t="shared" ref="H17:P17" si="1">SUM(H11:H16)</f>
        <v>0</v>
      </c>
      <c r="I17" s="8">
        <f t="shared" si="1"/>
        <v>0</v>
      </c>
      <c r="J17" s="8">
        <f t="shared" si="1"/>
        <v>0</v>
      </c>
      <c r="K17" s="8">
        <f t="shared" si="1"/>
        <v>0</v>
      </c>
      <c r="L17" s="8">
        <f t="shared" si="1"/>
        <v>0</v>
      </c>
      <c r="M17" s="8">
        <f t="shared" si="1"/>
        <v>0</v>
      </c>
      <c r="N17" s="8">
        <f t="shared" ref="N17:O17" si="2">SUM(N11:N16)</f>
        <v>0</v>
      </c>
      <c r="O17" s="8">
        <f t="shared" si="2"/>
        <v>0</v>
      </c>
      <c r="P17" s="8">
        <f t="shared" si="1"/>
        <v>0</v>
      </c>
      <c r="Q17" s="4"/>
      <c r="R17" s="40"/>
      <c r="S17" s="40"/>
      <c r="T17" s="40"/>
      <c r="U17" s="40"/>
      <c r="V17" s="40"/>
      <c r="W17" s="40"/>
      <c r="X17" s="40"/>
      <c r="Y17" s="40"/>
      <c r="Z17" s="40"/>
      <c r="AA17" s="40"/>
      <c r="AB17" s="40"/>
      <c r="AC17" s="40"/>
      <c r="AD17" s="40"/>
      <c r="AE17" s="40"/>
      <c r="AF17" s="40"/>
      <c r="AG17" s="40"/>
      <c r="AH17" s="40"/>
      <c r="AI17" s="40"/>
      <c r="AJ17" s="40"/>
      <c r="AK17" s="40"/>
      <c r="AL17" s="40"/>
    </row>
    <row r="18" spans="1:38" ht="86.25" customHeight="1">
      <c r="A18" s="1280" t="s">
        <v>16</v>
      </c>
      <c r="B18" s="1277" t="s">
        <v>44</v>
      </c>
      <c r="C18" s="1278"/>
      <c r="D18" s="1279"/>
      <c r="E18" s="6" t="s">
        <v>4</v>
      </c>
      <c r="F18" s="7" t="s">
        <v>14</v>
      </c>
      <c r="G18" s="8">
        <f t="shared" si="0"/>
        <v>0</v>
      </c>
      <c r="H18" s="9"/>
      <c r="I18" s="9"/>
      <c r="J18" s="9"/>
      <c r="K18" s="9"/>
      <c r="L18" s="9"/>
      <c r="M18" s="9"/>
      <c r="N18" s="9"/>
      <c r="O18" s="9"/>
      <c r="P18" s="9"/>
      <c r="Q18" s="4"/>
      <c r="R18" s="40"/>
      <c r="S18" s="40"/>
      <c r="T18" s="40"/>
      <c r="U18" s="40"/>
      <c r="V18" s="40"/>
      <c r="W18" s="40"/>
      <c r="X18" s="40"/>
      <c r="Y18" s="40"/>
      <c r="Z18" s="40"/>
      <c r="AA18" s="40"/>
      <c r="AB18" s="40"/>
      <c r="AC18" s="40"/>
      <c r="AD18" s="40"/>
      <c r="AE18" s="40"/>
      <c r="AF18" s="40"/>
      <c r="AG18" s="40"/>
      <c r="AH18" s="40"/>
      <c r="AI18" s="40"/>
      <c r="AJ18" s="40"/>
      <c r="AK18" s="40"/>
      <c r="AL18" s="40"/>
    </row>
    <row r="19" spans="1:38" ht="28.5" customHeight="1">
      <c r="A19" s="1281"/>
      <c r="B19" s="1277" t="s">
        <v>36</v>
      </c>
      <c r="C19" s="1278"/>
      <c r="D19" s="1279"/>
      <c r="E19" s="6" t="s">
        <v>4</v>
      </c>
      <c r="F19" s="7" t="s">
        <v>14</v>
      </c>
      <c r="G19" s="8">
        <f t="shared" si="0"/>
        <v>0</v>
      </c>
      <c r="H19" s="9"/>
      <c r="I19" s="9"/>
      <c r="J19" s="9"/>
      <c r="K19" s="9"/>
      <c r="L19" s="9"/>
      <c r="M19" s="9"/>
      <c r="N19" s="9"/>
      <c r="O19" s="9"/>
      <c r="P19" s="9"/>
      <c r="Q19" s="4"/>
      <c r="R19" s="40"/>
      <c r="S19" s="40"/>
      <c r="T19" s="40"/>
      <c r="U19" s="40"/>
      <c r="V19" s="40"/>
      <c r="W19" s="40"/>
      <c r="X19" s="40"/>
      <c r="Y19" s="40"/>
      <c r="Z19" s="40"/>
      <c r="AA19" s="40"/>
      <c r="AB19" s="40"/>
      <c r="AC19" s="40"/>
      <c r="AD19" s="40"/>
      <c r="AE19" s="40"/>
      <c r="AF19" s="40"/>
      <c r="AG19" s="40"/>
      <c r="AH19" s="40"/>
      <c r="AI19" s="40"/>
      <c r="AJ19" s="40"/>
      <c r="AK19" s="40"/>
      <c r="AL19" s="40"/>
    </row>
    <row r="20" spans="1:38" ht="27" customHeight="1">
      <c r="A20" s="1281"/>
      <c r="B20" s="1277" t="s">
        <v>42</v>
      </c>
      <c r="C20" s="1278"/>
      <c r="D20" s="1279"/>
      <c r="E20" s="6" t="s">
        <v>4</v>
      </c>
      <c r="F20" s="7" t="s">
        <v>14</v>
      </c>
      <c r="G20" s="8">
        <f t="shared" si="0"/>
        <v>0</v>
      </c>
      <c r="H20" s="9"/>
      <c r="I20" s="9"/>
      <c r="J20" s="9"/>
      <c r="K20" s="9"/>
      <c r="L20" s="9"/>
      <c r="M20" s="9"/>
      <c r="N20" s="9"/>
      <c r="O20" s="9"/>
      <c r="P20" s="9"/>
      <c r="Q20" s="4"/>
      <c r="R20" s="40"/>
      <c r="S20" s="40"/>
      <c r="T20" s="40"/>
      <c r="U20" s="40"/>
      <c r="V20" s="40"/>
      <c r="W20" s="40"/>
      <c r="X20" s="40"/>
      <c r="Y20" s="40"/>
      <c r="Z20" s="40"/>
      <c r="AA20" s="40"/>
      <c r="AB20" s="40"/>
      <c r="AC20" s="40"/>
      <c r="AD20" s="40"/>
      <c r="AE20" s="40"/>
      <c r="AF20" s="40"/>
      <c r="AG20" s="40"/>
      <c r="AH20" s="40"/>
      <c r="AI20" s="40"/>
      <c r="AJ20" s="40"/>
      <c r="AK20" s="40"/>
      <c r="AL20" s="40"/>
    </row>
    <row r="21" spans="1:38" ht="27" customHeight="1">
      <c r="A21" s="1282"/>
      <c r="B21" s="1290" t="s">
        <v>23</v>
      </c>
      <c r="C21" s="1291"/>
      <c r="D21" s="29"/>
      <c r="E21" s="23"/>
      <c r="F21" s="25"/>
      <c r="G21" s="8">
        <f t="shared" si="0"/>
        <v>0</v>
      </c>
      <c r="H21" s="8">
        <f t="shared" ref="H21:P21" si="3">SUM(H18:H20)</f>
        <v>0</v>
      </c>
      <c r="I21" s="8">
        <f t="shared" si="3"/>
        <v>0</v>
      </c>
      <c r="J21" s="8">
        <f t="shared" si="3"/>
        <v>0</v>
      </c>
      <c r="K21" s="8">
        <f t="shared" si="3"/>
        <v>0</v>
      </c>
      <c r="L21" s="8">
        <f t="shared" si="3"/>
        <v>0</v>
      </c>
      <c r="M21" s="8">
        <f t="shared" si="3"/>
        <v>0</v>
      </c>
      <c r="N21" s="8">
        <f t="shared" ref="N21:O21" si="4">SUM(N18:N20)</f>
        <v>0</v>
      </c>
      <c r="O21" s="8">
        <f t="shared" si="4"/>
        <v>0</v>
      </c>
      <c r="P21" s="8">
        <f t="shared" si="3"/>
        <v>0</v>
      </c>
      <c r="Q21" s="4"/>
      <c r="R21" s="40"/>
      <c r="S21" s="40"/>
      <c r="T21" s="40"/>
      <c r="U21" s="40"/>
      <c r="V21" s="40"/>
      <c r="W21" s="40"/>
      <c r="X21" s="40"/>
      <c r="Y21" s="40"/>
      <c r="Z21" s="40"/>
      <c r="AA21" s="40"/>
      <c r="AB21" s="40"/>
      <c r="AC21" s="40"/>
      <c r="AD21" s="40"/>
      <c r="AE21" s="40"/>
      <c r="AF21" s="40"/>
      <c r="AG21" s="40"/>
      <c r="AH21" s="40"/>
      <c r="AI21" s="40"/>
      <c r="AJ21" s="40"/>
      <c r="AK21" s="40"/>
      <c r="AL21" s="40"/>
    </row>
    <row r="22" spans="1:38" ht="27" customHeight="1">
      <c r="A22" s="1295" t="s">
        <v>24</v>
      </c>
      <c r="B22" s="1296"/>
      <c r="C22" s="1296"/>
      <c r="D22" s="1296"/>
      <c r="E22" s="1296"/>
      <c r="F22" s="1296"/>
      <c r="G22" s="1296"/>
      <c r="H22" s="42"/>
      <c r="I22" s="42"/>
      <c r="J22" s="42"/>
      <c r="K22" s="42"/>
      <c r="L22" s="42"/>
      <c r="M22" s="42"/>
      <c r="N22" s="42"/>
      <c r="O22" s="42"/>
      <c r="P22" s="43"/>
      <c r="Q22" s="4"/>
      <c r="R22" s="40"/>
      <c r="S22" s="40"/>
      <c r="T22" s="40"/>
      <c r="U22" s="40"/>
      <c r="V22" s="40"/>
      <c r="W22" s="40"/>
      <c r="X22" s="40"/>
      <c r="Y22" s="40"/>
      <c r="Z22" s="40"/>
      <c r="AA22" s="40"/>
      <c r="AB22" s="40"/>
      <c r="AC22" s="40"/>
      <c r="AD22" s="40"/>
      <c r="AE22" s="40"/>
      <c r="AF22" s="40"/>
      <c r="AG22" s="40"/>
      <c r="AH22" s="40"/>
      <c r="AI22" s="40"/>
      <c r="AJ22" s="40"/>
      <c r="AK22" s="40"/>
      <c r="AL22" s="40"/>
    </row>
    <row r="23" spans="1:38" ht="30" customHeight="1">
      <c r="A23" s="15" t="s">
        <v>17</v>
      </c>
      <c r="B23" s="1285" t="s">
        <v>20</v>
      </c>
      <c r="C23" s="1297"/>
      <c r="D23" s="30"/>
      <c r="E23" s="31"/>
      <c r="F23" s="32"/>
      <c r="G23" s="24">
        <f>SUM(H23:P23)</f>
        <v>0</v>
      </c>
      <c r="H23" s="8">
        <f t="shared" ref="H23:P23" si="5">SUM(H17,H21)</f>
        <v>0</v>
      </c>
      <c r="I23" s="8">
        <f t="shared" si="5"/>
        <v>0</v>
      </c>
      <c r="J23" s="8">
        <f t="shared" si="5"/>
        <v>0</v>
      </c>
      <c r="K23" s="8">
        <f t="shared" si="5"/>
        <v>0</v>
      </c>
      <c r="L23" s="8">
        <f t="shared" si="5"/>
        <v>0</v>
      </c>
      <c r="M23" s="8">
        <f t="shared" si="5"/>
        <v>0</v>
      </c>
      <c r="N23" s="8">
        <f t="shared" ref="N23:O23" si="6">SUM(N17,N21)</f>
        <v>0</v>
      </c>
      <c r="O23" s="8">
        <f t="shared" si="6"/>
        <v>0</v>
      </c>
      <c r="P23" s="8">
        <f t="shared" si="5"/>
        <v>0</v>
      </c>
      <c r="Q23" s="4"/>
      <c r="R23" s="40"/>
      <c r="S23" s="40"/>
      <c r="T23" s="40"/>
      <c r="U23" s="40"/>
      <c r="V23" s="40"/>
      <c r="W23" s="40"/>
      <c r="X23" s="40"/>
      <c r="Y23" s="40"/>
      <c r="Z23" s="40"/>
      <c r="AA23" s="40"/>
      <c r="AB23" s="40"/>
      <c r="AC23" s="40"/>
      <c r="AD23" s="40"/>
      <c r="AE23" s="40"/>
      <c r="AF23" s="40"/>
      <c r="AG23" s="40"/>
      <c r="AH23" s="40"/>
      <c r="AI23" s="40"/>
      <c r="AJ23" s="40"/>
      <c r="AK23" s="40"/>
      <c r="AL23" s="40"/>
    </row>
    <row r="24" spans="1:38" ht="44.25" customHeight="1">
      <c r="A24" s="5" t="s">
        <v>18</v>
      </c>
      <c r="B24" s="1303" t="s">
        <v>37</v>
      </c>
      <c r="C24" s="1303"/>
      <c r="D24" s="1303"/>
      <c r="E24" s="1303"/>
      <c r="F24" s="20" t="s">
        <v>14</v>
      </c>
      <c r="G24" s="10">
        <f>SUM(H24:P24)</f>
        <v>0</v>
      </c>
      <c r="H24" s="21"/>
      <c r="I24" s="21"/>
      <c r="J24" s="21"/>
      <c r="K24" s="21"/>
      <c r="L24" s="21"/>
      <c r="M24" s="21"/>
      <c r="N24" s="21"/>
      <c r="O24" s="21"/>
      <c r="P24" s="21"/>
      <c r="Q24" s="4"/>
      <c r="R24" s="40"/>
      <c r="S24" s="40"/>
      <c r="T24" s="40"/>
      <c r="U24" s="40"/>
      <c r="V24" s="40"/>
      <c r="W24" s="40"/>
      <c r="X24" s="40"/>
      <c r="Y24" s="40"/>
      <c r="Z24" s="40"/>
      <c r="AA24" s="40"/>
      <c r="AB24" s="40"/>
      <c r="AC24" s="40"/>
      <c r="AD24" s="40"/>
      <c r="AE24" s="40"/>
      <c r="AF24" s="40"/>
      <c r="AG24" s="40"/>
      <c r="AH24" s="40"/>
      <c r="AI24" s="40"/>
      <c r="AJ24" s="40"/>
      <c r="AK24" s="40"/>
      <c r="AL24" s="40"/>
    </row>
    <row r="25" spans="1:38" ht="26.25" customHeight="1">
      <c r="A25" s="5" t="s">
        <v>19</v>
      </c>
      <c r="B25" s="1285" t="s">
        <v>21</v>
      </c>
      <c r="C25" s="1297"/>
      <c r="D25" s="1297"/>
      <c r="E25" s="1297"/>
      <c r="F25" s="1275"/>
      <c r="G25" s="11">
        <f>SUM(H25:P25)</f>
        <v>0</v>
      </c>
      <c r="H25" s="12">
        <f t="shared" ref="H25:P25" si="7">H23+H24</f>
        <v>0</v>
      </c>
      <c r="I25" s="8">
        <f t="shared" si="7"/>
        <v>0</v>
      </c>
      <c r="J25" s="8">
        <f t="shared" si="7"/>
        <v>0</v>
      </c>
      <c r="K25" s="8">
        <f t="shared" si="7"/>
        <v>0</v>
      </c>
      <c r="L25" s="8">
        <f t="shared" si="7"/>
        <v>0</v>
      </c>
      <c r="M25" s="8">
        <f t="shared" si="7"/>
        <v>0</v>
      </c>
      <c r="N25" s="8">
        <f t="shared" ref="N25:O25" si="8">N23+N24</f>
        <v>0</v>
      </c>
      <c r="O25" s="8">
        <f t="shared" si="8"/>
        <v>0</v>
      </c>
      <c r="P25" s="8">
        <f t="shared" si="7"/>
        <v>0</v>
      </c>
      <c r="Q25" s="4"/>
      <c r="R25" s="40"/>
      <c r="S25" s="40"/>
      <c r="T25" s="40"/>
      <c r="U25" s="40"/>
      <c r="V25" s="40"/>
      <c r="W25" s="40"/>
      <c r="X25" s="40"/>
      <c r="Y25" s="40"/>
      <c r="Z25" s="40"/>
      <c r="AA25" s="40"/>
      <c r="AB25" s="40"/>
      <c r="AC25" s="40"/>
      <c r="AD25" s="40"/>
      <c r="AE25" s="40"/>
      <c r="AF25" s="40"/>
      <c r="AG25" s="40"/>
      <c r="AH25" s="40"/>
      <c r="AI25" s="40"/>
      <c r="AJ25" s="40"/>
      <c r="AK25" s="40"/>
      <c r="AL25" s="40"/>
    </row>
    <row r="26" spans="1:38" ht="23.1" customHeight="1">
      <c r="A26" s="1"/>
      <c r="B26" s="1298" t="s">
        <v>33</v>
      </c>
      <c r="C26" s="1299"/>
      <c r="D26" s="1299"/>
      <c r="E26" s="1299"/>
      <c r="F26" s="1300"/>
      <c r="G26" s="36">
        <f t="shared" ref="G26:P26" si="9">G23-G34</f>
        <v>0</v>
      </c>
      <c r="H26" s="37">
        <f t="shared" si="9"/>
        <v>0</v>
      </c>
      <c r="I26" s="37">
        <f t="shared" si="9"/>
        <v>0</v>
      </c>
      <c r="J26" s="37">
        <f t="shared" si="9"/>
        <v>0</v>
      </c>
      <c r="K26" s="37">
        <f t="shared" si="9"/>
        <v>0</v>
      </c>
      <c r="L26" s="37">
        <f t="shared" si="9"/>
        <v>0</v>
      </c>
      <c r="M26" s="37">
        <f t="shared" si="9"/>
        <v>0</v>
      </c>
      <c r="N26" s="37">
        <f t="shared" si="9"/>
        <v>0</v>
      </c>
      <c r="O26" s="37">
        <f t="shared" si="9"/>
        <v>0</v>
      </c>
      <c r="P26" s="37">
        <f t="shared" si="9"/>
        <v>0</v>
      </c>
      <c r="Q26" s="4"/>
      <c r="R26" s="40"/>
      <c r="S26" s="40"/>
      <c r="T26" s="40"/>
      <c r="U26" s="40"/>
      <c r="V26" s="40"/>
      <c r="W26" s="40"/>
      <c r="X26" s="40"/>
      <c r="Y26" s="40"/>
      <c r="Z26" s="40"/>
      <c r="AA26" s="40"/>
      <c r="AB26" s="40"/>
      <c r="AC26" s="40"/>
      <c r="AD26" s="40"/>
      <c r="AE26" s="40"/>
      <c r="AF26" s="40"/>
      <c r="AG26" s="40"/>
      <c r="AH26" s="40"/>
      <c r="AI26" s="40"/>
      <c r="AJ26" s="40"/>
      <c r="AK26" s="40"/>
      <c r="AL26" s="40"/>
    </row>
    <row r="27" spans="1:38" ht="9.9499999999999993" customHeight="1">
      <c r="A27" s="2"/>
      <c r="B27" s="13"/>
      <c r="C27" s="13"/>
      <c r="D27" s="13"/>
      <c r="E27" s="13"/>
      <c r="F27" s="13"/>
      <c r="G27" s="14"/>
      <c r="H27" s="13"/>
      <c r="I27" s="13"/>
      <c r="J27" s="13"/>
      <c r="K27" s="13"/>
      <c r="L27" s="13"/>
      <c r="M27" s="13"/>
      <c r="N27" s="13"/>
      <c r="O27" s="13"/>
      <c r="P27" s="13"/>
      <c r="Q27" s="4"/>
      <c r="R27" s="40"/>
      <c r="S27" s="40"/>
      <c r="T27" s="40"/>
      <c r="U27" s="40"/>
      <c r="V27" s="40"/>
      <c r="W27" s="40"/>
      <c r="X27" s="40"/>
      <c r="Y27" s="40"/>
      <c r="Z27" s="40"/>
      <c r="AA27" s="40"/>
      <c r="AB27" s="40"/>
      <c r="AC27" s="40"/>
      <c r="AD27" s="40"/>
      <c r="AE27" s="40"/>
      <c r="AF27" s="40"/>
      <c r="AG27" s="40"/>
      <c r="AH27" s="40"/>
      <c r="AI27" s="40"/>
      <c r="AJ27" s="40"/>
      <c r="AK27" s="40"/>
      <c r="AL27" s="40"/>
    </row>
    <row r="28" spans="1:38" ht="23.1" customHeight="1">
      <c r="A28" s="1295" t="s">
        <v>11</v>
      </c>
      <c r="B28" s="1296"/>
      <c r="C28" s="1296"/>
      <c r="D28" s="1296"/>
      <c r="E28" s="1296"/>
      <c r="F28" s="1296"/>
      <c r="G28" s="1296"/>
      <c r="H28" s="42"/>
      <c r="I28" s="42"/>
      <c r="J28" s="42"/>
      <c r="K28" s="42"/>
      <c r="L28" s="42"/>
      <c r="M28" s="42"/>
      <c r="N28" s="42"/>
      <c r="O28" s="42"/>
      <c r="P28" s="42"/>
      <c r="Q28" s="43"/>
      <c r="R28" s="40"/>
      <c r="S28" s="40"/>
      <c r="T28" s="40"/>
      <c r="U28" s="40"/>
      <c r="V28" s="40"/>
      <c r="W28" s="40"/>
      <c r="X28" s="40"/>
      <c r="Y28" s="40"/>
      <c r="Z28" s="40"/>
      <c r="AA28" s="40"/>
      <c r="AB28" s="40"/>
      <c r="AC28" s="40"/>
      <c r="AD28" s="40"/>
      <c r="AE28" s="40"/>
      <c r="AF28" s="40"/>
      <c r="AG28" s="40"/>
      <c r="AH28" s="40"/>
    </row>
    <row r="29" spans="1:38" ht="34.5" customHeight="1">
      <c r="A29" s="1304" t="s">
        <v>31</v>
      </c>
      <c r="B29" s="1304"/>
      <c r="C29" s="1304"/>
      <c r="D29" s="1292" t="s">
        <v>54</v>
      </c>
      <c r="E29" s="1294"/>
      <c r="F29" s="26" t="s">
        <v>5</v>
      </c>
      <c r="G29" s="15" t="s">
        <v>13</v>
      </c>
      <c r="H29" s="15">
        <v>2021</v>
      </c>
      <c r="I29" s="15">
        <v>2022</v>
      </c>
      <c r="J29" s="15">
        <v>2023</v>
      </c>
      <c r="K29" s="15">
        <v>2024</v>
      </c>
      <c r="L29" s="15">
        <v>2025</v>
      </c>
      <c r="M29" s="15">
        <v>2026</v>
      </c>
      <c r="N29" s="15">
        <v>2027</v>
      </c>
      <c r="O29" s="15">
        <v>2028</v>
      </c>
      <c r="P29" s="15">
        <v>2029</v>
      </c>
      <c r="Q29" s="38" t="s">
        <v>32</v>
      </c>
      <c r="R29" s="40"/>
      <c r="S29" s="40"/>
      <c r="T29" s="40"/>
      <c r="U29" s="40"/>
      <c r="V29" s="40"/>
      <c r="W29" s="40"/>
      <c r="X29" s="40"/>
      <c r="Y29" s="40"/>
      <c r="Z29" s="40"/>
      <c r="AA29" s="40"/>
      <c r="AB29" s="40"/>
      <c r="AC29" s="40"/>
      <c r="AD29" s="40"/>
      <c r="AE29" s="40"/>
      <c r="AF29" s="40"/>
      <c r="AG29" s="40"/>
      <c r="AH29" s="40"/>
    </row>
    <row r="30" spans="1:38" ht="23.1" customHeight="1">
      <c r="A30" s="1304"/>
      <c r="B30" s="1304"/>
      <c r="C30" s="1304"/>
      <c r="D30" s="1267" t="s">
        <v>52</v>
      </c>
      <c r="E30" s="1268"/>
      <c r="F30" s="12">
        <f>IF(G34=0,0,ROUND(G30/G34*100,2))</f>
        <v>0</v>
      </c>
      <c r="G30" s="16"/>
      <c r="H30" s="17">
        <f>H38+H45</f>
        <v>0</v>
      </c>
      <c r="I30" s="17">
        <f t="shared" ref="I30:P30" si="10">I38+I45</f>
        <v>0</v>
      </c>
      <c r="J30" s="17">
        <f t="shared" si="10"/>
        <v>0</v>
      </c>
      <c r="K30" s="17">
        <f t="shared" si="10"/>
        <v>0</v>
      </c>
      <c r="L30" s="17">
        <f t="shared" si="10"/>
        <v>0</v>
      </c>
      <c r="M30" s="17">
        <f t="shared" si="10"/>
        <v>0</v>
      </c>
      <c r="N30" s="17">
        <f t="shared" ref="N30:O30" si="11">N38+N45</f>
        <v>0</v>
      </c>
      <c r="O30" s="17">
        <f t="shared" si="11"/>
        <v>0</v>
      </c>
      <c r="P30" s="17">
        <f t="shared" si="10"/>
        <v>0</v>
      </c>
      <c r="Q30" s="39">
        <f>G30-SUM(H30:P30)</f>
        <v>0</v>
      </c>
      <c r="R30" s="40"/>
      <c r="S30" s="40"/>
      <c r="T30" s="40"/>
      <c r="U30" s="40"/>
      <c r="V30" s="40"/>
      <c r="W30" s="40"/>
      <c r="X30" s="40"/>
      <c r="Y30" s="40"/>
      <c r="Z30" s="40"/>
      <c r="AA30" s="40"/>
      <c r="AB30" s="40"/>
      <c r="AC30" s="40"/>
      <c r="AD30" s="40"/>
      <c r="AE30" s="40"/>
      <c r="AF30" s="40"/>
      <c r="AG30" s="40"/>
      <c r="AH30" s="40"/>
    </row>
    <row r="31" spans="1:38" ht="23.1" customHeight="1">
      <c r="A31" s="1304"/>
      <c r="B31" s="1304"/>
      <c r="C31" s="1304"/>
      <c r="D31" s="1267" t="s">
        <v>35</v>
      </c>
      <c r="E31" s="1268"/>
      <c r="F31" s="12">
        <f>IF(G34=0,0,ROUND(G31/G34*100,2))</f>
        <v>0</v>
      </c>
      <c r="G31" s="16"/>
      <c r="H31" s="17">
        <f>H39+H46</f>
        <v>0</v>
      </c>
      <c r="I31" s="17">
        <f t="shared" ref="I31:P31" si="12">I39+I46</f>
        <v>0</v>
      </c>
      <c r="J31" s="17">
        <f t="shared" si="12"/>
        <v>0</v>
      </c>
      <c r="K31" s="17">
        <f t="shared" si="12"/>
        <v>0</v>
      </c>
      <c r="L31" s="17">
        <f t="shared" si="12"/>
        <v>0</v>
      </c>
      <c r="M31" s="17">
        <f t="shared" si="12"/>
        <v>0</v>
      </c>
      <c r="N31" s="17">
        <f t="shared" ref="N31:O31" si="13">N39+N46</f>
        <v>0</v>
      </c>
      <c r="O31" s="17">
        <f t="shared" si="13"/>
        <v>0</v>
      </c>
      <c r="P31" s="17">
        <f t="shared" si="12"/>
        <v>0</v>
      </c>
      <c r="Q31" s="39">
        <f>G31-SUM(H31:P31)</f>
        <v>0</v>
      </c>
      <c r="R31" s="40"/>
      <c r="S31" s="40"/>
      <c r="T31" s="40"/>
      <c r="U31" s="40"/>
      <c r="V31" s="40"/>
      <c r="W31" s="40"/>
      <c r="X31" s="40"/>
      <c r="Y31" s="40"/>
      <c r="Z31" s="40"/>
      <c r="AA31" s="40"/>
      <c r="AB31" s="40"/>
      <c r="AC31" s="40"/>
      <c r="AD31" s="40"/>
      <c r="AE31" s="40"/>
      <c r="AF31" s="40"/>
      <c r="AG31" s="40"/>
      <c r="AH31" s="40"/>
    </row>
    <row r="32" spans="1:38" ht="23.1" customHeight="1">
      <c r="A32" s="1304"/>
      <c r="B32" s="1304"/>
      <c r="C32" s="1304"/>
      <c r="D32" s="1267" t="s">
        <v>38</v>
      </c>
      <c r="E32" s="1268"/>
      <c r="F32" s="12">
        <f>IF(G34=0,0,ROUND(G32/G34*100,2))</f>
        <v>0</v>
      </c>
      <c r="G32" s="16"/>
      <c r="H32" s="17">
        <f>H40+H47</f>
        <v>0</v>
      </c>
      <c r="I32" s="17">
        <f t="shared" ref="I32:P32" si="14">I40+I47</f>
        <v>0</v>
      </c>
      <c r="J32" s="17">
        <f t="shared" si="14"/>
        <v>0</v>
      </c>
      <c r="K32" s="17">
        <f t="shared" si="14"/>
        <v>0</v>
      </c>
      <c r="L32" s="17">
        <f t="shared" si="14"/>
        <v>0</v>
      </c>
      <c r="M32" s="17">
        <f t="shared" si="14"/>
        <v>0</v>
      </c>
      <c r="N32" s="17">
        <f t="shared" ref="N32:O32" si="15">N40+N47</f>
        <v>0</v>
      </c>
      <c r="O32" s="17">
        <f t="shared" si="15"/>
        <v>0</v>
      </c>
      <c r="P32" s="17">
        <f t="shared" si="14"/>
        <v>0</v>
      </c>
      <c r="Q32" s="39">
        <f>G32-SUM(H32:P32)</f>
        <v>0</v>
      </c>
      <c r="R32" s="40"/>
      <c r="S32" s="40"/>
      <c r="T32" s="40"/>
      <c r="U32" s="40"/>
      <c r="V32" s="40"/>
      <c r="W32" s="40"/>
      <c r="X32" s="40"/>
      <c r="Y32" s="40"/>
      <c r="Z32" s="40"/>
      <c r="AA32" s="40"/>
      <c r="AB32" s="40"/>
      <c r="AC32" s="40"/>
      <c r="AD32" s="40"/>
      <c r="AE32" s="40"/>
      <c r="AF32" s="40"/>
      <c r="AG32" s="40"/>
      <c r="AH32" s="40"/>
    </row>
    <row r="33" spans="1:34" ht="23.1" customHeight="1">
      <c r="A33" s="1304"/>
      <c r="B33" s="1304"/>
      <c r="C33" s="1304"/>
      <c r="D33" s="1267" t="s">
        <v>43</v>
      </c>
      <c r="E33" s="1268"/>
      <c r="F33" s="12">
        <f>IF(G34=0,0,ROUND(G33/G34*100,2))</f>
        <v>0</v>
      </c>
      <c r="G33" s="16"/>
      <c r="H33" s="17">
        <f>H41+H48</f>
        <v>0</v>
      </c>
      <c r="I33" s="17">
        <f t="shared" ref="I33:P33" si="16">I41+I48</f>
        <v>0</v>
      </c>
      <c r="J33" s="17">
        <f t="shared" si="16"/>
        <v>0</v>
      </c>
      <c r="K33" s="17">
        <f t="shared" si="16"/>
        <v>0</v>
      </c>
      <c r="L33" s="17">
        <f t="shared" si="16"/>
        <v>0</v>
      </c>
      <c r="M33" s="17">
        <f t="shared" si="16"/>
        <v>0</v>
      </c>
      <c r="N33" s="17">
        <f t="shared" ref="N33:O33" si="17">N41+N48</f>
        <v>0</v>
      </c>
      <c r="O33" s="17">
        <f t="shared" si="17"/>
        <v>0</v>
      </c>
      <c r="P33" s="17">
        <f t="shared" si="16"/>
        <v>0</v>
      </c>
      <c r="Q33" s="39">
        <f>G33-SUM(H33:P33)</f>
        <v>0</v>
      </c>
      <c r="R33" s="40"/>
      <c r="S33" s="40"/>
      <c r="T33" s="40"/>
      <c r="U33" s="40"/>
      <c r="V33" s="40"/>
      <c r="W33" s="40"/>
      <c r="X33" s="40"/>
      <c r="Y33" s="40"/>
      <c r="Z33" s="40"/>
      <c r="AA33" s="40"/>
      <c r="AB33" s="40"/>
      <c r="AC33" s="40"/>
      <c r="AD33" s="40"/>
      <c r="AE33" s="40"/>
      <c r="AF33" s="40"/>
      <c r="AG33" s="40"/>
      <c r="AH33" s="40"/>
    </row>
    <row r="34" spans="1:34" ht="23.1" customHeight="1">
      <c r="A34" s="1304"/>
      <c r="B34" s="1304"/>
      <c r="C34" s="1304"/>
      <c r="D34" s="1285" t="s">
        <v>12</v>
      </c>
      <c r="E34" s="1275"/>
      <c r="F34" s="33">
        <v>1</v>
      </c>
      <c r="G34" s="8">
        <f>SUM(H34:P34)</f>
        <v>0</v>
      </c>
      <c r="H34" s="8">
        <f>H42+H49</f>
        <v>0</v>
      </c>
      <c r="I34" s="8">
        <f t="shared" ref="I34:P34" si="18">I42+I49</f>
        <v>0</v>
      </c>
      <c r="J34" s="8">
        <f t="shared" si="18"/>
        <v>0</v>
      </c>
      <c r="K34" s="8">
        <f t="shared" si="18"/>
        <v>0</v>
      </c>
      <c r="L34" s="8">
        <f t="shared" si="18"/>
        <v>0</v>
      </c>
      <c r="M34" s="8">
        <f t="shared" si="18"/>
        <v>0</v>
      </c>
      <c r="N34" s="8">
        <f t="shared" ref="N34:O34" si="19">N42+N49</f>
        <v>0</v>
      </c>
      <c r="O34" s="8">
        <f t="shared" si="19"/>
        <v>0</v>
      </c>
      <c r="P34" s="8">
        <f t="shared" si="18"/>
        <v>0</v>
      </c>
      <c r="Q34" s="39">
        <f>G34-SUM(H34:P34)</f>
        <v>0</v>
      </c>
      <c r="R34" s="40"/>
      <c r="S34" s="40"/>
      <c r="T34" s="40"/>
      <c r="U34" s="40"/>
      <c r="V34" s="40"/>
      <c r="W34" s="40"/>
      <c r="X34" s="40"/>
      <c r="Y34" s="40"/>
      <c r="Z34" s="40"/>
      <c r="AA34" s="40"/>
      <c r="AB34" s="40"/>
      <c r="AC34" s="40"/>
      <c r="AD34" s="40"/>
      <c r="AE34" s="40"/>
      <c r="AF34" s="40"/>
      <c r="AG34" s="40"/>
      <c r="AH34" s="40"/>
    </row>
    <row r="35" spans="1:34" ht="23.1" customHeight="1">
      <c r="A35" s="1304"/>
      <c r="B35" s="1304"/>
      <c r="C35" s="1304"/>
      <c r="D35" s="1286" t="s">
        <v>30</v>
      </c>
      <c r="E35" s="1286"/>
      <c r="F35" s="34" t="str">
        <f>IF(SUM(F30:F33)=100,"PRAWDA","BŁĄD")</f>
        <v>BŁĄD</v>
      </c>
      <c r="G35" s="17" t="str">
        <f>IF(SUM(G30:G33)=G34, "PRAWDA","BŁĄD")</f>
        <v>PRAWDA</v>
      </c>
      <c r="H35" s="18"/>
      <c r="I35" s="18"/>
      <c r="J35" s="18"/>
      <c r="K35" s="18"/>
      <c r="L35" s="18"/>
      <c r="M35" s="18"/>
      <c r="N35" s="18"/>
      <c r="O35" s="18"/>
      <c r="P35" s="18"/>
      <c r="Q35" s="4"/>
      <c r="R35" s="40"/>
      <c r="S35" s="40"/>
      <c r="T35" s="40"/>
      <c r="U35" s="40"/>
      <c r="V35" s="40"/>
      <c r="W35" s="40"/>
      <c r="X35" s="40"/>
      <c r="Y35" s="40"/>
      <c r="Z35" s="40"/>
      <c r="AA35" s="40"/>
      <c r="AB35" s="40"/>
      <c r="AC35" s="40"/>
      <c r="AD35" s="40"/>
      <c r="AE35" s="40"/>
      <c r="AF35" s="40"/>
      <c r="AG35" s="40"/>
      <c r="AH35" s="40"/>
    </row>
    <row r="36" spans="1:34" ht="9.9499999999999993" customHeight="1">
      <c r="A36" s="1304"/>
      <c r="B36" s="1304"/>
      <c r="C36" s="1304"/>
      <c r="D36" s="2"/>
      <c r="E36" s="4"/>
      <c r="F36" s="4"/>
      <c r="G36" s="4"/>
      <c r="H36" s="4"/>
      <c r="I36" s="4"/>
      <c r="J36" s="4"/>
      <c r="K36" s="4"/>
      <c r="L36" s="4"/>
      <c r="M36" s="4"/>
      <c r="N36" s="4"/>
      <c r="O36" s="4"/>
      <c r="P36" s="4"/>
      <c r="Q36" s="4"/>
      <c r="R36" s="40"/>
      <c r="S36" s="40"/>
      <c r="T36" s="40"/>
      <c r="U36" s="40"/>
      <c r="V36" s="40"/>
      <c r="W36" s="40"/>
      <c r="X36" s="40"/>
      <c r="Y36" s="40"/>
      <c r="Z36" s="40"/>
      <c r="AA36" s="40"/>
      <c r="AB36" s="40"/>
      <c r="AC36" s="40"/>
      <c r="AD36" s="40"/>
      <c r="AE36" s="40"/>
      <c r="AF36" s="40"/>
      <c r="AG36" s="40"/>
      <c r="AH36" s="40"/>
    </row>
    <row r="37" spans="1:34" ht="23.1" customHeight="1">
      <c r="A37" s="1304"/>
      <c r="B37" s="1304"/>
      <c r="C37" s="1304"/>
      <c r="D37" s="1283" t="s">
        <v>26</v>
      </c>
      <c r="E37" s="1284"/>
      <c r="F37" s="1284"/>
      <c r="G37" s="1284"/>
      <c r="H37" s="31"/>
      <c r="I37" s="31"/>
      <c r="J37" s="31"/>
      <c r="K37" s="31"/>
      <c r="L37" s="31"/>
      <c r="M37" s="31"/>
      <c r="N37" s="31"/>
      <c r="O37" s="31"/>
      <c r="P37" s="32"/>
      <c r="Q37" s="4"/>
      <c r="R37" s="40"/>
      <c r="S37" s="40"/>
      <c r="T37" s="40"/>
      <c r="U37" s="40"/>
      <c r="V37" s="40"/>
      <c r="W37" s="40"/>
      <c r="X37" s="40"/>
      <c r="Y37" s="40"/>
      <c r="Z37" s="40"/>
      <c r="AA37" s="40"/>
      <c r="AB37" s="40"/>
      <c r="AC37" s="40"/>
      <c r="AD37" s="40"/>
      <c r="AE37" s="40"/>
      <c r="AF37" s="40"/>
      <c r="AG37" s="40"/>
      <c r="AH37" s="40"/>
    </row>
    <row r="38" spans="1:34" ht="23.1" customHeight="1">
      <c r="A38" s="1304"/>
      <c r="B38" s="1304"/>
      <c r="C38" s="1304"/>
      <c r="D38" s="1267" t="s">
        <v>52</v>
      </c>
      <c r="E38" s="1268"/>
      <c r="F38" s="19">
        <f>F30</f>
        <v>0</v>
      </c>
      <c r="G38" s="8">
        <f>SUM(H38:P38)</f>
        <v>0</v>
      </c>
      <c r="H38" s="17">
        <f>ROUND(H42*F38%,2)</f>
        <v>0</v>
      </c>
      <c r="I38" s="17">
        <f>ROUND(I42*F38%,2)</f>
        <v>0</v>
      </c>
      <c r="J38" s="17">
        <f>ROUND(J42*F38%,2)</f>
        <v>0</v>
      </c>
      <c r="K38" s="17">
        <f>ROUND(K42*F38%,2)</f>
        <v>0</v>
      </c>
      <c r="L38" s="17">
        <f>ROUND(L42*F38%,2)</f>
        <v>0</v>
      </c>
      <c r="M38" s="17">
        <f>ROUND(M42*F38%,2)</f>
        <v>0</v>
      </c>
      <c r="N38" s="17">
        <f>ROUND(N42*F38%,2)</f>
        <v>0</v>
      </c>
      <c r="O38" s="17">
        <f>ROUND(O42*F38%,2)</f>
        <v>0</v>
      </c>
      <c r="P38" s="17">
        <f>ROUND(P42*F38%,2)</f>
        <v>0</v>
      </c>
      <c r="Q38" s="4"/>
      <c r="R38" s="40"/>
      <c r="S38" s="40"/>
      <c r="T38" s="40"/>
      <c r="U38" s="40"/>
      <c r="V38" s="40"/>
      <c r="W38" s="40"/>
      <c r="X38" s="40"/>
      <c r="Y38" s="40"/>
      <c r="Z38" s="40"/>
      <c r="AA38" s="40"/>
      <c r="AB38" s="40"/>
      <c r="AC38" s="40"/>
      <c r="AD38" s="40"/>
      <c r="AE38" s="40"/>
      <c r="AF38" s="40"/>
      <c r="AG38" s="40"/>
      <c r="AH38" s="40"/>
    </row>
    <row r="39" spans="1:34" ht="23.1" customHeight="1">
      <c r="A39" s="1304"/>
      <c r="B39" s="1304"/>
      <c r="C39" s="1304"/>
      <c r="D39" s="1267" t="s">
        <v>35</v>
      </c>
      <c r="E39" s="1268"/>
      <c r="F39" s="19">
        <f>F31</f>
        <v>0</v>
      </c>
      <c r="G39" s="8">
        <f>SUM(H39:P39)</f>
        <v>0</v>
      </c>
      <c r="H39" s="17">
        <f>ROUND(H42*F39%,2)</f>
        <v>0</v>
      </c>
      <c r="I39" s="17">
        <f>ROUND(I42*F39%,2)</f>
        <v>0</v>
      </c>
      <c r="J39" s="17">
        <f>ROUND(J42*F39%,2)</f>
        <v>0</v>
      </c>
      <c r="K39" s="17">
        <f>ROUND(K42*F39%,2)</f>
        <v>0</v>
      </c>
      <c r="L39" s="17">
        <f>ROUND(L42*F39%,2)</f>
        <v>0</v>
      </c>
      <c r="M39" s="17">
        <f>ROUND(M42*F39%,2)</f>
        <v>0</v>
      </c>
      <c r="N39" s="17">
        <f>ROUND(N42*F39%,2)</f>
        <v>0</v>
      </c>
      <c r="O39" s="17">
        <f>ROUND(O42*F39%,2)</f>
        <v>0</v>
      </c>
      <c r="P39" s="17">
        <f>ROUND(P42*F39%,2)</f>
        <v>0</v>
      </c>
      <c r="Q39" s="4"/>
      <c r="R39" s="40"/>
      <c r="S39" s="40"/>
      <c r="T39" s="40"/>
      <c r="U39" s="40"/>
      <c r="V39" s="40"/>
      <c r="W39" s="40"/>
      <c r="X39" s="40"/>
      <c r="Y39" s="40"/>
      <c r="Z39" s="40"/>
      <c r="AA39" s="40"/>
      <c r="AB39" s="40"/>
      <c r="AC39" s="40"/>
      <c r="AD39" s="40"/>
      <c r="AE39" s="40"/>
      <c r="AF39" s="40"/>
      <c r="AG39" s="40"/>
      <c r="AH39" s="40"/>
    </row>
    <row r="40" spans="1:34" ht="23.1" customHeight="1">
      <c r="A40" s="1304"/>
      <c r="B40" s="1304"/>
      <c r="C40" s="1304"/>
      <c r="D40" s="1267" t="s">
        <v>38</v>
      </c>
      <c r="E40" s="1268"/>
      <c r="F40" s="19">
        <f>F32</f>
        <v>0</v>
      </c>
      <c r="G40" s="8">
        <f>SUM(H40:P40)</f>
        <v>0</v>
      </c>
      <c r="H40" s="17">
        <f>ROUND(H42*F40%,2)</f>
        <v>0</v>
      </c>
      <c r="I40" s="17">
        <f>ROUND(I42*F40%,2)</f>
        <v>0</v>
      </c>
      <c r="J40" s="17">
        <f>ROUND(J42*F40%,2)</f>
        <v>0</v>
      </c>
      <c r="K40" s="17">
        <f>ROUND(K42*F40%,2)</f>
        <v>0</v>
      </c>
      <c r="L40" s="17">
        <f>ROUND(L42*F40%,2)</f>
        <v>0</v>
      </c>
      <c r="M40" s="17">
        <f>ROUND(M42*F40%,2)</f>
        <v>0</v>
      </c>
      <c r="N40" s="17">
        <f>ROUND(N42*F40%,2)</f>
        <v>0</v>
      </c>
      <c r="O40" s="17">
        <f>ROUND(O42*F40%,2)</f>
        <v>0</v>
      </c>
      <c r="P40" s="17">
        <f>ROUND(P42*F40%,2)</f>
        <v>0</v>
      </c>
      <c r="Q40" s="4"/>
      <c r="R40" s="40"/>
      <c r="S40" s="40"/>
      <c r="T40" s="40"/>
      <c r="U40" s="40"/>
      <c r="V40" s="40"/>
      <c r="W40" s="40"/>
      <c r="X40" s="40"/>
      <c r="Y40" s="40"/>
      <c r="Z40" s="40"/>
      <c r="AA40" s="40"/>
      <c r="AB40" s="40"/>
      <c r="AC40" s="40"/>
      <c r="AD40" s="40"/>
      <c r="AE40" s="40"/>
      <c r="AF40" s="40"/>
      <c r="AG40" s="40"/>
      <c r="AH40" s="40"/>
    </row>
    <row r="41" spans="1:34" ht="23.1" customHeight="1">
      <c r="A41" s="1304"/>
      <c r="B41" s="1304"/>
      <c r="C41" s="1304"/>
      <c r="D41" s="1267" t="s">
        <v>43</v>
      </c>
      <c r="E41" s="1268"/>
      <c r="F41" s="19">
        <f>F33</f>
        <v>0</v>
      </c>
      <c r="G41" s="8">
        <f>SUM(H41:P41)</f>
        <v>0</v>
      </c>
      <c r="H41" s="17">
        <f>ROUND(H42*F41%,2)</f>
        <v>0</v>
      </c>
      <c r="I41" s="17">
        <f>ROUND(I42*F41%,2)</f>
        <v>0</v>
      </c>
      <c r="J41" s="17">
        <f>ROUND(J42*F41%,2)</f>
        <v>0</v>
      </c>
      <c r="K41" s="17">
        <f>ROUND(K42*F41%,2)</f>
        <v>0</v>
      </c>
      <c r="L41" s="17">
        <f>ROUND(L42*F41%,2)</f>
        <v>0</v>
      </c>
      <c r="M41" s="17">
        <f>ROUND(M42*F41%,2)</f>
        <v>0</v>
      </c>
      <c r="N41" s="17">
        <f>ROUND(N42*F41%,2)</f>
        <v>0</v>
      </c>
      <c r="O41" s="17">
        <f>ROUND(O42*F41%,2)</f>
        <v>0</v>
      </c>
      <c r="P41" s="17">
        <f>ROUND(P42*F41%,2)</f>
        <v>0</v>
      </c>
      <c r="Q41" s="4"/>
      <c r="R41" s="40"/>
      <c r="S41" s="40"/>
      <c r="T41" s="40"/>
      <c r="U41" s="40"/>
      <c r="V41" s="40"/>
      <c r="W41" s="40"/>
      <c r="X41" s="40"/>
      <c r="Y41" s="40"/>
      <c r="Z41" s="40"/>
      <c r="AA41" s="40"/>
      <c r="AB41" s="40"/>
      <c r="AC41" s="40"/>
      <c r="AD41" s="40"/>
      <c r="AE41" s="40"/>
      <c r="AF41" s="40"/>
      <c r="AG41" s="40"/>
      <c r="AH41" s="40"/>
    </row>
    <row r="42" spans="1:34" ht="23.1" customHeight="1">
      <c r="A42" s="1304"/>
      <c r="B42" s="1304"/>
      <c r="C42" s="1304"/>
      <c r="D42" s="1275" t="s">
        <v>6</v>
      </c>
      <c r="E42" s="1276"/>
      <c r="F42" s="33">
        <v>1</v>
      </c>
      <c r="G42" s="8">
        <f>SUM(H42:P42)</f>
        <v>0</v>
      </c>
      <c r="H42" s="8">
        <f>SUMIF($E$6:$E$104,'!!! Instrukcja'!$A$11,$H$6:$H$104)</f>
        <v>0</v>
      </c>
      <c r="I42" s="8">
        <f>SUMIF($E$6:$E$104,'!!! Instrukcja'!$A$11,$I$6:$I$104)</f>
        <v>0</v>
      </c>
      <c r="J42" s="8">
        <f>SUMIF($E$6:$E$104,'!!! Instrukcja'!$A$11,$J$6:$J$104)</f>
        <v>0</v>
      </c>
      <c r="K42" s="8">
        <f>SUMIF($E$6:$E$104,'!!! Instrukcja'!$A$11,$K$6:$K$104)</f>
        <v>0</v>
      </c>
      <c r="L42" s="8">
        <f>SUMIF($E$6:$E$104,'!!! Instrukcja'!$A$11,$L$6:$L$104)</f>
        <v>0</v>
      </c>
      <c r="M42" s="8">
        <f>SUMIF($E$6:$E$104,'!!! Instrukcja'!$A$11,$M$6:$M$104)</f>
        <v>0</v>
      </c>
      <c r="N42" s="8">
        <f>SUMIF($E$6:$E$104,'!!! Instrukcja'!$A$11,$N$6:$N$104)</f>
        <v>0</v>
      </c>
      <c r="O42" s="8">
        <f>SUMIF($E$6:$E$104,'!!! Instrukcja'!$A$11,$O$6:$O$104)</f>
        <v>0</v>
      </c>
      <c r="P42" s="8">
        <f>SUMIF($E$6:$E$104,'!!! Instrukcja'!$A$11,$P$6:$P$104)</f>
        <v>0</v>
      </c>
      <c r="Q42" s="4"/>
      <c r="R42" s="40"/>
      <c r="S42" s="40"/>
      <c r="T42" s="40"/>
      <c r="U42" s="40"/>
      <c r="V42" s="40"/>
      <c r="W42" s="40"/>
      <c r="X42" s="40"/>
      <c r="Y42" s="40"/>
      <c r="Z42" s="40"/>
      <c r="AA42" s="40"/>
      <c r="AB42" s="40"/>
      <c r="AC42" s="40"/>
      <c r="AD42" s="40"/>
      <c r="AE42" s="40"/>
      <c r="AF42" s="40"/>
      <c r="AG42" s="40"/>
      <c r="AH42" s="40"/>
    </row>
    <row r="43" spans="1:34" ht="9.9499999999999993" customHeight="1">
      <c r="A43" s="1304"/>
      <c r="B43" s="1304"/>
      <c r="C43" s="1304"/>
      <c r="Q43" s="4"/>
      <c r="R43" s="40"/>
      <c r="S43" s="40"/>
      <c r="T43" s="40"/>
      <c r="U43" s="40"/>
      <c r="V43" s="40"/>
      <c r="W43" s="40"/>
      <c r="X43" s="40"/>
      <c r="Y43" s="40"/>
      <c r="Z43" s="40"/>
      <c r="AA43" s="40"/>
      <c r="AB43" s="40"/>
      <c r="AC43" s="40"/>
      <c r="AD43" s="40"/>
      <c r="AE43" s="40"/>
      <c r="AF43" s="40"/>
      <c r="AG43" s="40"/>
      <c r="AH43" s="40"/>
    </row>
    <row r="44" spans="1:34" ht="23.1" customHeight="1">
      <c r="A44" s="1304"/>
      <c r="B44" s="1304"/>
      <c r="C44" s="1304"/>
      <c r="D44" s="1283" t="s">
        <v>27</v>
      </c>
      <c r="E44" s="1284"/>
      <c r="F44" s="1284"/>
      <c r="G44" s="1284"/>
      <c r="H44" s="31"/>
      <c r="I44" s="31"/>
      <c r="J44" s="31"/>
      <c r="K44" s="31"/>
      <c r="L44" s="31"/>
      <c r="M44" s="31"/>
      <c r="N44" s="31"/>
      <c r="O44" s="31"/>
      <c r="P44" s="32"/>
      <c r="Q44" s="4"/>
      <c r="R44" s="40"/>
      <c r="S44" s="40"/>
      <c r="T44" s="40"/>
      <c r="U44" s="40"/>
      <c r="V44" s="40"/>
      <c r="W44" s="40"/>
      <c r="X44" s="40"/>
      <c r="Y44" s="40"/>
      <c r="Z44" s="40"/>
      <c r="AA44" s="40"/>
      <c r="AB44" s="40"/>
      <c r="AC44" s="40"/>
      <c r="AD44" s="40"/>
      <c r="AE44" s="40"/>
      <c r="AF44" s="40"/>
      <c r="AG44" s="40"/>
      <c r="AH44" s="40"/>
    </row>
    <row r="45" spans="1:34" ht="23.1" customHeight="1">
      <c r="A45" s="1304"/>
      <c r="B45" s="1304"/>
      <c r="C45" s="1304"/>
      <c r="D45" s="1267" t="s">
        <v>52</v>
      </c>
      <c r="E45" s="1268"/>
      <c r="F45" s="12">
        <f>F30</f>
        <v>0</v>
      </c>
      <c r="G45" s="8">
        <f>SUM(H45:P45)</f>
        <v>0</v>
      </c>
      <c r="H45" s="17">
        <f>ROUND(H49*F45%,2)</f>
        <v>0</v>
      </c>
      <c r="I45" s="17">
        <f>ROUND(I49*F45%,2)</f>
        <v>0</v>
      </c>
      <c r="J45" s="17">
        <f>ROUND(J49*F45%,2)</f>
        <v>0</v>
      </c>
      <c r="K45" s="17">
        <f>ROUND(K49*F45%,2)</f>
        <v>0</v>
      </c>
      <c r="L45" s="17">
        <f>ROUND(L49*F45%,2)</f>
        <v>0</v>
      </c>
      <c r="M45" s="17">
        <f>ROUND(M49*F45%,2)</f>
        <v>0</v>
      </c>
      <c r="N45" s="17">
        <f>ROUND(N49*F45%,2)</f>
        <v>0</v>
      </c>
      <c r="O45" s="17">
        <f>ROUND(O49*F45%,2)</f>
        <v>0</v>
      </c>
      <c r="P45" s="17">
        <f>ROUND(P49*F45%,2)</f>
        <v>0</v>
      </c>
      <c r="Q45" s="4"/>
      <c r="R45" s="40"/>
      <c r="S45" s="40"/>
      <c r="T45" s="40"/>
      <c r="U45" s="40"/>
      <c r="V45" s="40"/>
      <c r="W45" s="40"/>
      <c r="X45" s="40"/>
      <c r="Y45" s="40"/>
      <c r="Z45" s="40"/>
      <c r="AA45" s="40"/>
      <c r="AB45" s="40"/>
      <c r="AC45" s="40"/>
      <c r="AD45" s="40"/>
      <c r="AE45" s="40"/>
      <c r="AF45" s="40"/>
      <c r="AG45" s="40"/>
      <c r="AH45" s="40"/>
    </row>
    <row r="46" spans="1:34" ht="23.1" customHeight="1">
      <c r="A46" s="1304"/>
      <c r="B46" s="1304"/>
      <c r="C46" s="1304"/>
      <c r="D46" s="1267" t="s">
        <v>35</v>
      </c>
      <c r="E46" s="1268"/>
      <c r="F46" s="12">
        <f>F31</f>
        <v>0</v>
      </c>
      <c r="G46" s="8">
        <f>SUM(H46:P46)</f>
        <v>0</v>
      </c>
      <c r="H46" s="17">
        <f>ROUND(H49*F46%,2)</f>
        <v>0</v>
      </c>
      <c r="I46" s="17">
        <f>ROUND(I49*F46%,2)</f>
        <v>0</v>
      </c>
      <c r="J46" s="17">
        <f>ROUND(J49*F46%,2)</f>
        <v>0</v>
      </c>
      <c r="K46" s="17">
        <f>ROUND(K49*F46%,2)</f>
        <v>0</v>
      </c>
      <c r="L46" s="17">
        <f>ROUND(L49*F46%,2)</f>
        <v>0</v>
      </c>
      <c r="M46" s="17">
        <f>ROUND(M49*F46%,2)</f>
        <v>0</v>
      </c>
      <c r="N46" s="17">
        <f>ROUND(N49*F46%,2)</f>
        <v>0</v>
      </c>
      <c r="O46" s="17">
        <f>ROUND(O49*F46%,2)</f>
        <v>0</v>
      </c>
      <c r="P46" s="17">
        <f>ROUND(P49*F46%,2)</f>
        <v>0</v>
      </c>
      <c r="Q46" s="4"/>
      <c r="R46" s="40"/>
      <c r="S46" s="40"/>
      <c r="T46" s="40"/>
      <c r="U46" s="40"/>
      <c r="V46" s="40"/>
      <c r="W46" s="40"/>
      <c r="X46" s="40"/>
      <c r="Y46" s="40"/>
      <c r="Z46" s="40"/>
      <c r="AA46" s="40"/>
      <c r="AB46" s="40"/>
      <c r="AC46" s="40"/>
      <c r="AD46" s="40"/>
      <c r="AE46" s="40"/>
      <c r="AF46" s="40"/>
      <c r="AG46" s="40"/>
      <c r="AH46" s="40"/>
    </row>
    <row r="47" spans="1:34" ht="23.1" customHeight="1">
      <c r="A47" s="1304"/>
      <c r="B47" s="1304"/>
      <c r="C47" s="1304"/>
      <c r="D47" s="1267" t="s">
        <v>38</v>
      </c>
      <c r="E47" s="1268"/>
      <c r="F47" s="12">
        <f>F32</f>
        <v>0</v>
      </c>
      <c r="G47" s="8">
        <f>SUM(H47:P47)</f>
        <v>0</v>
      </c>
      <c r="H47" s="17">
        <f>ROUND(H49*F47%,2)</f>
        <v>0</v>
      </c>
      <c r="I47" s="17">
        <f>ROUND(I49*F47%,2)</f>
        <v>0</v>
      </c>
      <c r="J47" s="17">
        <f>ROUND(J49*F47%,2)</f>
        <v>0</v>
      </c>
      <c r="K47" s="17">
        <f>ROUND(K49*F47%,2)</f>
        <v>0</v>
      </c>
      <c r="L47" s="17">
        <f>ROUND(L49*F47%,2)</f>
        <v>0</v>
      </c>
      <c r="M47" s="17">
        <f>ROUND(M49*F47%,2)</f>
        <v>0</v>
      </c>
      <c r="N47" s="17">
        <f>ROUND(N49*F47%,2)</f>
        <v>0</v>
      </c>
      <c r="O47" s="17">
        <f>ROUND(O49*F47%,2)</f>
        <v>0</v>
      </c>
      <c r="P47" s="17">
        <f>ROUND(P49*F47%,2)</f>
        <v>0</v>
      </c>
      <c r="Q47" s="4"/>
      <c r="R47" s="40"/>
      <c r="S47" s="40"/>
      <c r="T47" s="40"/>
      <c r="U47" s="40"/>
      <c r="V47" s="40"/>
      <c r="W47" s="40"/>
      <c r="X47" s="40"/>
      <c r="Y47" s="40"/>
      <c r="Z47" s="40"/>
      <c r="AA47" s="40"/>
      <c r="AB47" s="40"/>
      <c r="AC47" s="40"/>
      <c r="AD47" s="40"/>
      <c r="AE47" s="40"/>
      <c r="AF47" s="40"/>
      <c r="AG47" s="40"/>
      <c r="AH47" s="40"/>
    </row>
    <row r="48" spans="1:34" ht="23.1" customHeight="1">
      <c r="A48" s="1304"/>
      <c r="B48" s="1304"/>
      <c r="C48" s="1304"/>
      <c r="D48" s="1267" t="s">
        <v>43</v>
      </c>
      <c r="E48" s="1268"/>
      <c r="F48" s="12">
        <f>F33</f>
        <v>0</v>
      </c>
      <c r="G48" s="8">
        <f>SUM(H48:P48)</f>
        <v>0</v>
      </c>
      <c r="H48" s="17">
        <f>ROUND(H49*F48%,2)</f>
        <v>0</v>
      </c>
      <c r="I48" s="17">
        <f>ROUND(I49*F48%,2)</f>
        <v>0</v>
      </c>
      <c r="J48" s="17">
        <f>ROUND(J49*F48%,2)</f>
        <v>0</v>
      </c>
      <c r="K48" s="17">
        <f>ROUND(K49*F48%,2)</f>
        <v>0</v>
      </c>
      <c r="L48" s="17">
        <f>ROUND(L49*F48%,2)</f>
        <v>0</v>
      </c>
      <c r="M48" s="17">
        <f>ROUND(M49*F48%,2)</f>
        <v>0</v>
      </c>
      <c r="N48" s="17">
        <f>ROUND(N49*F48%,2)</f>
        <v>0</v>
      </c>
      <c r="O48" s="17">
        <f>ROUND(O49*F48%,2)</f>
        <v>0</v>
      </c>
      <c r="P48" s="17">
        <f>ROUND(P49*F48%,2)</f>
        <v>0</v>
      </c>
      <c r="Q48" s="4"/>
      <c r="R48" s="40"/>
      <c r="S48" s="40"/>
      <c r="T48" s="40"/>
      <c r="U48" s="40"/>
      <c r="V48" s="40"/>
      <c r="W48" s="40"/>
      <c r="X48" s="40"/>
      <c r="Y48" s="40"/>
      <c r="Z48" s="40"/>
      <c r="AA48" s="40"/>
      <c r="AB48" s="40"/>
      <c r="AC48" s="40"/>
      <c r="AD48" s="40"/>
      <c r="AE48" s="40"/>
      <c r="AF48" s="40"/>
      <c r="AG48" s="40"/>
      <c r="AH48" s="40"/>
    </row>
    <row r="49" spans="1:34" ht="23.1" customHeight="1">
      <c r="A49" s="1304"/>
      <c r="B49" s="1304"/>
      <c r="C49" s="1304"/>
      <c r="D49" s="1297" t="s">
        <v>6</v>
      </c>
      <c r="E49" s="1275"/>
      <c r="F49" s="33">
        <v>1</v>
      </c>
      <c r="G49" s="8">
        <f>SUM(H49:P49)</f>
        <v>0</v>
      </c>
      <c r="H49" s="8">
        <f>SUMIF($E$6:$E$104,'!!! Instrukcja'!$A$12,$H$6:$H$104)</f>
        <v>0</v>
      </c>
      <c r="I49" s="8">
        <f>SUMIF($E$6:$E$104,'!!! Instrukcja'!$A$12,$I$6:$I$104)</f>
        <v>0</v>
      </c>
      <c r="J49" s="8">
        <f>SUMIF($E$6:$E$104,'!!! Instrukcja'!$A$12,$J$6:$J$104)</f>
        <v>0</v>
      </c>
      <c r="K49" s="8">
        <f>SUMIF($E$6:$E$104,'!!! Instrukcja'!$A$12,$K$6:$K$104)</f>
        <v>0</v>
      </c>
      <c r="L49" s="8">
        <f>SUMIF($E$6:$E$104,'!!! Instrukcja'!$A$12,$L$6:$L$104)</f>
        <v>0</v>
      </c>
      <c r="M49" s="8">
        <f>SUMIF($E$6:$E$104,'!!! Instrukcja'!$A$12,$M$6:$M$104)</f>
        <v>0</v>
      </c>
      <c r="N49" s="8">
        <f>SUMIF($E$6:$E$104,'!!! Instrukcja'!$A$12,$N$6:$N$104)</f>
        <v>0</v>
      </c>
      <c r="O49" s="8">
        <f>SUMIF($E$6:$E$104,'!!! Instrukcja'!$A$12,$O$6:$O$104)</f>
        <v>0</v>
      </c>
      <c r="P49" s="8">
        <f>SUMIF($E$6:$E$104,'!!! Instrukcja'!$A$12,$P$6:$P$104)</f>
        <v>0</v>
      </c>
      <c r="Q49" s="4"/>
      <c r="R49" s="40"/>
      <c r="S49" s="40"/>
      <c r="T49" s="40"/>
      <c r="U49" s="40"/>
      <c r="V49" s="40"/>
      <c r="W49" s="40"/>
      <c r="X49" s="40"/>
      <c r="Y49" s="40"/>
      <c r="Z49" s="40"/>
      <c r="AA49" s="40"/>
      <c r="AB49" s="40"/>
      <c r="AC49" s="40"/>
      <c r="AD49" s="40"/>
      <c r="AE49" s="40"/>
      <c r="AF49" s="40"/>
      <c r="AG49" s="40"/>
      <c r="AH49" s="40"/>
    </row>
    <row r="50" spans="1:34" ht="21" customHeight="1">
      <c r="A50" s="40"/>
      <c r="B50" s="4"/>
      <c r="C50" s="4"/>
      <c r="D50" s="4"/>
      <c r="E50" s="4"/>
      <c r="F50" s="4"/>
      <c r="G50" s="4"/>
      <c r="H50" s="4"/>
      <c r="I50" s="4"/>
      <c r="J50" s="4"/>
      <c r="K50" s="4"/>
      <c r="L50" s="4"/>
      <c r="M50" s="4"/>
      <c r="N50" s="4"/>
      <c r="O50" s="4"/>
      <c r="P50" s="4"/>
      <c r="Q50" s="4"/>
      <c r="R50" s="40"/>
      <c r="S50" s="40"/>
      <c r="T50" s="40"/>
      <c r="U50" s="40"/>
      <c r="V50" s="40"/>
      <c r="W50" s="40"/>
      <c r="X50" s="40"/>
      <c r="Y50" s="40"/>
      <c r="Z50" s="40"/>
      <c r="AA50" s="40"/>
      <c r="AB50" s="40"/>
      <c r="AC50" s="40"/>
      <c r="AD50" s="40"/>
      <c r="AE50" s="40"/>
      <c r="AF50" s="40"/>
      <c r="AG50" s="40"/>
      <c r="AH50" s="40"/>
    </row>
    <row r="51" spans="1:34" ht="21">
      <c r="A51" s="40"/>
      <c r="B51" s="4"/>
      <c r="C51" s="4"/>
      <c r="D51" s="4"/>
      <c r="E51" s="4"/>
      <c r="F51" s="4"/>
      <c r="G51" s="4"/>
      <c r="H51" s="4"/>
      <c r="I51" s="4"/>
      <c r="J51" s="4"/>
      <c r="K51" s="4"/>
      <c r="L51" s="4"/>
      <c r="M51" s="4"/>
      <c r="N51" s="4"/>
      <c r="O51" s="4"/>
      <c r="P51" s="4"/>
      <c r="Q51" s="4"/>
      <c r="R51" s="40"/>
      <c r="S51" s="40"/>
      <c r="T51" s="40"/>
      <c r="U51" s="40"/>
      <c r="V51" s="40"/>
      <c r="W51" s="40"/>
      <c r="X51" s="40"/>
      <c r="Y51" s="40"/>
      <c r="Z51" s="40"/>
      <c r="AA51" s="40"/>
      <c r="AB51" s="40"/>
      <c r="AC51" s="40"/>
      <c r="AD51" s="40"/>
      <c r="AE51" s="40"/>
      <c r="AF51" s="40"/>
      <c r="AG51" s="40"/>
      <c r="AH51" s="40"/>
    </row>
    <row r="52" spans="1:34" ht="21">
      <c r="A52" s="40"/>
      <c r="B52" s="40"/>
      <c r="C52" s="40"/>
      <c r="D52" s="40"/>
      <c r="E52" s="40"/>
      <c r="F52" s="40"/>
      <c r="G52" s="40"/>
      <c r="H52" s="40"/>
      <c r="I52" s="40"/>
      <c r="J52" s="40"/>
      <c r="K52" s="40"/>
      <c r="L52" s="40"/>
      <c r="M52" s="40"/>
      <c r="N52" s="40"/>
      <c r="O52" s="40"/>
      <c r="P52" s="40"/>
      <c r="Q52" s="40"/>
      <c r="R52" s="40"/>
    </row>
    <row r="53" spans="1:34" ht="21">
      <c r="A53" s="40"/>
      <c r="B53" s="40"/>
      <c r="C53" s="40"/>
      <c r="D53" s="40"/>
      <c r="E53" s="40"/>
      <c r="F53" s="40"/>
      <c r="G53" s="40"/>
      <c r="H53" s="40"/>
      <c r="I53" s="40"/>
      <c r="J53" s="40"/>
      <c r="K53" s="40"/>
      <c r="L53" s="40"/>
      <c r="M53" s="40"/>
      <c r="N53" s="40"/>
      <c r="O53" s="40"/>
      <c r="P53" s="40"/>
      <c r="Q53" s="40"/>
      <c r="R53" s="40"/>
    </row>
    <row r="54" spans="1:34" ht="21">
      <c r="A54" s="40"/>
      <c r="B54" s="40"/>
      <c r="C54" s="40"/>
      <c r="D54" s="40"/>
      <c r="E54" s="40"/>
      <c r="F54" s="40"/>
      <c r="G54" s="40"/>
      <c r="H54" s="40"/>
      <c r="I54" s="40"/>
      <c r="J54" s="40"/>
      <c r="K54" s="40"/>
      <c r="L54" s="40"/>
      <c r="M54" s="40"/>
      <c r="N54" s="40"/>
      <c r="O54" s="40"/>
      <c r="P54" s="40"/>
      <c r="Q54" s="40"/>
      <c r="R54" s="40"/>
    </row>
    <row r="55" spans="1:34" ht="21">
      <c r="A55" s="40"/>
      <c r="B55" s="40"/>
      <c r="C55" s="40"/>
      <c r="D55" s="40"/>
      <c r="E55" s="40"/>
      <c r="F55" s="40"/>
      <c r="G55" s="40"/>
      <c r="H55" s="40"/>
      <c r="I55" s="40"/>
      <c r="J55" s="40"/>
      <c r="K55" s="40"/>
      <c r="L55" s="40"/>
      <c r="M55" s="40"/>
      <c r="N55" s="40"/>
      <c r="O55" s="40"/>
      <c r="P55" s="40"/>
      <c r="Q55" s="40"/>
      <c r="R55" s="40"/>
    </row>
    <row r="56" spans="1:34" ht="21" customHeight="1">
      <c r="A56" s="40"/>
      <c r="B56" s="40"/>
      <c r="C56" s="41"/>
      <c r="D56" s="41"/>
      <c r="E56" s="40"/>
      <c r="F56" s="40"/>
      <c r="G56" s="40"/>
      <c r="H56" s="40"/>
      <c r="I56" s="40"/>
      <c r="J56" s="40"/>
      <c r="K56" s="40"/>
      <c r="L56" s="40"/>
      <c r="M56" s="40"/>
      <c r="N56" s="40"/>
      <c r="O56" s="40"/>
      <c r="P56" s="40"/>
      <c r="Q56" s="40"/>
      <c r="R56" s="40"/>
    </row>
    <row r="57" spans="1:34" ht="21">
      <c r="A57" s="40"/>
      <c r="B57" s="40"/>
      <c r="C57" s="40"/>
      <c r="D57" s="40"/>
      <c r="E57" s="40"/>
      <c r="F57" s="40"/>
      <c r="G57" s="40"/>
      <c r="H57" s="40"/>
      <c r="I57" s="40"/>
      <c r="J57" s="40"/>
      <c r="K57" s="40"/>
      <c r="L57" s="40"/>
      <c r="M57" s="40"/>
      <c r="N57" s="40"/>
      <c r="O57" s="40"/>
      <c r="P57" s="40"/>
      <c r="Q57" s="40"/>
      <c r="R57" s="40"/>
    </row>
    <row r="58" spans="1:34" ht="21">
      <c r="A58" s="40"/>
      <c r="B58" s="40"/>
      <c r="C58" s="40"/>
      <c r="D58" s="40"/>
      <c r="E58" s="40"/>
      <c r="F58" s="40"/>
      <c r="G58" s="40"/>
      <c r="H58" s="40"/>
      <c r="I58" s="40"/>
      <c r="J58" s="40"/>
      <c r="K58" s="40"/>
      <c r="L58" s="40"/>
      <c r="M58" s="40"/>
      <c r="N58" s="40"/>
      <c r="O58" s="40"/>
      <c r="P58" s="40"/>
      <c r="Q58" s="40"/>
      <c r="R58" s="40"/>
    </row>
    <row r="59" spans="1:34" ht="21">
      <c r="A59" s="40"/>
      <c r="B59" s="40"/>
      <c r="C59" s="40"/>
      <c r="D59" s="40"/>
      <c r="E59" s="40"/>
      <c r="F59" s="40"/>
      <c r="G59" s="40"/>
      <c r="H59" s="40"/>
      <c r="I59" s="40"/>
      <c r="J59" s="40"/>
      <c r="K59" s="40"/>
      <c r="L59" s="40"/>
      <c r="M59" s="40"/>
      <c r="N59" s="40"/>
      <c r="O59" s="40"/>
      <c r="P59" s="40"/>
      <c r="Q59" s="40"/>
      <c r="R59" s="40"/>
    </row>
    <row r="60" spans="1:34" ht="21">
      <c r="A60" s="40"/>
      <c r="B60" s="40"/>
      <c r="C60" s="40"/>
      <c r="D60" s="40"/>
      <c r="E60" s="40"/>
      <c r="F60" s="40"/>
      <c r="G60" s="40"/>
      <c r="H60" s="40"/>
      <c r="I60" s="40"/>
      <c r="J60" s="40"/>
      <c r="K60" s="40"/>
      <c r="L60" s="40"/>
      <c r="M60" s="40"/>
      <c r="N60" s="40"/>
      <c r="O60" s="40"/>
      <c r="P60" s="40"/>
      <c r="Q60" s="40"/>
      <c r="R60" s="40"/>
    </row>
    <row r="61" spans="1:34" ht="21">
      <c r="A61" s="40"/>
      <c r="B61" s="40"/>
      <c r="C61" s="40"/>
      <c r="D61" s="40"/>
      <c r="E61" s="40"/>
      <c r="F61" s="40"/>
      <c r="G61" s="40"/>
      <c r="H61" s="40"/>
      <c r="I61" s="40"/>
      <c r="J61" s="40"/>
      <c r="K61" s="40"/>
      <c r="L61" s="40"/>
      <c r="M61" s="40"/>
      <c r="N61" s="40"/>
      <c r="O61" s="40"/>
      <c r="P61" s="40"/>
      <c r="Q61" s="40"/>
      <c r="R61" s="40"/>
    </row>
  </sheetData>
  <mergeCells count="51">
    <mergeCell ref="D31:E31"/>
    <mergeCell ref="D29:E29"/>
    <mergeCell ref="D30:E30"/>
    <mergeCell ref="A11:A17"/>
    <mergeCell ref="B26:F26"/>
    <mergeCell ref="E17:F17"/>
    <mergeCell ref="B24:E24"/>
    <mergeCell ref="B23:C23"/>
    <mergeCell ref="A22:G22"/>
    <mergeCell ref="B25:F25"/>
    <mergeCell ref="A28:G28"/>
    <mergeCell ref="A29:C49"/>
    <mergeCell ref="D49:E49"/>
    <mergeCell ref="D48:E48"/>
    <mergeCell ref="D32:E32"/>
    <mergeCell ref="D33:E33"/>
    <mergeCell ref="C6:P6"/>
    <mergeCell ref="C7:P7"/>
    <mergeCell ref="A6:B6"/>
    <mergeCell ref="A7:B7"/>
    <mergeCell ref="B21:C21"/>
    <mergeCell ref="A9:D9"/>
    <mergeCell ref="B16:D16"/>
    <mergeCell ref="A8:G8"/>
    <mergeCell ref="A10:G10"/>
    <mergeCell ref="B13:D13"/>
    <mergeCell ref="B14:D14"/>
    <mergeCell ref="B15:D15"/>
    <mergeCell ref="B17:C17"/>
    <mergeCell ref="B12:D12"/>
    <mergeCell ref="D37:G37"/>
    <mergeCell ref="D44:G44"/>
    <mergeCell ref="D34:E34"/>
    <mergeCell ref="D35:E35"/>
    <mergeCell ref="D46:E46"/>
    <mergeCell ref="D47:E47"/>
    <mergeCell ref="O1:Q1"/>
    <mergeCell ref="A2:Q2"/>
    <mergeCell ref="A3:Q3"/>
    <mergeCell ref="A4:Q4"/>
    <mergeCell ref="D45:E45"/>
    <mergeCell ref="D38:E38"/>
    <mergeCell ref="D39:E39"/>
    <mergeCell ref="D40:E40"/>
    <mergeCell ref="D41:E41"/>
    <mergeCell ref="D42:E42"/>
    <mergeCell ref="B18:D18"/>
    <mergeCell ref="B19:D19"/>
    <mergeCell ref="B20:D20"/>
    <mergeCell ref="A18:A21"/>
    <mergeCell ref="B11:D11"/>
  </mergeCells>
  <pageMargins left="0.47244094488188981" right="0.39370078740157483" top="0.55118110236220474" bottom="0.55118110236220474"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 Instrukcja'!$A$11:$A$12</xm:f>
          </x14:formula1>
          <xm:sqref>E11:E16 E18:E20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9"/>
  <sheetViews>
    <sheetView view="pageBreakPreview" topLeftCell="A7" zoomScaleNormal="100" zoomScaleSheetLayoutView="100" workbookViewId="0">
      <selection activeCell="H27" sqref="H27"/>
    </sheetView>
  </sheetViews>
  <sheetFormatPr defaultColWidth="8" defaultRowHeight="12.75"/>
  <cols>
    <col min="1" max="1" width="4.42578125" style="670" customWidth="1"/>
    <col min="2" max="2" width="20.140625" style="670" customWidth="1"/>
    <col min="3" max="3" width="20.85546875" style="670" customWidth="1"/>
    <col min="4" max="4" width="13.28515625" style="670" customWidth="1"/>
    <col min="5" max="6" width="12.42578125" style="670" customWidth="1"/>
    <col min="7" max="7" width="16.140625" style="670" customWidth="1"/>
    <col min="8" max="8" width="18.28515625" style="670" customWidth="1"/>
    <col min="9" max="9" width="8.140625" style="670" customWidth="1"/>
    <col min="10" max="14" width="11.85546875" style="670" customWidth="1"/>
    <col min="15" max="15" width="10.85546875" style="670" customWidth="1"/>
    <col min="16" max="16" width="21.28515625" style="670" customWidth="1"/>
    <col min="17" max="17" width="22.140625" style="670" customWidth="1"/>
    <col min="18" max="18" width="24.85546875" style="670" customWidth="1"/>
    <col min="19" max="256" width="8" style="670"/>
    <col min="257" max="257" width="4.42578125" style="670" customWidth="1"/>
    <col min="258" max="258" width="21.7109375" style="670" customWidth="1"/>
    <col min="259" max="259" width="20.85546875" style="670" customWidth="1"/>
    <col min="260" max="260" width="13.28515625" style="670" customWidth="1"/>
    <col min="261" max="262" width="12.42578125" style="670" customWidth="1"/>
    <col min="263" max="263" width="16.140625" style="670" customWidth="1"/>
    <col min="264" max="264" width="18.28515625" style="670" customWidth="1"/>
    <col min="265" max="265" width="8.140625" style="670" customWidth="1"/>
    <col min="266" max="270" width="11.85546875" style="670" customWidth="1"/>
    <col min="271" max="271" width="10.85546875" style="670" customWidth="1"/>
    <col min="272" max="272" width="21.28515625" style="670" customWidth="1"/>
    <col min="273" max="273" width="22.140625" style="670" customWidth="1"/>
    <col min="274" max="274" width="24.85546875" style="670" customWidth="1"/>
    <col min="275" max="512" width="8" style="670"/>
    <col min="513" max="513" width="4.42578125" style="670" customWidth="1"/>
    <col min="514" max="514" width="21.7109375" style="670" customWidth="1"/>
    <col min="515" max="515" width="20.85546875" style="670" customWidth="1"/>
    <col min="516" max="516" width="13.28515625" style="670" customWidth="1"/>
    <col min="517" max="518" width="12.42578125" style="670" customWidth="1"/>
    <col min="519" max="519" width="16.140625" style="670" customWidth="1"/>
    <col min="520" max="520" width="18.28515625" style="670" customWidth="1"/>
    <col min="521" max="521" width="8.140625" style="670" customWidth="1"/>
    <col min="522" max="526" width="11.85546875" style="670" customWidth="1"/>
    <col min="527" max="527" width="10.85546875" style="670" customWidth="1"/>
    <col min="528" max="528" width="21.28515625" style="670" customWidth="1"/>
    <col min="529" max="529" width="22.140625" style="670" customWidth="1"/>
    <col min="530" max="530" width="24.85546875" style="670" customWidth="1"/>
    <col min="531" max="768" width="8" style="670"/>
    <col min="769" max="769" width="4.42578125" style="670" customWidth="1"/>
    <col min="770" max="770" width="21.7109375" style="670" customWidth="1"/>
    <col min="771" max="771" width="20.85546875" style="670" customWidth="1"/>
    <col min="772" max="772" width="13.28515625" style="670" customWidth="1"/>
    <col min="773" max="774" width="12.42578125" style="670" customWidth="1"/>
    <col min="775" max="775" width="16.140625" style="670" customWidth="1"/>
    <col min="776" max="776" width="18.28515625" style="670" customWidth="1"/>
    <col min="777" max="777" width="8.140625" style="670" customWidth="1"/>
    <col min="778" max="782" width="11.85546875" style="670" customWidth="1"/>
    <col min="783" max="783" width="10.85546875" style="670" customWidth="1"/>
    <col min="784" max="784" width="21.28515625" style="670" customWidth="1"/>
    <col min="785" max="785" width="22.140625" style="670" customWidth="1"/>
    <col min="786" max="786" width="24.85546875" style="670" customWidth="1"/>
    <col min="787" max="1024" width="8" style="670"/>
    <col min="1025" max="1025" width="4.42578125" style="670" customWidth="1"/>
    <col min="1026" max="1026" width="21.7109375" style="670" customWidth="1"/>
    <col min="1027" max="1027" width="20.85546875" style="670" customWidth="1"/>
    <col min="1028" max="1028" width="13.28515625" style="670" customWidth="1"/>
    <col min="1029" max="1030" width="12.42578125" style="670" customWidth="1"/>
    <col min="1031" max="1031" width="16.140625" style="670" customWidth="1"/>
    <col min="1032" max="1032" width="18.28515625" style="670" customWidth="1"/>
    <col min="1033" max="1033" width="8.140625" style="670" customWidth="1"/>
    <col min="1034" max="1038" width="11.85546875" style="670" customWidth="1"/>
    <col min="1039" max="1039" width="10.85546875" style="670" customWidth="1"/>
    <col min="1040" max="1040" width="21.28515625" style="670" customWidth="1"/>
    <col min="1041" max="1041" width="22.140625" style="670" customWidth="1"/>
    <col min="1042" max="1042" width="24.85546875" style="670" customWidth="1"/>
    <col min="1043" max="1280" width="8" style="670"/>
    <col min="1281" max="1281" width="4.42578125" style="670" customWidth="1"/>
    <col min="1282" max="1282" width="21.7109375" style="670" customWidth="1"/>
    <col min="1283" max="1283" width="20.85546875" style="670" customWidth="1"/>
    <col min="1284" max="1284" width="13.28515625" style="670" customWidth="1"/>
    <col min="1285" max="1286" width="12.42578125" style="670" customWidth="1"/>
    <col min="1287" max="1287" width="16.140625" style="670" customWidth="1"/>
    <col min="1288" max="1288" width="18.28515625" style="670" customWidth="1"/>
    <col min="1289" max="1289" width="8.140625" style="670" customWidth="1"/>
    <col min="1290" max="1294" width="11.85546875" style="670" customWidth="1"/>
    <col min="1295" max="1295" width="10.85546875" style="670" customWidth="1"/>
    <col min="1296" max="1296" width="21.28515625" style="670" customWidth="1"/>
    <col min="1297" max="1297" width="22.140625" style="670" customWidth="1"/>
    <col min="1298" max="1298" width="24.85546875" style="670" customWidth="1"/>
    <col min="1299" max="1536" width="8" style="670"/>
    <col min="1537" max="1537" width="4.42578125" style="670" customWidth="1"/>
    <col min="1538" max="1538" width="21.7109375" style="670" customWidth="1"/>
    <col min="1539" max="1539" width="20.85546875" style="670" customWidth="1"/>
    <col min="1540" max="1540" width="13.28515625" style="670" customWidth="1"/>
    <col min="1541" max="1542" width="12.42578125" style="670" customWidth="1"/>
    <col min="1543" max="1543" width="16.140625" style="670" customWidth="1"/>
    <col min="1544" max="1544" width="18.28515625" style="670" customWidth="1"/>
    <col min="1545" max="1545" width="8.140625" style="670" customWidth="1"/>
    <col min="1546" max="1550" width="11.85546875" style="670" customWidth="1"/>
    <col min="1551" max="1551" width="10.85546875" style="670" customWidth="1"/>
    <col min="1552" max="1552" width="21.28515625" style="670" customWidth="1"/>
    <col min="1553" max="1553" width="22.140625" style="670" customWidth="1"/>
    <col min="1554" max="1554" width="24.85546875" style="670" customWidth="1"/>
    <col min="1555" max="1792" width="8" style="670"/>
    <col min="1793" max="1793" width="4.42578125" style="670" customWidth="1"/>
    <col min="1794" max="1794" width="21.7109375" style="670" customWidth="1"/>
    <col min="1795" max="1795" width="20.85546875" style="670" customWidth="1"/>
    <col min="1796" max="1796" width="13.28515625" style="670" customWidth="1"/>
    <col min="1797" max="1798" width="12.42578125" style="670" customWidth="1"/>
    <col min="1799" max="1799" width="16.140625" style="670" customWidth="1"/>
    <col min="1800" max="1800" width="18.28515625" style="670" customWidth="1"/>
    <col min="1801" max="1801" width="8.140625" style="670" customWidth="1"/>
    <col min="1802" max="1806" width="11.85546875" style="670" customWidth="1"/>
    <col min="1807" max="1807" width="10.85546875" style="670" customWidth="1"/>
    <col min="1808" max="1808" width="21.28515625" style="670" customWidth="1"/>
    <col min="1809" max="1809" width="22.140625" style="670" customWidth="1"/>
    <col min="1810" max="1810" width="24.85546875" style="670" customWidth="1"/>
    <col min="1811" max="2048" width="8" style="670"/>
    <col min="2049" max="2049" width="4.42578125" style="670" customWidth="1"/>
    <col min="2050" max="2050" width="21.7109375" style="670" customWidth="1"/>
    <col min="2051" max="2051" width="20.85546875" style="670" customWidth="1"/>
    <col min="2052" max="2052" width="13.28515625" style="670" customWidth="1"/>
    <col min="2053" max="2054" width="12.42578125" style="670" customWidth="1"/>
    <col min="2055" max="2055" width="16.140625" style="670" customWidth="1"/>
    <col min="2056" max="2056" width="18.28515625" style="670" customWidth="1"/>
    <col min="2057" max="2057" width="8.140625" style="670" customWidth="1"/>
    <col min="2058" max="2062" width="11.85546875" style="670" customWidth="1"/>
    <col min="2063" max="2063" width="10.85546875" style="670" customWidth="1"/>
    <col min="2064" max="2064" width="21.28515625" style="670" customWidth="1"/>
    <col min="2065" max="2065" width="22.140625" style="670" customWidth="1"/>
    <col min="2066" max="2066" width="24.85546875" style="670" customWidth="1"/>
    <col min="2067" max="2304" width="8" style="670"/>
    <col min="2305" max="2305" width="4.42578125" style="670" customWidth="1"/>
    <col min="2306" max="2306" width="21.7109375" style="670" customWidth="1"/>
    <col min="2307" max="2307" width="20.85546875" style="670" customWidth="1"/>
    <col min="2308" max="2308" width="13.28515625" style="670" customWidth="1"/>
    <col min="2309" max="2310" width="12.42578125" style="670" customWidth="1"/>
    <col min="2311" max="2311" width="16.140625" style="670" customWidth="1"/>
    <col min="2312" max="2312" width="18.28515625" style="670" customWidth="1"/>
    <col min="2313" max="2313" width="8.140625" style="670" customWidth="1"/>
    <col min="2314" max="2318" width="11.85546875" style="670" customWidth="1"/>
    <col min="2319" max="2319" width="10.85546875" style="670" customWidth="1"/>
    <col min="2320" max="2320" width="21.28515625" style="670" customWidth="1"/>
    <col min="2321" max="2321" width="22.140625" style="670" customWidth="1"/>
    <col min="2322" max="2322" width="24.85546875" style="670" customWidth="1"/>
    <col min="2323" max="2560" width="8" style="670"/>
    <col min="2561" max="2561" width="4.42578125" style="670" customWidth="1"/>
    <col min="2562" max="2562" width="21.7109375" style="670" customWidth="1"/>
    <col min="2563" max="2563" width="20.85546875" style="670" customWidth="1"/>
    <col min="2564" max="2564" width="13.28515625" style="670" customWidth="1"/>
    <col min="2565" max="2566" width="12.42578125" style="670" customWidth="1"/>
    <col min="2567" max="2567" width="16.140625" style="670" customWidth="1"/>
    <col min="2568" max="2568" width="18.28515625" style="670" customWidth="1"/>
    <col min="2569" max="2569" width="8.140625" style="670" customWidth="1"/>
    <col min="2570" max="2574" width="11.85546875" style="670" customWidth="1"/>
    <col min="2575" max="2575" width="10.85546875" style="670" customWidth="1"/>
    <col min="2576" max="2576" width="21.28515625" style="670" customWidth="1"/>
    <col min="2577" max="2577" width="22.140625" style="670" customWidth="1"/>
    <col min="2578" max="2578" width="24.85546875" style="670" customWidth="1"/>
    <col min="2579" max="2816" width="8" style="670"/>
    <col min="2817" max="2817" width="4.42578125" style="670" customWidth="1"/>
    <col min="2818" max="2818" width="21.7109375" style="670" customWidth="1"/>
    <col min="2819" max="2819" width="20.85546875" style="670" customWidth="1"/>
    <col min="2820" max="2820" width="13.28515625" style="670" customWidth="1"/>
    <col min="2821" max="2822" width="12.42578125" style="670" customWidth="1"/>
    <col min="2823" max="2823" width="16.140625" style="670" customWidth="1"/>
    <col min="2824" max="2824" width="18.28515625" style="670" customWidth="1"/>
    <col min="2825" max="2825" width="8.140625" style="670" customWidth="1"/>
    <col min="2826" max="2830" width="11.85546875" style="670" customWidth="1"/>
    <col min="2831" max="2831" width="10.85546875" style="670" customWidth="1"/>
    <col min="2832" max="2832" width="21.28515625" style="670" customWidth="1"/>
    <col min="2833" max="2833" width="22.140625" style="670" customWidth="1"/>
    <col min="2834" max="2834" width="24.85546875" style="670" customWidth="1"/>
    <col min="2835" max="3072" width="8" style="670"/>
    <col min="3073" max="3073" width="4.42578125" style="670" customWidth="1"/>
    <col min="3074" max="3074" width="21.7109375" style="670" customWidth="1"/>
    <col min="3075" max="3075" width="20.85546875" style="670" customWidth="1"/>
    <col min="3076" max="3076" width="13.28515625" style="670" customWidth="1"/>
    <col min="3077" max="3078" width="12.42578125" style="670" customWidth="1"/>
    <col min="3079" max="3079" width="16.140625" style="670" customWidth="1"/>
    <col min="3080" max="3080" width="18.28515625" style="670" customWidth="1"/>
    <col min="3081" max="3081" width="8.140625" style="670" customWidth="1"/>
    <col min="3082" max="3086" width="11.85546875" style="670" customWidth="1"/>
    <col min="3087" max="3087" width="10.85546875" style="670" customWidth="1"/>
    <col min="3088" max="3088" width="21.28515625" style="670" customWidth="1"/>
    <col min="3089" max="3089" width="22.140625" style="670" customWidth="1"/>
    <col min="3090" max="3090" width="24.85546875" style="670" customWidth="1"/>
    <col min="3091" max="3328" width="8" style="670"/>
    <col min="3329" max="3329" width="4.42578125" style="670" customWidth="1"/>
    <col min="3330" max="3330" width="21.7109375" style="670" customWidth="1"/>
    <col min="3331" max="3331" width="20.85546875" style="670" customWidth="1"/>
    <col min="3332" max="3332" width="13.28515625" style="670" customWidth="1"/>
    <col min="3333" max="3334" width="12.42578125" style="670" customWidth="1"/>
    <col min="3335" max="3335" width="16.140625" style="670" customWidth="1"/>
    <col min="3336" max="3336" width="18.28515625" style="670" customWidth="1"/>
    <col min="3337" max="3337" width="8.140625" style="670" customWidth="1"/>
    <col min="3338" max="3342" width="11.85546875" style="670" customWidth="1"/>
    <col min="3343" max="3343" width="10.85546875" style="670" customWidth="1"/>
    <col min="3344" max="3344" width="21.28515625" style="670" customWidth="1"/>
    <col min="3345" max="3345" width="22.140625" style="670" customWidth="1"/>
    <col min="3346" max="3346" width="24.85546875" style="670" customWidth="1"/>
    <col min="3347" max="3584" width="8" style="670"/>
    <col min="3585" max="3585" width="4.42578125" style="670" customWidth="1"/>
    <col min="3586" max="3586" width="21.7109375" style="670" customWidth="1"/>
    <col min="3587" max="3587" width="20.85546875" style="670" customWidth="1"/>
    <col min="3588" max="3588" width="13.28515625" style="670" customWidth="1"/>
    <col min="3589" max="3590" width="12.42578125" style="670" customWidth="1"/>
    <col min="3591" max="3591" width="16.140625" style="670" customWidth="1"/>
    <col min="3592" max="3592" width="18.28515625" style="670" customWidth="1"/>
    <col min="3593" max="3593" width="8.140625" style="670" customWidth="1"/>
    <col min="3594" max="3598" width="11.85546875" style="670" customWidth="1"/>
    <col min="3599" max="3599" width="10.85546875" style="670" customWidth="1"/>
    <col min="3600" max="3600" width="21.28515625" style="670" customWidth="1"/>
    <col min="3601" max="3601" width="22.140625" style="670" customWidth="1"/>
    <col min="3602" max="3602" width="24.85546875" style="670" customWidth="1"/>
    <col min="3603" max="3840" width="8" style="670"/>
    <col min="3841" max="3841" width="4.42578125" style="670" customWidth="1"/>
    <col min="3842" max="3842" width="21.7109375" style="670" customWidth="1"/>
    <col min="3843" max="3843" width="20.85546875" style="670" customWidth="1"/>
    <col min="3844" max="3844" width="13.28515625" style="670" customWidth="1"/>
    <col min="3845" max="3846" width="12.42578125" style="670" customWidth="1"/>
    <col min="3847" max="3847" width="16.140625" style="670" customWidth="1"/>
    <col min="3848" max="3848" width="18.28515625" style="670" customWidth="1"/>
    <col min="3849" max="3849" width="8.140625" style="670" customWidth="1"/>
    <col min="3850" max="3854" width="11.85546875" style="670" customWidth="1"/>
    <col min="3855" max="3855" width="10.85546875" style="670" customWidth="1"/>
    <col min="3856" max="3856" width="21.28515625" style="670" customWidth="1"/>
    <col min="3857" max="3857" width="22.140625" style="670" customWidth="1"/>
    <col min="3858" max="3858" width="24.85546875" style="670" customWidth="1"/>
    <col min="3859" max="4096" width="8" style="670"/>
    <col min="4097" max="4097" width="4.42578125" style="670" customWidth="1"/>
    <col min="4098" max="4098" width="21.7109375" style="670" customWidth="1"/>
    <col min="4099" max="4099" width="20.85546875" style="670" customWidth="1"/>
    <col min="4100" max="4100" width="13.28515625" style="670" customWidth="1"/>
    <col min="4101" max="4102" width="12.42578125" style="670" customWidth="1"/>
    <col min="4103" max="4103" width="16.140625" style="670" customWidth="1"/>
    <col min="4104" max="4104" width="18.28515625" style="670" customWidth="1"/>
    <col min="4105" max="4105" width="8.140625" style="670" customWidth="1"/>
    <col min="4106" max="4110" width="11.85546875" style="670" customWidth="1"/>
    <col min="4111" max="4111" width="10.85546875" style="670" customWidth="1"/>
    <col min="4112" max="4112" width="21.28515625" style="670" customWidth="1"/>
    <col min="4113" max="4113" width="22.140625" style="670" customWidth="1"/>
    <col min="4114" max="4114" width="24.85546875" style="670" customWidth="1"/>
    <col min="4115" max="4352" width="8" style="670"/>
    <col min="4353" max="4353" width="4.42578125" style="670" customWidth="1"/>
    <col min="4354" max="4354" width="21.7109375" style="670" customWidth="1"/>
    <col min="4355" max="4355" width="20.85546875" style="670" customWidth="1"/>
    <col min="4356" max="4356" width="13.28515625" style="670" customWidth="1"/>
    <col min="4357" max="4358" width="12.42578125" style="670" customWidth="1"/>
    <col min="4359" max="4359" width="16.140625" style="670" customWidth="1"/>
    <col min="4360" max="4360" width="18.28515625" style="670" customWidth="1"/>
    <col min="4361" max="4361" width="8.140625" style="670" customWidth="1"/>
    <col min="4362" max="4366" width="11.85546875" style="670" customWidth="1"/>
    <col min="4367" max="4367" width="10.85546875" style="670" customWidth="1"/>
    <col min="4368" max="4368" width="21.28515625" style="670" customWidth="1"/>
    <col min="4369" max="4369" width="22.140625" style="670" customWidth="1"/>
    <col min="4370" max="4370" width="24.85546875" style="670" customWidth="1"/>
    <col min="4371" max="4608" width="8" style="670"/>
    <col min="4609" max="4609" width="4.42578125" style="670" customWidth="1"/>
    <col min="4610" max="4610" width="21.7109375" style="670" customWidth="1"/>
    <col min="4611" max="4611" width="20.85546875" style="670" customWidth="1"/>
    <col min="4612" max="4612" width="13.28515625" style="670" customWidth="1"/>
    <col min="4613" max="4614" width="12.42578125" style="670" customWidth="1"/>
    <col min="4615" max="4615" width="16.140625" style="670" customWidth="1"/>
    <col min="4616" max="4616" width="18.28515625" style="670" customWidth="1"/>
    <col min="4617" max="4617" width="8.140625" style="670" customWidth="1"/>
    <col min="4618" max="4622" width="11.85546875" style="670" customWidth="1"/>
    <col min="4623" max="4623" width="10.85546875" style="670" customWidth="1"/>
    <col min="4624" max="4624" width="21.28515625" style="670" customWidth="1"/>
    <col min="4625" max="4625" width="22.140625" style="670" customWidth="1"/>
    <col min="4626" max="4626" width="24.85546875" style="670" customWidth="1"/>
    <col min="4627" max="4864" width="8" style="670"/>
    <col min="4865" max="4865" width="4.42578125" style="670" customWidth="1"/>
    <col min="4866" max="4866" width="21.7109375" style="670" customWidth="1"/>
    <col min="4867" max="4867" width="20.85546875" style="670" customWidth="1"/>
    <col min="4868" max="4868" width="13.28515625" style="670" customWidth="1"/>
    <col min="4869" max="4870" width="12.42578125" style="670" customWidth="1"/>
    <col min="4871" max="4871" width="16.140625" style="670" customWidth="1"/>
    <col min="4872" max="4872" width="18.28515625" style="670" customWidth="1"/>
    <col min="4873" max="4873" width="8.140625" style="670" customWidth="1"/>
    <col min="4874" max="4878" width="11.85546875" style="670" customWidth="1"/>
    <col min="4879" max="4879" width="10.85546875" style="670" customWidth="1"/>
    <col min="4880" max="4880" width="21.28515625" style="670" customWidth="1"/>
    <col min="4881" max="4881" width="22.140625" style="670" customWidth="1"/>
    <col min="4882" max="4882" width="24.85546875" style="670" customWidth="1"/>
    <col min="4883" max="5120" width="8" style="670"/>
    <col min="5121" max="5121" width="4.42578125" style="670" customWidth="1"/>
    <col min="5122" max="5122" width="21.7109375" style="670" customWidth="1"/>
    <col min="5123" max="5123" width="20.85546875" style="670" customWidth="1"/>
    <col min="5124" max="5124" width="13.28515625" style="670" customWidth="1"/>
    <col min="5125" max="5126" width="12.42578125" style="670" customWidth="1"/>
    <col min="5127" max="5127" width="16.140625" style="670" customWidth="1"/>
    <col min="5128" max="5128" width="18.28515625" style="670" customWidth="1"/>
    <col min="5129" max="5129" width="8.140625" style="670" customWidth="1"/>
    <col min="5130" max="5134" width="11.85546875" style="670" customWidth="1"/>
    <col min="5135" max="5135" width="10.85546875" style="670" customWidth="1"/>
    <col min="5136" max="5136" width="21.28515625" style="670" customWidth="1"/>
    <col min="5137" max="5137" width="22.140625" style="670" customWidth="1"/>
    <col min="5138" max="5138" width="24.85546875" style="670" customWidth="1"/>
    <col min="5139" max="5376" width="8" style="670"/>
    <col min="5377" max="5377" width="4.42578125" style="670" customWidth="1"/>
    <col min="5378" max="5378" width="21.7109375" style="670" customWidth="1"/>
    <col min="5379" max="5379" width="20.85546875" style="670" customWidth="1"/>
    <col min="5380" max="5380" width="13.28515625" style="670" customWidth="1"/>
    <col min="5381" max="5382" width="12.42578125" style="670" customWidth="1"/>
    <col min="5383" max="5383" width="16.140625" style="670" customWidth="1"/>
    <col min="5384" max="5384" width="18.28515625" style="670" customWidth="1"/>
    <col min="5385" max="5385" width="8.140625" style="670" customWidth="1"/>
    <col min="5386" max="5390" width="11.85546875" style="670" customWidth="1"/>
    <col min="5391" max="5391" width="10.85546875" style="670" customWidth="1"/>
    <col min="5392" max="5392" width="21.28515625" style="670" customWidth="1"/>
    <col min="5393" max="5393" width="22.140625" style="670" customWidth="1"/>
    <col min="5394" max="5394" width="24.85546875" style="670" customWidth="1"/>
    <col min="5395" max="5632" width="8" style="670"/>
    <col min="5633" max="5633" width="4.42578125" style="670" customWidth="1"/>
    <col min="5634" max="5634" width="21.7109375" style="670" customWidth="1"/>
    <col min="5635" max="5635" width="20.85546875" style="670" customWidth="1"/>
    <col min="5636" max="5636" width="13.28515625" style="670" customWidth="1"/>
    <col min="5637" max="5638" width="12.42578125" style="670" customWidth="1"/>
    <col min="5639" max="5639" width="16.140625" style="670" customWidth="1"/>
    <col min="5640" max="5640" width="18.28515625" style="670" customWidth="1"/>
    <col min="5641" max="5641" width="8.140625" style="670" customWidth="1"/>
    <col min="5642" max="5646" width="11.85546875" style="670" customWidth="1"/>
    <col min="5647" max="5647" width="10.85546875" style="670" customWidth="1"/>
    <col min="5648" max="5648" width="21.28515625" style="670" customWidth="1"/>
    <col min="5649" max="5649" width="22.140625" style="670" customWidth="1"/>
    <col min="5650" max="5650" width="24.85546875" style="670" customWidth="1"/>
    <col min="5651" max="5888" width="8" style="670"/>
    <col min="5889" max="5889" width="4.42578125" style="670" customWidth="1"/>
    <col min="5890" max="5890" width="21.7109375" style="670" customWidth="1"/>
    <col min="5891" max="5891" width="20.85546875" style="670" customWidth="1"/>
    <col min="5892" max="5892" width="13.28515625" style="670" customWidth="1"/>
    <col min="5893" max="5894" width="12.42578125" style="670" customWidth="1"/>
    <col min="5895" max="5895" width="16.140625" style="670" customWidth="1"/>
    <col min="5896" max="5896" width="18.28515625" style="670" customWidth="1"/>
    <col min="5897" max="5897" width="8.140625" style="670" customWidth="1"/>
    <col min="5898" max="5902" width="11.85546875" style="670" customWidth="1"/>
    <col min="5903" max="5903" width="10.85546875" style="670" customWidth="1"/>
    <col min="5904" max="5904" width="21.28515625" style="670" customWidth="1"/>
    <col min="5905" max="5905" width="22.140625" style="670" customWidth="1"/>
    <col min="5906" max="5906" width="24.85546875" style="670" customWidth="1"/>
    <col min="5907" max="6144" width="8" style="670"/>
    <col min="6145" max="6145" width="4.42578125" style="670" customWidth="1"/>
    <col min="6146" max="6146" width="21.7109375" style="670" customWidth="1"/>
    <col min="6147" max="6147" width="20.85546875" style="670" customWidth="1"/>
    <col min="6148" max="6148" width="13.28515625" style="670" customWidth="1"/>
    <col min="6149" max="6150" width="12.42578125" style="670" customWidth="1"/>
    <col min="6151" max="6151" width="16.140625" style="670" customWidth="1"/>
    <col min="6152" max="6152" width="18.28515625" style="670" customWidth="1"/>
    <col min="6153" max="6153" width="8.140625" style="670" customWidth="1"/>
    <col min="6154" max="6158" width="11.85546875" style="670" customWidth="1"/>
    <col min="6159" max="6159" width="10.85546875" style="670" customWidth="1"/>
    <col min="6160" max="6160" width="21.28515625" style="670" customWidth="1"/>
    <col min="6161" max="6161" width="22.140625" style="670" customWidth="1"/>
    <col min="6162" max="6162" width="24.85546875" style="670" customWidth="1"/>
    <col min="6163" max="6400" width="8" style="670"/>
    <col min="6401" max="6401" width="4.42578125" style="670" customWidth="1"/>
    <col min="6402" max="6402" width="21.7109375" style="670" customWidth="1"/>
    <col min="6403" max="6403" width="20.85546875" style="670" customWidth="1"/>
    <col min="6404" max="6404" width="13.28515625" style="670" customWidth="1"/>
    <col min="6405" max="6406" width="12.42578125" style="670" customWidth="1"/>
    <col min="6407" max="6407" width="16.140625" style="670" customWidth="1"/>
    <col min="6408" max="6408" width="18.28515625" style="670" customWidth="1"/>
    <col min="6409" max="6409" width="8.140625" style="670" customWidth="1"/>
    <col min="6410" max="6414" width="11.85546875" style="670" customWidth="1"/>
    <col min="6415" max="6415" width="10.85546875" style="670" customWidth="1"/>
    <col min="6416" max="6416" width="21.28515625" style="670" customWidth="1"/>
    <col min="6417" max="6417" width="22.140625" style="670" customWidth="1"/>
    <col min="6418" max="6418" width="24.85546875" style="670" customWidth="1"/>
    <col min="6419" max="6656" width="8" style="670"/>
    <col min="6657" max="6657" width="4.42578125" style="670" customWidth="1"/>
    <col min="6658" max="6658" width="21.7109375" style="670" customWidth="1"/>
    <col min="6659" max="6659" width="20.85546875" style="670" customWidth="1"/>
    <col min="6660" max="6660" width="13.28515625" style="670" customWidth="1"/>
    <col min="6661" max="6662" width="12.42578125" style="670" customWidth="1"/>
    <col min="6663" max="6663" width="16.140625" style="670" customWidth="1"/>
    <col min="6664" max="6664" width="18.28515625" style="670" customWidth="1"/>
    <col min="6665" max="6665" width="8.140625" style="670" customWidth="1"/>
    <col min="6666" max="6670" width="11.85546875" style="670" customWidth="1"/>
    <col min="6671" max="6671" width="10.85546875" style="670" customWidth="1"/>
    <col min="6672" max="6672" width="21.28515625" style="670" customWidth="1"/>
    <col min="6673" max="6673" width="22.140625" style="670" customWidth="1"/>
    <col min="6674" max="6674" width="24.85546875" style="670" customWidth="1"/>
    <col min="6675" max="6912" width="8" style="670"/>
    <col min="6913" max="6913" width="4.42578125" style="670" customWidth="1"/>
    <col min="6914" max="6914" width="21.7109375" style="670" customWidth="1"/>
    <col min="6915" max="6915" width="20.85546875" style="670" customWidth="1"/>
    <col min="6916" max="6916" width="13.28515625" style="670" customWidth="1"/>
    <col min="6917" max="6918" width="12.42578125" style="670" customWidth="1"/>
    <col min="6919" max="6919" width="16.140625" style="670" customWidth="1"/>
    <col min="6920" max="6920" width="18.28515625" style="670" customWidth="1"/>
    <col min="6921" max="6921" width="8.140625" style="670" customWidth="1"/>
    <col min="6922" max="6926" width="11.85546875" style="670" customWidth="1"/>
    <col min="6927" max="6927" width="10.85546875" style="670" customWidth="1"/>
    <col min="6928" max="6928" width="21.28515625" style="670" customWidth="1"/>
    <col min="6929" max="6929" width="22.140625" style="670" customWidth="1"/>
    <col min="6930" max="6930" width="24.85546875" style="670" customWidth="1"/>
    <col min="6931" max="7168" width="8" style="670"/>
    <col min="7169" max="7169" width="4.42578125" style="670" customWidth="1"/>
    <col min="7170" max="7170" width="21.7109375" style="670" customWidth="1"/>
    <col min="7171" max="7171" width="20.85546875" style="670" customWidth="1"/>
    <col min="7172" max="7172" width="13.28515625" style="670" customWidth="1"/>
    <col min="7173" max="7174" width="12.42578125" style="670" customWidth="1"/>
    <col min="7175" max="7175" width="16.140625" style="670" customWidth="1"/>
    <col min="7176" max="7176" width="18.28515625" style="670" customWidth="1"/>
    <col min="7177" max="7177" width="8.140625" style="670" customWidth="1"/>
    <col min="7178" max="7182" width="11.85546875" style="670" customWidth="1"/>
    <col min="7183" max="7183" width="10.85546875" style="670" customWidth="1"/>
    <col min="7184" max="7184" width="21.28515625" style="670" customWidth="1"/>
    <col min="7185" max="7185" width="22.140625" style="670" customWidth="1"/>
    <col min="7186" max="7186" width="24.85546875" style="670" customWidth="1"/>
    <col min="7187" max="7424" width="8" style="670"/>
    <col min="7425" max="7425" width="4.42578125" style="670" customWidth="1"/>
    <col min="7426" max="7426" width="21.7109375" style="670" customWidth="1"/>
    <col min="7427" max="7427" width="20.85546875" style="670" customWidth="1"/>
    <col min="7428" max="7428" width="13.28515625" style="670" customWidth="1"/>
    <col min="7429" max="7430" width="12.42578125" style="670" customWidth="1"/>
    <col min="7431" max="7431" width="16.140625" style="670" customWidth="1"/>
    <col min="7432" max="7432" width="18.28515625" style="670" customWidth="1"/>
    <col min="7433" max="7433" width="8.140625" style="670" customWidth="1"/>
    <col min="7434" max="7438" width="11.85546875" style="670" customWidth="1"/>
    <col min="7439" max="7439" width="10.85546875" style="670" customWidth="1"/>
    <col min="7440" max="7440" width="21.28515625" style="670" customWidth="1"/>
    <col min="7441" max="7441" width="22.140625" style="670" customWidth="1"/>
    <col min="7442" max="7442" width="24.85546875" style="670" customWidth="1"/>
    <col min="7443" max="7680" width="8" style="670"/>
    <col min="7681" max="7681" width="4.42578125" style="670" customWidth="1"/>
    <col min="7682" max="7682" width="21.7109375" style="670" customWidth="1"/>
    <col min="7683" max="7683" width="20.85546875" style="670" customWidth="1"/>
    <col min="7684" max="7684" width="13.28515625" style="670" customWidth="1"/>
    <col min="7685" max="7686" width="12.42578125" style="670" customWidth="1"/>
    <col min="7687" max="7687" width="16.140625" style="670" customWidth="1"/>
    <col min="7688" max="7688" width="18.28515625" style="670" customWidth="1"/>
    <col min="7689" max="7689" width="8.140625" style="670" customWidth="1"/>
    <col min="7690" max="7694" width="11.85546875" style="670" customWidth="1"/>
    <col min="7695" max="7695" width="10.85546875" style="670" customWidth="1"/>
    <col min="7696" max="7696" width="21.28515625" style="670" customWidth="1"/>
    <col min="7697" max="7697" width="22.140625" style="670" customWidth="1"/>
    <col min="7698" max="7698" width="24.85546875" style="670" customWidth="1"/>
    <col min="7699" max="7936" width="8" style="670"/>
    <col min="7937" max="7937" width="4.42578125" style="670" customWidth="1"/>
    <col min="7938" max="7938" width="21.7109375" style="670" customWidth="1"/>
    <col min="7939" max="7939" width="20.85546875" style="670" customWidth="1"/>
    <col min="7940" max="7940" width="13.28515625" style="670" customWidth="1"/>
    <col min="7941" max="7942" width="12.42578125" style="670" customWidth="1"/>
    <col min="7943" max="7943" width="16.140625" style="670" customWidth="1"/>
    <col min="7944" max="7944" width="18.28515625" style="670" customWidth="1"/>
    <col min="7945" max="7945" width="8.140625" style="670" customWidth="1"/>
    <col min="7946" max="7950" width="11.85546875" style="670" customWidth="1"/>
    <col min="7951" max="7951" width="10.85546875" style="670" customWidth="1"/>
    <col min="7952" max="7952" width="21.28515625" style="670" customWidth="1"/>
    <col min="7953" max="7953" width="22.140625" style="670" customWidth="1"/>
    <col min="7954" max="7954" width="24.85546875" style="670" customWidth="1"/>
    <col min="7955" max="8192" width="8" style="670"/>
    <col min="8193" max="8193" width="4.42578125" style="670" customWidth="1"/>
    <col min="8194" max="8194" width="21.7109375" style="670" customWidth="1"/>
    <col min="8195" max="8195" width="20.85546875" style="670" customWidth="1"/>
    <col min="8196" max="8196" width="13.28515625" style="670" customWidth="1"/>
    <col min="8197" max="8198" width="12.42578125" style="670" customWidth="1"/>
    <col min="8199" max="8199" width="16.140625" style="670" customWidth="1"/>
    <col min="8200" max="8200" width="18.28515625" style="670" customWidth="1"/>
    <col min="8201" max="8201" width="8.140625" style="670" customWidth="1"/>
    <col min="8202" max="8206" width="11.85546875" style="670" customWidth="1"/>
    <col min="8207" max="8207" width="10.85546875" style="670" customWidth="1"/>
    <col min="8208" max="8208" width="21.28515625" style="670" customWidth="1"/>
    <col min="8209" max="8209" width="22.140625" style="670" customWidth="1"/>
    <col min="8210" max="8210" width="24.85546875" style="670" customWidth="1"/>
    <col min="8211" max="8448" width="8" style="670"/>
    <col min="8449" max="8449" width="4.42578125" style="670" customWidth="1"/>
    <col min="8450" max="8450" width="21.7109375" style="670" customWidth="1"/>
    <col min="8451" max="8451" width="20.85546875" style="670" customWidth="1"/>
    <col min="8452" max="8452" width="13.28515625" style="670" customWidth="1"/>
    <col min="8453" max="8454" width="12.42578125" style="670" customWidth="1"/>
    <col min="8455" max="8455" width="16.140625" style="670" customWidth="1"/>
    <col min="8456" max="8456" width="18.28515625" style="670" customWidth="1"/>
    <col min="8457" max="8457" width="8.140625" style="670" customWidth="1"/>
    <col min="8458" max="8462" width="11.85546875" style="670" customWidth="1"/>
    <col min="8463" max="8463" width="10.85546875" style="670" customWidth="1"/>
    <col min="8464" max="8464" width="21.28515625" style="670" customWidth="1"/>
    <col min="8465" max="8465" width="22.140625" style="670" customWidth="1"/>
    <col min="8466" max="8466" width="24.85546875" style="670" customWidth="1"/>
    <col min="8467" max="8704" width="8" style="670"/>
    <col min="8705" max="8705" width="4.42578125" style="670" customWidth="1"/>
    <col min="8706" max="8706" width="21.7109375" style="670" customWidth="1"/>
    <col min="8707" max="8707" width="20.85546875" style="670" customWidth="1"/>
    <col min="8708" max="8708" width="13.28515625" style="670" customWidth="1"/>
    <col min="8709" max="8710" width="12.42578125" style="670" customWidth="1"/>
    <col min="8711" max="8711" width="16.140625" style="670" customWidth="1"/>
    <col min="8712" max="8712" width="18.28515625" style="670" customWidth="1"/>
    <col min="8713" max="8713" width="8.140625" style="670" customWidth="1"/>
    <col min="8714" max="8718" width="11.85546875" style="670" customWidth="1"/>
    <col min="8719" max="8719" width="10.85546875" style="670" customWidth="1"/>
    <col min="8720" max="8720" width="21.28515625" style="670" customWidth="1"/>
    <col min="8721" max="8721" width="22.140625" style="670" customWidth="1"/>
    <col min="8722" max="8722" width="24.85546875" style="670" customWidth="1"/>
    <col min="8723" max="8960" width="8" style="670"/>
    <col min="8961" max="8961" width="4.42578125" style="670" customWidth="1"/>
    <col min="8962" max="8962" width="21.7109375" style="670" customWidth="1"/>
    <col min="8963" max="8963" width="20.85546875" style="670" customWidth="1"/>
    <col min="8964" max="8964" width="13.28515625" style="670" customWidth="1"/>
    <col min="8965" max="8966" width="12.42578125" style="670" customWidth="1"/>
    <col min="8967" max="8967" width="16.140625" style="670" customWidth="1"/>
    <col min="8968" max="8968" width="18.28515625" style="670" customWidth="1"/>
    <col min="8969" max="8969" width="8.140625" style="670" customWidth="1"/>
    <col min="8970" max="8974" width="11.85546875" style="670" customWidth="1"/>
    <col min="8975" max="8975" width="10.85546875" style="670" customWidth="1"/>
    <col min="8976" max="8976" width="21.28515625" style="670" customWidth="1"/>
    <col min="8977" max="8977" width="22.140625" style="670" customWidth="1"/>
    <col min="8978" max="8978" width="24.85546875" style="670" customWidth="1"/>
    <col min="8979" max="9216" width="8" style="670"/>
    <col min="9217" max="9217" width="4.42578125" style="670" customWidth="1"/>
    <col min="9218" max="9218" width="21.7109375" style="670" customWidth="1"/>
    <col min="9219" max="9219" width="20.85546875" style="670" customWidth="1"/>
    <col min="9220" max="9220" width="13.28515625" style="670" customWidth="1"/>
    <col min="9221" max="9222" width="12.42578125" style="670" customWidth="1"/>
    <col min="9223" max="9223" width="16.140625" style="670" customWidth="1"/>
    <col min="9224" max="9224" width="18.28515625" style="670" customWidth="1"/>
    <col min="9225" max="9225" width="8.140625" style="670" customWidth="1"/>
    <col min="9226" max="9230" width="11.85546875" style="670" customWidth="1"/>
    <col min="9231" max="9231" width="10.85546875" style="670" customWidth="1"/>
    <col min="9232" max="9232" width="21.28515625" style="670" customWidth="1"/>
    <col min="9233" max="9233" width="22.140625" style="670" customWidth="1"/>
    <col min="9234" max="9234" width="24.85546875" style="670" customWidth="1"/>
    <col min="9235" max="9472" width="8" style="670"/>
    <col min="9473" max="9473" width="4.42578125" style="670" customWidth="1"/>
    <col min="9474" max="9474" width="21.7109375" style="670" customWidth="1"/>
    <col min="9475" max="9475" width="20.85546875" style="670" customWidth="1"/>
    <col min="9476" max="9476" width="13.28515625" style="670" customWidth="1"/>
    <col min="9477" max="9478" width="12.42578125" style="670" customWidth="1"/>
    <col min="9479" max="9479" width="16.140625" style="670" customWidth="1"/>
    <col min="9480" max="9480" width="18.28515625" style="670" customWidth="1"/>
    <col min="9481" max="9481" width="8.140625" style="670" customWidth="1"/>
    <col min="9482" max="9486" width="11.85546875" style="670" customWidth="1"/>
    <col min="9487" max="9487" width="10.85546875" style="670" customWidth="1"/>
    <col min="9488" max="9488" width="21.28515625" style="670" customWidth="1"/>
    <col min="9489" max="9489" width="22.140625" style="670" customWidth="1"/>
    <col min="9490" max="9490" width="24.85546875" style="670" customWidth="1"/>
    <col min="9491" max="9728" width="8" style="670"/>
    <col min="9729" max="9729" width="4.42578125" style="670" customWidth="1"/>
    <col min="9730" max="9730" width="21.7109375" style="670" customWidth="1"/>
    <col min="9731" max="9731" width="20.85546875" style="670" customWidth="1"/>
    <col min="9732" max="9732" width="13.28515625" style="670" customWidth="1"/>
    <col min="9733" max="9734" width="12.42578125" style="670" customWidth="1"/>
    <col min="9735" max="9735" width="16.140625" style="670" customWidth="1"/>
    <col min="9736" max="9736" width="18.28515625" style="670" customWidth="1"/>
    <col min="9737" max="9737" width="8.140625" style="670" customWidth="1"/>
    <col min="9738" max="9742" width="11.85546875" style="670" customWidth="1"/>
    <col min="9743" max="9743" width="10.85546875" style="670" customWidth="1"/>
    <col min="9744" max="9744" width="21.28515625" style="670" customWidth="1"/>
    <col min="9745" max="9745" width="22.140625" style="670" customWidth="1"/>
    <col min="9746" max="9746" width="24.85546875" style="670" customWidth="1"/>
    <col min="9747" max="9984" width="8" style="670"/>
    <col min="9985" max="9985" width="4.42578125" style="670" customWidth="1"/>
    <col min="9986" max="9986" width="21.7109375" style="670" customWidth="1"/>
    <col min="9987" max="9987" width="20.85546875" style="670" customWidth="1"/>
    <col min="9988" max="9988" width="13.28515625" style="670" customWidth="1"/>
    <col min="9989" max="9990" width="12.42578125" style="670" customWidth="1"/>
    <col min="9991" max="9991" width="16.140625" style="670" customWidth="1"/>
    <col min="9992" max="9992" width="18.28515625" style="670" customWidth="1"/>
    <col min="9993" max="9993" width="8.140625" style="670" customWidth="1"/>
    <col min="9994" max="9998" width="11.85546875" style="670" customWidth="1"/>
    <col min="9999" max="9999" width="10.85546875" style="670" customWidth="1"/>
    <col min="10000" max="10000" width="21.28515625" style="670" customWidth="1"/>
    <col min="10001" max="10001" width="22.140625" style="670" customWidth="1"/>
    <col min="10002" max="10002" width="24.85546875" style="670" customWidth="1"/>
    <col min="10003" max="10240" width="8" style="670"/>
    <col min="10241" max="10241" width="4.42578125" style="670" customWidth="1"/>
    <col min="10242" max="10242" width="21.7109375" style="670" customWidth="1"/>
    <col min="10243" max="10243" width="20.85546875" style="670" customWidth="1"/>
    <col min="10244" max="10244" width="13.28515625" style="670" customWidth="1"/>
    <col min="10245" max="10246" width="12.42578125" style="670" customWidth="1"/>
    <col min="10247" max="10247" width="16.140625" style="670" customWidth="1"/>
    <col min="10248" max="10248" width="18.28515625" style="670" customWidth="1"/>
    <col min="10249" max="10249" width="8.140625" style="670" customWidth="1"/>
    <col min="10250" max="10254" width="11.85546875" style="670" customWidth="1"/>
    <col min="10255" max="10255" width="10.85546875" style="670" customWidth="1"/>
    <col min="10256" max="10256" width="21.28515625" style="670" customWidth="1"/>
    <col min="10257" max="10257" width="22.140625" style="670" customWidth="1"/>
    <col min="10258" max="10258" width="24.85546875" style="670" customWidth="1"/>
    <col min="10259" max="10496" width="8" style="670"/>
    <col min="10497" max="10497" width="4.42578125" style="670" customWidth="1"/>
    <col min="10498" max="10498" width="21.7109375" style="670" customWidth="1"/>
    <col min="10499" max="10499" width="20.85546875" style="670" customWidth="1"/>
    <col min="10500" max="10500" width="13.28515625" style="670" customWidth="1"/>
    <col min="10501" max="10502" width="12.42578125" style="670" customWidth="1"/>
    <col min="10503" max="10503" width="16.140625" style="670" customWidth="1"/>
    <col min="10504" max="10504" width="18.28515625" style="670" customWidth="1"/>
    <col min="10505" max="10505" width="8.140625" style="670" customWidth="1"/>
    <col min="10506" max="10510" width="11.85546875" style="670" customWidth="1"/>
    <col min="10511" max="10511" width="10.85546875" style="670" customWidth="1"/>
    <col min="10512" max="10512" width="21.28515625" style="670" customWidth="1"/>
    <col min="10513" max="10513" width="22.140625" style="670" customWidth="1"/>
    <col min="10514" max="10514" width="24.85546875" style="670" customWidth="1"/>
    <col min="10515" max="10752" width="8" style="670"/>
    <col min="10753" max="10753" width="4.42578125" style="670" customWidth="1"/>
    <col min="10754" max="10754" width="21.7109375" style="670" customWidth="1"/>
    <col min="10755" max="10755" width="20.85546875" style="670" customWidth="1"/>
    <col min="10756" max="10756" width="13.28515625" style="670" customWidth="1"/>
    <col min="10757" max="10758" width="12.42578125" style="670" customWidth="1"/>
    <col min="10759" max="10759" width="16.140625" style="670" customWidth="1"/>
    <col min="10760" max="10760" width="18.28515625" style="670" customWidth="1"/>
    <col min="10761" max="10761" width="8.140625" style="670" customWidth="1"/>
    <col min="10762" max="10766" width="11.85546875" style="670" customWidth="1"/>
    <col min="10767" max="10767" width="10.85546875" style="670" customWidth="1"/>
    <col min="10768" max="10768" width="21.28515625" style="670" customWidth="1"/>
    <col min="10769" max="10769" width="22.140625" style="670" customWidth="1"/>
    <col min="10770" max="10770" width="24.85546875" style="670" customWidth="1"/>
    <col min="10771" max="11008" width="8" style="670"/>
    <col min="11009" max="11009" width="4.42578125" style="670" customWidth="1"/>
    <col min="11010" max="11010" width="21.7109375" style="670" customWidth="1"/>
    <col min="11011" max="11011" width="20.85546875" style="670" customWidth="1"/>
    <col min="11012" max="11012" width="13.28515625" style="670" customWidth="1"/>
    <col min="11013" max="11014" width="12.42578125" style="670" customWidth="1"/>
    <col min="11015" max="11015" width="16.140625" style="670" customWidth="1"/>
    <col min="11016" max="11016" width="18.28515625" style="670" customWidth="1"/>
    <col min="11017" max="11017" width="8.140625" style="670" customWidth="1"/>
    <col min="11018" max="11022" width="11.85546875" style="670" customWidth="1"/>
    <col min="11023" max="11023" width="10.85546875" style="670" customWidth="1"/>
    <col min="11024" max="11024" width="21.28515625" style="670" customWidth="1"/>
    <col min="11025" max="11025" width="22.140625" style="670" customWidth="1"/>
    <col min="11026" max="11026" width="24.85546875" style="670" customWidth="1"/>
    <col min="11027" max="11264" width="8" style="670"/>
    <col min="11265" max="11265" width="4.42578125" style="670" customWidth="1"/>
    <col min="11266" max="11266" width="21.7109375" style="670" customWidth="1"/>
    <col min="11267" max="11267" width="20.85546875" style="670" customWidth="1"/>
    <col min="11268" max="11268" width="13.28515625" style="670" customWidth="1"/>
    <col min="11269" max="11270" width="12.42578125" style="670" customWidth="1"/>
    <col min="11271" max="11271" width="16.140625" style="670" customWidth="1"/>
    <col min="11272" max="11272" width="18.28515625" style="670" customWidth="1"/>
    <col min="11273" max="11273" width="8.140625" style="670" customWidth="1"/>
    <col min="11274" max="11278" width="11.85546875" style="670" customWidth="1"/>
    <col min="11279" max="11279" width="10.85546875" style="670" customWidth="1"/>
    <col min="11280" max="11280" width="21.28515625" style="670" customWidth="1"/>
    <col min="11281" max="11281" width="22.140625" style="670" customWidth="1"/>
    <col min="11282" max="11282" width="24.85546875" style="670" customWidth="1"/>
    <col min="11283" max="11520" width="8" style="670"/>
    <col min="11521" max="11521" width="4.42578125" style="670" customWidth="1"/>
    <col min="11522" max="11522" width="21.7109375" style="670" customWidth="1"/>
    <col min="11523" max="11523" width="20.85546875" style="670" customWidth="1"/>
    <col min="11524" max="11524" width="13.28515625" style="670" customWidth="1"/>
    <col min="11525" max="11526" width="12.42578125" style="670" customWidth="1"/>
    <col min="11527" max="11527" width="16.140625" style="670" customWidth="1"/>
    <col min="11528" max="11528" width="18.28515625" style="670" customWidth="1"/>
    <col min="11529" max="11529" width="8.140625" style="670" customWidth="1"/>
    <col min="11530" max="11534" width="11.85546875" style="670" customWidth="1"/>
    <col min="11535" max="11535" width="10.85546875" style="670" customWidth="1"/>
    <col min="11536" max="11536" width="21.28515625" style="670" customWidth="1"/>
    <col min="11537" max="11537" width="22.140625" style="670" customWidth="1"/>
    <col min="11538" max="11538" width="24.85546875" style="670" customWidth="1"/>
    <col min="11539" max="11776" width="8" style="670"/>
    <col min="11777" max="11777" width="4.42578125" style="670" customWidth="1"/>
    <col min="11778" max="11778" width="21.7109375" style="670" customWidth="1"/>
    <col min="11779" max="11779" width="20.85546875" style="670" customWidth="1"/>
    <col min="11780" max="11780" width="13.28515625" style="670" customWidth="1"/>
    <col min="11781" max="11782" width="12.42578125" style="670" customWidth="1"/>
    <col min="11783" max="11783" width="16.140625" style="670" customWidth="1"/>
    <col min="11784" max="11784" width="18.28515625" style="670" customWidth="1"/>
    <col min="11785" max="11785" width="8.140625" style="670" customWidth="1"/>
    <col min="11786" max="11790" width="11.85546875" style="670" customWidth="1"/>
    <col min="11791" max="11791" width="10.85546875" style="670" customWidth="1"/>
    <col min="11792" max="11792" width="21.28515625" style="670" customWidth="1"/>
    <col min="11793" max="11793" width="22.140625" style="670" customWidth="1"/>
    <col min="11794" max="11794" width="24.85546875" style="670" customWidth="1"/>
    <col min="11795" max="12032" width="8" style="670"/>
    <col min="12033" max="12033" width="4.42578125" style="670" customWidth="1"/>
    <col min="12034" max="12034" width="21.7109375" style="670" customWidth="1"/>
    <col min="12035" max="12035" width="20.85546875" style="670" customWidth="1"/>
    <col min="12036" max="12036" width="13.28515625" style="670" customWidth="1"/>
    <col min="12037" max="12038" width="12.42578125" style="670" customWidth="1"/>
    <col min="12039" max="12039" width="16.140625" style="670" customWidth="1"/>
    <col min="12040" max="12040" width="18.28515625" style="670" customWidth="1"/>
    <col min="12041" max="12041" width="8.140625" style="670" customWidth="1"/>
    <col min="12042" max="12046" width="11.85546875" style="670" customWidth="1"/>
    <col min="12047" max="12047" width="10.85546875" style="670" customWidth="1"/>
    <col min="12048" max="12048" width="21.28515625" style="670" customWidth="1"/>
    <col min="12049" max="12049" width="22.140625" style="670" customWidth="1"/>
    <col min="12050" max="12050" width="24.85546875" style="670" customWidth="1"/>
    <col min="12051" max="12288" width="8" style="670"/>
    <col min="12289" max="12289" width="4.42578125" style="670" customWidth="1"/>
    <col min="12290" max="12290" width="21.7109375" style="670" customWidth="1"/>
    <col min="12291" max="12291" width="20.85546875" style="670" customWidth="1"/>
    <col min="12292" max="12292" width="13.28515625" style="670" customWidth="1"/>
    <col min="12293" max="12294" width="12.42578125" style="670" customWidth="1"/>
    <col min="12295" max="12295" width="16.140625" style="670" customWidth="1"/>
    <col min="12296" max="12296" width="18.28515625" style="670" customWidth="1"/>
    <col min="12297" max="12297" width="8.140625" style="670" customWidth="1"/>
    <col min="12298" max="12302" width="11.85546875" style="670" customWidth="1"/>
    <col min="12303" max="12303" width="10.85546875" style="670" customWidth="1"/>
    <col min="12304" max="12304" width="21.28515625" style="670" customWidth="1"/>
    <col min="12305" max="12305" width="22.140625" style="670" customWidth="1"/>
    <col min="12306" max="12306" width="24.85546875" style="670" customWidth="1"/>
    <col min="12307" max="12544" width="8" style="670"/>
    <col min="12545" max="12545" width="4.42578125" style="670" customWidth="1"/>
    <col min="12546" max="12546" width="21.7109375" style="670" customWidth="1"/>
    <col min="12547" max="12547" width="20.85546875" style="670" customWidth="1"/>
    <col min="12548" max="12548" width="13.28515625" style="670" customWidth="1"/>
    <col min="12549" max="12550" width="12.42578125" style="670" customWidth="1"/>
    <col min="12551" max="12551" width="16.140625" style="670" customWidth="1"/>
    <col min="12552" max="12552" width="18.28515625" style="670" customWidth="1"/>
    <col min="12553" max="12553" width="8.140625" style="670" customWidth="1"/>
    <col min="12554" max="12558" width="11.85546875" style="670" customWidth="1"/>
    <col min="12559" max="12559" width="10.85546875" style="670" customWidth="1"/>
    <col min="12560" max="12560" width="21.28515625" style="670" customWidth="1"/>
    <col min="12561" max="12561" width="22.140625" style="670" customWidth="1"/>
    <col min="12562" max="12562" width="24.85546875" style="670" customWidth="1"/>
    <col min="12563" max="12800" width="8" style="670"/>
    <col min="12801" max="12801" width="4.42578125" style="670" customWidth="1"/>
    <col min="12802" max="12802" width="21.7109375" style="670" customWidth="1"/>
    <col min="12803" max="12803" width="20.85546875" style="670" customWidth="1"/>
    <col min="12804" max="12804" width="13.28515625" style="670" customWidth="1"/>
    <col min="12805" max="12806" width="12.42578125" style="670" customWidth="1"/>
    <col min="12807" max="12807" width="16.140625" style="670" customWidth="1"/>
    <col min="12808" max="12808" width="18.28515625" style="670" customWidth="1"/>
    <col min="12809" max="12809" width="8.140625" style="670" customWidth="1"/>
    <col min="12810" max="12814" width="11.85546875" style="670" customWidth="1"/>
    <col min="12815" max="12815" width="10.85546875" style="670" customWidth="1"/>
    <col min="12816" max="12816" width="21.28515625" style="670" customWidth="1"/>
    <col min="12817" max="12817" width="22.140625" style="670" customWidth="1"/>
    <col min="12818" max="12818" width="24.85546875" style="670" customWidth="1"/>
    <col min="12819" max="13056" width="8" style="670"/>
    <col min="13057" max="13057" width="4.42578125" style="670" customWidth="1"/>
    <col min="13058" max="13058" width="21.7109375" style="670" customWidth="1"/>
    <col min="13059" max="13059" width="20.85546875" style="670" customWidth="1"/>
    <col min="13060" max="13060" width="13.28515625" style="670" customWidth="1"/>
    <col min="13061" max="13062" width="12.42578125" style="670" customWidth="1"/>
    <col min="13063" max="13063" width="16.140625" style="670" customWidth="1"/>
    <col min="13064" max="13064" width="18.28515625" style="670" customWidth="1"/>
    <col min="13065" max="13065" width="8.140625" style="670" customWidth="1"/>
    <col min="13066" max="13070" width="11.85546875" style="670" customWidth="1"/>
    <col min="13071" max="13071" width="10.85546875" style="670" customWidth="1"/>
    <col min="13072" max="13072" width="21.28515625" style="670" customWidth="1"/>
    <col min="13073" max="13073" width="22.140625" style="670" customWidth="1"/>
    <col min="13074" max="13074" width="24.85546875" style="670" customWidth="1"/>
    <col min="13075" max="13312" width="8" style="670"/>
    <col min="13313" max="13313" width="4.42578125" style="670" customWidth="1"/>
    <col min="13314" max="13314" width="21.7109375" style="670" customWidth="1"/>
    <col min="13315" max="13315" width="20.85546875" style="670" customWidth="1"/>
    <col min="13316" max="13316" width="13.28515625" style="670" customWidth="1"/>
    <col min="13317" max="13318" width="12.42578125" style="670" customWidth="1"/>
    <col min="13319" max="13319" width="16.140625" style="670" customWidth="1"/>
    <col min="13320" max="13320" width="18.28515625" style="670" customWidth="1"/>
    <col min="13321" max="13321" width="8.140625" style="670" customWidth="1"/>
    <col min="13322" max="13326" width="11.85546875" style="670" customWidth="1"/>
    <col min="13327" max="13327" width="10.85546875" style="670" customWidth="1"/>
    <col min="13328" max="13328" width="21.28515625" style="670" customWidth="1"/>
    <col min="13329" max="13329" width="22.140625" style="670" customWidth="1"/>
    <col min="13330" max="13330" width="24.85546875" style="670" customWidth="1"/>
    <col min="13331" max="13568" width="8" style="670"/>
    <col min="13569" max="13569" width="4.42578125" style="670" customWidth="1"/>
    <col min="13570" max="13570" width="21.7109375" style="670" customWidth="1"/>
    <col min="13571" max="13571" width="20.85546875" style="670" customWidth="1"/>
    <col min="13572" max="13572" width="13.28515625" style="670" customWidth="1"/>
    <col min="13573" max="13574" width="12.42578125" style="670" customWidth="1"/>
    <col min="13575" max="13575" width="16.140625" style="670" customWidth="1"/>
    <col min="13576" max="13576" width="18.28515625" style="670" customWidth="1"/>
    <col min="13577" max="13577" width="8.140625" style="670" customWidth="1"/>
    <col min="13578" max="13582" width="11.85546875" style="670" customWidth="1"/>
    <col min="13583" max="13583" width="10.85546875" style="670" customWidth="1"/>
    <col min="13584" max="13584" width="21.28515625" style="670" customWidth="1"/>
    <col min="13585" max="13585" width="22.140625" style="670" customWidth="1"/>
    <col min="13586" max="13586" width="24.85546875" style="670" customWidth="1"/>
    <col min="13587" max="13824" width="8" style="670"/>
    <col min="13825" max="13825" width="4.42578125" style="670" customWidth="1"/>
    <col min="13826" max="13826" width="21.7109375" style="670" customWidth="1"/>
    <col min="13827" max="13827" width="20.85546875" style="670" customWidth="1"/>
    <col min="13828" max="13828" width="13.28515625" style="670" customWidth="1"/>
    <col min="13829" max="13830" width="12.42578125" style="670" customWidth="1"/>
    <col min="13831" max="13831" width="16.140625" style="670" customWidth="1"/>
    <col min="13832" max="13832" width="18.28515625" style="670" customWidth="1"/>
    <col min="13833" max="13833" width="8.140625" style="670" customWidth="1"/>
    <col min="13834" max="13838" width="11.85546875" style="670" customWidth="1"/>
    <col min="13839" max="13839" width="10.85546875" style="670" customWidth="1"/>
    <col min="13840" max="13840" width="21.28515625" style="670" customWidth="1"/>
    <col min="13841" max="13841" width="22.140625" style="670" customWidth="1"/>
    <col min="13842" max="13842" width="24.85546875" style="670" customWidth="1"/>
    <col min="13843" max="14080" width="8" style="670"/>
    <col min="14081" max="14081" width="4.42578125" style="670" customWidth="1"/>
    <col min="14082" max="14082" width="21.7109375" style="670" customWidth="1"/>
    <col min="14083" max="14083" width="20.85546875" style="670" customWidth="1"/>
    <col min="14084" max="14084" width="13.28515625" style="670" customWidth="1"/>
    <col min="14085" max="14086" width="12.42578125" style="670" customWidth="1"/>
    <col min="14087" max="14087" width="16.140625" style="670" customWidth="1"/>
    <col min="14088" max="14088" width="18.28515625" style="670" customWidth="1"/>
    <col min="14089" max="14089" width="8.140625" style="670" customWidth="1"/>
    <col min="14090" max="14094" width="11.85546875" style="670" customWidth="1"/>
    <col min="14095" max="14095" width="10.85546875" style="670" customWidth="1"/>
    <col min="14096" max="14096" width="21.28515625" style="670" customWidth="1"/>
    <col min="14097" max="14097" width="22.140625" style="670" customWidth="1"/>
    <col min="14098" max="14098" width="24.85546875" style="670" customWidth="1"/>
    <col min="14099" max="14336" width="8" style="670"/>
    <col min="14337" max="14337" width="4.42578125" style="670" customWidth="1"/>
    <col min="14338" max="14338" width="21.7109375" style="670" customWidth="1"/>
    <col min="14339" max="14339" width="20.85546875" style="670" customWidth="1"/>
    <col min="14340" max="14340" width="13.28515625" style="670" customWidth="1"/>
    <col min="14341" max="14342" width="12.42578125" style="670" customWidth="1"/>
    <col min="14343" max="14343" width="16.140625" style="670" customWidth="1"/>
    <col min="14344" max="14344" width="18.28515625" style="670" customWidth="1"/>
    <col min="14345" max="14345" width="8.140625" style="670" customWidth="1"/>
    <col min="14346" max="14350" width="11.85546875" style="670" customWidth="1"/>
    <col min="14351" max="14351" width="10.85546875" style="670" customWidth="1"/>
    <col min="14352" max="14352" width="21.28515625" style="670" customWidth="1"/>
    <col min="14353" max="14353" width="22.140625" style="670" customWidth="1"/>
    <col min="14354" max="14354" width="24.85546875" style="670" customWidth="1"/>
    <col min="14355" max="14592" width="8" style="670"/>
    <col min="14593" max="14593" width="4.42578125" style="670" customWidth="1"/>
    <col min="14594" max="14594" width="21.7109375" style="670" customWidth="1"/>
    <col min="14595" max="14595" width="20.85546875" style="670" customWidth="1"/>
    <col min="14596" max="14596" width="13.28515625" style="670" customWidth="1"/>
    <col min="14597" max="14598" width="12.42578125" style="670" customWidth="1"/>
    <col min="14599" max="14599" width="16.140625" style="670" customWidth="1"/>
    <col min="14600" max="14600" width="18.28515625" style="670" customWidth="1"/>
    <col min="14601" max="14601" width="8.140625" style="670" customWidth="1"/>
    <col min="14602" max="14606" width="11.85546875" style="670" customWidth="1"/>
    <col min="14607" max="14607" width="10.85546875" style="670" customWidth="1"/>
    <col min="14608" max="14608" width="21.28515625" style="670" customWidth="1"/>
    <col min="14609" max="14609" width="22.140625" style="670" customWidth="1"/>
    <col min="14610" max="14610" width="24.85546875" style="670" customWidth="1"/>
    <col min="14611" max="14848" width="8" style="670"/>
    <col min="14849" max="14849" width="4.42578125" style="670" customWidth="1"/>
    <col min="14850" max="14850" width="21.7109375" style="670" customWidth="1"/>
    <col min="14851" max="14851" width="20.85546875" style="670" customWidth="1"/>
    <col min="14852" max="14852" width="13.28515625" style="670" customWidth="1"/>
    <col min="14853" max="14854" width="12.42578125" style="670" customWidth="1"/>
    <col min="14855" max="14855" width="16.140625" style="670" customWidth="1"/>
    <col min="14856" max="14856" width="18.28515625" style="670" customWidth="1"/>
    <col min="14857" max="14857" width="8.140625" style="670" customWidth="1"/>
    <col min="14858" max="14862" width="11.85546875" style="670" customWidth="1"/>
    <col min="14863" max="14863" width="10.85546875" style="670" customWidth="1"/>
    <col min="14864" max="14864" width="21.28515625" style="670" customWidth="1"/>
    <col min="14865" max="14865" width="22.140625" style="670" customWidth="1"/>
    <col min="14866" max="14866" width="24.85546875" style="670" customWidth="1"/>
    <col min="14867" max="15104" width="8" style="670"/>
    <col min="15105" max="15105" width="4.42578125" style="670" customWidth="1"/>
    <col min="15106" max="15106" width="21.7109375" style="670" customWidth="1"/>
    <col min="15107" max="15107" width="20.85546875" style="670" customWidth="1"/>
    <col min="15108" max="15108" width="13.28515625" style="670" customWidth="1"/>
    <col min="15109" max="15110" width="12.42578125" style="670" customWidth="1"/>
    <col min="15111" max="15111" width="16.140625" style="670" customWidth="1"/>
    <col min="15112" max="15112" width="18.28515625" style="670" customWidth="1"/>
    <col min="15113" max="15113" width="8.140625" style="670" customWidth="1"/>
    <col min="15114" max="15118" width="11.85546875" style="670" customWidth="1"/>
    <col min="15119" max="15119" width="10.85546875" style="670" customWidth="1"/>
    <col min="15120" max="15120" width="21.28515625" style="670" customWidth="1"/>
    <col min="15121" max="15121" width="22.140625" style="670" customWidth="1"/>
    <col min="15122" max="15122" width="24.85546875" style="670" customWidth="1"/>
    <col min="15123" max="15360" width="8" style="670"/>
    <col min="15361" max="15361" width="4.42578125" style="670" customWidth="1"/>
    <col min="15362" max="15362" width="21.7109375" style="670" customWidth="1"/>
    <col min="15363" max="15363" width="20.85546875" style="670" customWidth="1"/>
    <col min="15364" max="15364" width="13.28515625" style="670" customWidth="1"/>
    <col min="15365" max="15366" width="12.42578125" style="670" customWidth="1"/>
    <col min="15367" max="15367" width="16.140625" style="670" customWidth="1"/>
    <col min="15368" max="15368" width="18.28515625" style="670" customWidth="1"/>
    <col min="15369" max="15369" width="8.140625" style="670" customWidth="1"/>
    <col min="15370" max="15374" width="11.85546875" style="670" customWidth="1"/>
    <col min="15375" max="15375" width="10.85546875" style="670" customWidth="1"/>
    <col min="15376" max="15376" width="21.28515625" style="670" customWidth="1"/>
    <col min="15377" max="15377" width="22.140625" style="670" customWidth="1"/>
    <col min="15378" max="15378" width="24.85546875" style="670" customWidth="1"/>
    <col min="15379" max="15616" width="8" style="670"/>
    <col min="15617" max="15617" width="4.42578125" style="670" customWidth="1"/>
    <col min="15618" max="15618" width="21.7109375" style="670" customWidth="1"/>
    <col min="15619" max="15619" width="20.85546875" style="670" customWidth="1"/>
    <col min="15620" max="15620" width="13.28515625" style="670" customWidth="1"/>
    <col min="15621" max="15622" width="12.42578125" style="670" customWidth="1"/>
    <col min="15623" max="15623" width="16.140625" style="670" customWidth="1"/>
    <col min="15624" max="15624" width="18.28515625" style="670" customWidth="1"/>
    <col min="15625" max="15625" width="8.140625" style="670" customWidth="1"/>
    <col min="15626" max="15630" width="11.85546875" style="670" customWidth="1"/>
    <col min="15631" max="15631" width="10.85546875" style="670" customWidth="1"/>
    <col min="15632" max="15632" width="21.28515625" style="670" customWidth="1"/>
    <col min="15633" max="15633" width="22.140625" style="670" customWidth="1"/>
    <col min="15634" max="15634" width="24.85546875" style="670" customWidth="1"/>
    <col min="15635" max="15872" width="8" style="670"/>
    <col min="15873" max="15873" width="4.42578125" style="670" customWidth="1"/>
    <col min="15874" max="15874" width="21.7109375" style="670" customWidth="1"/>
    <col min="15875" max="15875" width="20.85546875" style="670" customWidth="1"/>
    <col min="15876" max="15876" width="13.28515625" style="670" customWidth="1"/>
    <col min="15877" max="15878" width="12.42578125" style="670" customWidth="1"/>
    <col min="15879" max="15879" width="16.140625" style="670" customWidth="1"/>
    <col min="15880" max="15880" width="18.28515625" style="670" customWidth="1"/>
    <col min="15881" max="15881" width="8.140625" style="670" customWidth="1"/>
    <col min="15882" max="15886" width="11.85546875" style="670" customWidth="1"/>
    <col min="15887" max="15887" width="10.85546875" style="670" customWidth="1"/>
    <col min="15888" max="15888" width="21.28515625" style="670" customWidth="1"/>
    <col min="15889" max="15889" width="22.140625" style="670" customWidth="1"/>
    <col min="15890" max="15890" width="24.85546875" style="670" customWidth="1"/>
    <col min="15891" max="16128" width="8" style="670"/>
    <col min="16129" max="16129" width="4.42578125" style="670" customWidth="1"/>
    <col min="16130" max="16130" width="21.7109375" style="670" customWidth="1"/>
    <col min="16131" max="16131" width="20.85546875" style="670" customWidth="1"/>
    <col min="16132" max="16132" width="13.28515625" style="670" customWidth="1"/>
    <col min="16133" max="16134" width="12.42578125" style="670" customWidth="1"/>
    <col min="16135" max="16135" width="16.140625" style="670" customWidth="1"/>
    <col min="16136" max="16136" width="18.28515625" style="670" customWidth="1"/>
    <col min="16137" max="16137" width="8.140625" style="670" customWidth="1"/>
    <col min="16138" max="16142" width="11.85546875" style="670" customWidth="1"/>
    <col min="16143" max="16143" width="10.85546875" style="670" customWidth="1"/>
    <col min="16144" max="16144" width="21.28515625" style="670" customWidth="1"/>
    <col min="16145" max="16145" width="22.140625" style="670" customWidth="1"/>
    <col min="16146" max="16146" width="24.85546875" style="670" customWidth="1"/>
    <col min="16147" max="16384" width="8" style="670"/>
  </cols>
  <sheetData>
    <row r="1" spans="1:18" s="663" customFormat="1" ht="39" customHeight="1">
      <c r="A1" s="1306"/>
      <c r="B1" s="1307"/>
      <c r="C1" s="662"/>
      <c r="F1" s="1308"/>
      <c r="G1" s="1308"/>
      <c r="H1" s="1308"/>
      <c r="I1" s="1309"/>
      <c r="J1" s="1309"/>
      <c r="K1" s="1309" t="s">
        <v>641</v>
      </c>
      <c r="L1" s="1309"/>
      <c r="M1" s="1309"/>
      <c r="N1" s="1309"/>
      <c r="O1" s="1309"/>
    </row>
    <row r="2" spans="1:18" s="663" customFormat="1" ht="11.25" customHeight="1">
      <c r="A2" s="1310" t="s">
        <v>76</v>
      </c>
      <c r="B2" s="1310"/>
      <c r="C2" s="1310"/>
      <c r="D2" s="1310"/>
      <c r="E2" s="1310"/>
      <c r="F2" s="1310"/>
      <c r="G2" s="1310"/>
      <c r="H2" s="1310"/>
      <c r="I2" s="1310"/>
      <c r="J2" s="1310"/>
    </row>
    <row r="3" spans="1:18" s="663" customFormat="1" ht="13.5" customHeight="1">
      <c r="A3" s="1311" t="s">
        <v>77</v>
      </c>
      <c r="B3" s="1307"/>
      <c r="C3" s="1307"/>
      <c r="D3" s="1307"/>
      <c r="E3" s="1307"/>
      <c r="F3" s="1307"/>
      <c r="G3" s="1307"/>
      <c r="H3" s="1307"/>
      <c r="I3" s="1307"/>
      <c r="J3" s="1307"/>
    </row>
    <row r="4" spans="1:18" s="663" customFormat="1" ht="18.75" customHeight="1">
      <c r="A4" s="1305" t="s">
        <v>78</v>
      </c>
      <c r="B4" s="1305"/>
      <c r="C4" s="1305"/>
      <c r="D4" s="1305"/>
      <c r="E4" s="1305"/>
      <c r="F4" s="1305"/>
      <c r="G4" s="1305"/>
      <c r="H4" s="1305"/>
      <c r="I4" s="1305"/>
      <c r="J4" s="1305"/>
      <c r="K4" s="1305"/>
      <c r="L4" s="1305"/>
      <c r="M4" s="1305"/>
      <c r="N4" s="1305"/>
      <c r="O4" s="1305"/>
    </row>
    <row r="5" spans="1:18" s="663" customFormat="1" ht="18.75" customHeight="1">
      <c r="A5" s="1305" t="s">
        <v>79</v>
      </c>
      <c r="B5" s="1305"/>
      <c r="C5" s="1305"/>
      <c r="D5" s="1305"/>
      <c r="E5" s="1305"/>
      <c r="F5" s="1305"/>
      <c r="G5" s="1305"/>
      <c r="H5" s="1305"/>
      <c r="I5" s="1305"/>
      <c r="J5" s="1305"/>
      <c r="K5" s="1305"/>
      <c r="L5" s="1305"/>
      <c r="M5" s="1305"/>
      <c r="N5" s="1305"/>
      <c r="O5" s="1305"/>
    </row>
    <row r="6" spans="1:18" s="663" customFormat="1" ht="7.5" customHeight="1">
      <c r="A6" s="664"/>
      <c r="B6" s="664"/>
      <c r="C6" s="664"/>
      <c r="D6" s="664"/>
      <c r="E6" s="664"/>
      <c r="F6" s="664"/>
      <c r="G6" s="664"/>
      <c r="H6" s="664"/>
      <c r="I6" s="664"/>
      <c r="J6" s="664"/>
    </row>
    <row r="7" spans="1:18" s="665" customFormat="1" ht="18.75" customHeight="1">
      <c r="A7" s="1312" t="s">
        <v>642</v>
      </c>
      <c r="B7" s="1312"/>
      <c r="C7" s="1312"/>
      <c r="D7" s="1312"/>
      <c r="E7" s="1312"/>
      <c r="F7" s="1312"/>
      <c r="G7" s="1312"/>
      <c r="H7" s="1312"/>
      <c r="I7" s="1312"/>
      <c r="J7" s="1312"/>
      <c r="K7" s="1312"/>
      <c r="L7" s="1312"/>
      <c r="M7" s="1312"/>
      <c r="N7" s="1312"/>
      <c r="O7" s="1312"/>
    </row>
    <row r="8" spans="1:18" ht="15" customHeight="1">
      <c r="A8" s="666"/>
      <c r="B8" s="666" t="s">
        <v>643</v>
      </c>
      <c r="C8" s="666"/>
      <c r="D8" s="667"/>
      <c r="E8" s="667"/>
      <c r="F8" s="667"/>
      <c r="G8" s="667"/>
      <c r="H8" s="667"/>
      <c r="I8" s="667"/>
      <c r="J8" s="667"/>
      <c r="K8" s="667"/>
      <c r="L8" s="667"/>
      <c r="M8" s="667"/>
      <c r="N8" s="667"/>
      <c r="O8" s="668" t="s">
        <v>407</v>
      </c>
      <c r="P8" s="669"/>
      <c r="Q8" s="669"/>
      <c r="R8" s="669"/>
    </row>
    <row r="9" spans="1:18" s="671" customFormat="1" ht="50.25" customHeight="1">
      <c r="A9" s="1313" t="s">
        <v>288</v>
      </c>
      <c r="B9" s="1315" t="s">
        <v>644</v>
      </c>
      <c r="C9" s="1315" t="s">
        <v>645</v>
      </c>
      <c r="D9" s="1315" t="s">
        <v>646</v>
      </c>
      <c r="E9" s="1315" t="s">
        <v>647</v>
      </c>
      <c r="F9" s="1315" t="s">
        <v>648</v>
      </c>
      <c r="G9" s="1315" t="s">
        <v>649</v>
      </c>
      <c r="H9" s="1317" t="s">
        <v>650</v>
      </c>
      <c r="I9" s="1317" t="s">
        <v>651</v>
      </c>
      <c r="J9" s="1321"/>
      <c r="K9" s="1321"/>
      <c r="L9" s="1321"/>
      <c r="M9" s="1321"/>
      <c r="N9" s="1321"/>
      <c r="O9" s="1322"/>
    </row>
    <row r="10" spans="1:18" s="671" customFormat="1" ht="69.75" customHeight="1">
      <c r="A10" s="1314"/>
      <c r="B10" s="1316"/>
      <c r="C10" s="1316"/>
      <c r="D10" s="1316"/>
      <c r="E10" s="1316"/>
      <c r="F10" s="1316"/>
      <c r="G10" s="1316"/>
      <c r="H10" s="1316"/>
      <c r="I10" s="672"/>
      <c r="J10" s="673">
        <v>2026</v>
      </c>
      <c r="K10" s="674">
        <v>2027</v>
      </c>
      <c r="L10" s="673">
        <v>2028</v>
      </c>
      <c r="M10" s="674">
        <v>2029</v>
      </c>
      <c r="N10" s="673">
        <v>2030</v>
      </c>
      <c r="O10" s="675" t="s">
        <v>652</v>
      </c>
    </row>
    <row r="11" spans="1:18" s="679" customFormat="1" ht="12">
      <c r="A11" s="676">
        <v>1</v>
      </c>
      <c r="B11" s="676">
        <v>2</v>
      </c>
      <c r="C11" s="676">
        <v>3</v>
      </c>
      <c r="D11" s="676">
        <v>4</v>
      </c>
      <c r="E11" s="676">
        <v>5</v>
      </c>
      <c r="F11" s="676">
        <v>6</v>
      </c>
      <c r="G11" s="676">
        <v>7</v>
      </c>
      <c r="H11" s="676">
        <v>8</v>
      </c>
      <c r="I11" s="677"/>
      <c r="J11" s="678" t="s">
        <v>653</v>
      </c>
      <c r="K11" s="678" t="s">
        <v>654</v>
      </c>
      <c r="L11" s="678" t="s">
        <v>655</v>
      </c>
      <c r="M11" s="678" t="s">
        <v>656</v>
      </c>
      <c r="N11" s="678" t="s">
        <v>657</v>
      </c>
      <c r="O11" s="678" t="s">
        <v>658</v>
      </c>
    </row>
    <row r="12" spans="1:18" s="683" customFormat="1" ht="18" customHeight="1">
      <c r="A12" s="1323"/>
      <c r="B12" s="1326"/>
      <c r="C12" s="1326"/>
      <c r="D12" s="1329"/>
      <c r="E12" s="1329"/>
      <c r="F12" s="1318"/>
      <c r="G12" s="1318"/>
      <c r="H12" s="1332">
        <f>SUM(J14:O14)</f>
        <v>0</v>
      </c>
      <c r="I12" s="680" t="s">
        <v>659</v>
      </c>
      <c r="J12" s="681"/>
      <c r="K12" s="681"/>
      <c r="L12" s="681"/>
      <c r="M12" s="681"/>
      <c r="N12" s="681"/>
      <c r="O12" s="681"/>
      <c r="P12" s="682"/>
    </row>
    <row r="13" spans="1:18" s="683" customFormat="1" ht="18" customHeight="1">
      <c r="A13" s="1324"/>
      <c r="B13" s="1327"/>
      <c r="C13" s="1327"/>
      <c r="D13" s="1330"/>
      <c r="E13" s="1330"/>
      <c r="F13" s="1319"/>
      <c r="G13" s="1319"/>
      <c r="H13" s="1333"/>
      <c r="I13" s="680" t="s">
        <v>660</v>
      </c>
      <c r="J13" s="681"/>
      <c r="K13" s="681"/>
      <c r="L13" s="681"/>
      <c r="M13" s="681"/>
      <c r="N13" s="681"/>
      <c r="O13" s="681"/>
      <c r="P13" s="682"/>
    </row>
    <row r="14" spans="1:18" s="683" customFormat="1" ht="18" customHeight="1">
      <c r="A14" s="1325"/>
      <c r="B14" s="1328"/>
      <c r="C14" s="1328"/>
      <c r="D14" s="1331"/>
      <c r="E14" s="1331"/>
      <c r="F14" s="1320"/>
      <c r="G14" s="1320"/>
      <c r="H14" s="1334"/>
      <c r="I14" s="680" t="s">
        <v>661</v>
      </c>
      <c r="J14" s="684">
        <f t="shared" ref="J14:O14" si="0">J13+J12</f>
        <v>0</v>
      </c>
      <c r="K14" s="684">
        <f t="shared" si="0"/>
        <v>0</v>
      </c>
      <c r="L14" s="684">
        <f t="shared" si="0"/>
        <v>0</v>
      </c>
      <c r="M14" s="684">
        <f t="shared" si="0"/>
        <v>0</v>
      </c>
      <c r="N14" s="684">
        <f t="shared" si="0"/>
        <v>0</v>
      </c>
      <c r="O14" s="684">
        <f t="shared" si="0"/>
        <v>0</v>
      </c>
      <c r="P14" s="682"/>
      <c r="Q14" s="685"/>
      <c r="R14" s="685"/>
    </row>
    <row r="15" spans="1:18" s="683" customFormat="1" ht="18" customHeight="1">
      <c r="A15" s="1323"/>
      <c r="B15" s="1326"/>
      <c r="C15" s="1326"/>
      <c r="D15" s="1329"/>
      <c r="E15" s="1329"/>
      <c r="F15" s="1318"/>
      <c r="G15" s="1318"/>
      <c r="H15" s="1332">
        <f>SUM(J17:O17)</f>
        <v>0</v>
      </c>
      <c r="I15" s="680" t="s">
        <v>659</v>
      </c>
      <c r="J15" s="681"/>
      <c r="K15" s="681"/>
      <c r="L15" s="681"/>
      <c r="M15" s="681"/>
      <c r="N15" s="681"/>
      <c r="O15" s="681"/>
      <c r="P15" s="682"/>
    </row>
    <row r="16" spans="1:18" s="683" customFormat="1" ht="18" customHeight="1">
      <c r="A16" s="1324"/>
      <c r="B16" s="1327"/>
      <c r="C16" s="1327"/>
      <c r="D16" s="1330"/>
      <c r="E16" s="1330"/>
      <c r="F16" s="1319"/>
      <c r="G16" s="1319"/>
      <c r="H16" s="1333"/>
      <c r="I16" s="680" t="s">
        <v>660</v>
      </c>
      <c r="J16" s="681"/>
      <c r="K16" s="681"/>
      <c r="L16" s="681"/>
      <c r="M16" s="681"/>
      <c r="N16" s="681"/>
      <c r="O16" s="681"/>
      <c r="P16" s="682"/>
    </row>
    <row r="17" spans="1:18" s="683" customFormat="1" ht="18" customHeight="1">
      <c r="A17" s="1325"/>
      <c r="B17" s="1328"/>
      <c r="C17" s="1328"/>
      <c r="D17" s="1331"/>
      <c r="E17" s="1331"/>
      <c r="F17" s="1320"/>
      <c r="G17" s="1320"/>
      <c r="H17" s="1334"/>
      <c r="I17" s="680" t="s">
        <v>661</v>
      </c>
      <c r="J17" s="684">
        <f t="shared" ref="J17:O17" si="1">J16+J15</f>
        <v>0</v>
      </c>
      <c r="K17" s="684">
        <f t="shared" si="1"/>
        <v>0</v>
      </c>
      <c r="L17" s="684">
        <f t="shared" si="1"/>
        <v>0</v>
      </c>
      <c r="M17" s="684">
        <f t="shared" si="1"/>
        <v>0</v>
      </c>
      <c r="N17" s="684">
        <f t="shared" si="1"/>
        <v>0</v>
      </c>
      <c r="O17" s="684">
        <f t="shared" si="1"/>
        <v>0</v>
      </c>
      <c r="P17" s="682"/>
      <c r="Q17" s="685"/>
      <c r="R17" s="685"/>
    </row>
    <row r="18" spans="1:18" s="683" customFormat="1" ht="18" customHeight="1">
      <c r="A18" s="1323"/>
      <c r="B18" s="1326"/>
      <c r="C18" s="1326"/>
      <c r="D18" s="1329"/>
      <c r="E18" s="1329"/>
      <c r="F18" s="1318"/>
      <c r="G18" s="1318"/>
      <c r="H18" s="1332">
        <f>SUM(J20:O20)</f>
        <v>0</v>
      </c>
      <c r="I18" s="680" t="s">
        <v>659</v>
      </c>
      <c r="J18" s="681"/>
      <c r="K18" s="681"/>
      <c r="L18" s="681"/>
      <c r="M18" s="681"/>
      <c r="N18" s="681"/>
      <c r="O18" s="681"/>
      <c r="P18" s="682"/>
    </row>
    <row r="19" spans="1:18" s="683" customFormat="1" ht="18" customHeight="1">
      <c r="A19" s="1324"/>
      <c r="B19" s="1327"/>
      <c r="C19" s="1327"/>
      <c r="D19" s="1330"/>
      <c r="E19" s="1330"/>
      <c r="F19" s="1319"/>
      <c r="G19" s="1319"/>
      <c r="H19" s="1333"/>
      <c r="I19" s="680" t="s">
        <v>660</v>
      </c>
      <c r="J19" s="681"/>
      <c r="K19" s="681"/>
      <c r="L19" s="681"/>
      <c r="M19" s="681"/>
      <c r="N19" s="681"/>
      <c r="O19" s="681"/>
      <c r="P19" s="682"/>
    </row>
    <row r="20" spans="1:18" s="683" customFormat="1" ht="18" customHeight="1">
      <c r="A20" s="1325"/>
      <c r="B20" s="1328"/>
      <c r="C20" s="1328"/>
      <c r="D20" s="1331"/>
      <c r="E20" s="1331"/>
      <c r="F20" s="1320"/>
      <c r="G20" s="1320"/>
      <c r="H20" s="1334"/>
      <c r="I20" s="680" t="s">
        <v>661</v>
      </c>
      <c r="J20" s="684">
        <f t="shared" ref="J20:O20" si="2">J19+J18</f>
        <v>0</v>
      </c>
      <c r="K20" s="684">
        <f t="shared" si="2"/>
        <v>0</v>
      </c>
      <c r="L20" s="684">
        <f t="shared" si="2"/>
        <v>0</v>
      </c>
      <c r="M20" s="684">
        <f t="shared" si="2"/>
        <v>0</v>
      </c>
      <c r="N20" s="684">
        <f t="shared" si="2"/>
        <v>0</v>
      </c>
      <c r="O20" s="684">
        <f t="shared" si="2"/>
        <v>0</v>
      </c>
      <c r="P20" s="682"/>
      <c r="Q20" s="685"/>
      <c r="R20" s="685"/>
    </row>
    <row r="21" spans="1:18" s="683" customFormat="1" ht="18" customHeight="1">
      <c r="A21" s="1323"/>
      <c r="B21" s="1326"/>
      <c r="C21" s="1326"/>
      <c r="D21" s="1329"/>
      <c r="E21" s="1329"/>
      <c r="F21" s="1318"/>
      <c r="G21" s="1318"/>
      <c r="H21" s="1332">
        <f>SUM(J23:O23)</f>
        <v>0</v>
      </c>
      <c r="I21" s="680" t="s">
        <v>659</v>
      </c>
      <c r="J21" s="681"/>
      <c r="K21" s="681"/>
      <c r="L21" s="681"/>
      <c r="M21" s="681"/>
      <c r="N21" s="681"/>
      <c r="O21" s="681"/>
      <c r="P21" s="682"/>
    </row>
    <row r="22" spans="1:18" s="683" customFormat="1" ht="18" customHeight="1">
      <c r="A22" s="1324"/>
      <c r="B22" s="1327"/>
      <c r="C22" s="1327"/>
      <c r="D22" s="1330"/>
      <c r="E22" s="1330"/>
      <c r="F22" s="1319"/>
      <c r="G22" s="1319"/>
      <c r="H22" s="1333"/>
      <c r="I22" s="680" t="s">
        <v>660</v>
      </c>
      <c r="J22" s="681"/>
      <c r="K22" s="681"/>
      <c r="L22" s="681"/>
      <c r="M22" s="681"/>
      <c r="N22" s="681"/>
      <c r="O22" s="681"/>
      <c r="P22" s="682"/>
    </row>
    <row r="23" spans="1:18" s="683" customFormat="1" ht="18" customHeight="1">
      <c r="A23" s="1325"/>
      <c r="B23" s="1328"/>
      <c r="C23" s="1328"/>
      <c r="D23" s="1331"/>
      <c r="E23" s="1331"/>
      <c r="F23" s="1320"/>
      <c r="G23" s="1320"/>
      <c r="H23" s="1334"/>
      <c r="I23" s="680" t="s">
        <v>661</v>
      </c>
      <c r="J23" s="684">
        <f t="shared" ref="J23:O23" si="3">J22+J21</f>
        <v>0</v>
      </c>
      <c r="K23" s="684">
        <f t="shared" si="3"/>
        <v>0</v>
      </c>
      <c r="L23" s="684">
        <f t="shared" si="3"/>
        <v>0</v>
      </c>
      <c r="M23" s="684">
        <f t="shared" si="3"/>
        <v>0</v>
      </c>
      <c r="N23" s="684">
        <f t="shared" si="3"/>
        <v>0</v>
      </c>
      <c r="O23" s="684">
        <f t="shared" si="3"/>
        <v>0</v>
      </c>
      <c r="P23" s="682"/>
      <c r="Q23" s="685"/>
      <c r="R23" s="685"/>
    </row>
    <row r="24" spans="1:18" s="683" customFormat="1" ht="18" customHeight="1">
      <c r="A24" s="1323"/>
      <c r="B24" s="1326"/>
      <c r="C24" s="1326"/>
      <c r="D24" s="1329"/>
      <c r="E24" s="1329"/>
      <c r="F24" s="1318"/>
      <c r="G24" s="1318"/>
      <c r="H24" s="1332">
        <f>SUM(J26:O26)</f>
        <v>0</v>
      </c>
      <c r="I24" s="680" t="s">
        <v>659</v>
      </c>
      <c r="J24" s="681"/>
      <c r="K24" s="681"/>
      <c r="L24" s="681"/>
      <c r="M24" s="681"/>
      <c r="N24" s="681"/>
      <c r="O24" s="681"/>
      <c r="P24" s="682"/>
    </row>
    <row r="25" spans="1:18" s="683" customFormat="1" ht="18" customHeight="1">
      <c r="A25" s="1324"/>
      <c r="B25" s="1327"/>
      <c r="C25" s="1327"/>
      <c r="D25" s="1330"/>
      <c r="E25" s="1330"/>
      <c r="F25" s="1319"/>
      <c r="G25" s="1319"/>
      <c r="H25" s="1333"/>
      <c r="I25" s="680" t="s">
        <v>660</v>
      </c>
      <c r="J25" s="681"/>
      <c r="K25" s="681"/>
      <c r="L25" s="681"/>
      <c r="M25" s="681"/>
      <c r="N25" s="681"/>
      <c r="O25" s="681"/>
      <c r="P25" s="682"/>
    </row>
    <row r="26" spans="1:18" s="683" customFormat="1" ht="18" customHeight="1">
      <c r="A26" s="1325"/>
      <c r="B26" s="1328"/>
      <c r="C26" s="1328"/>
      <c r="D26" s="1331"/>
      <c r="E26" s="1331"/>
      <c r="F26" s="1320"/>
      <c r="G26" s="1320"/>
      <c r="H26" s="1334"/>
      <c r="I26" s="680" t="s">
        <v>661</v>
      </c>
      <c r="J26" s="684">
        <f t="shared" ref="J26:O26" si="4">J25+J24</f>
        <v>0</v>
      </c>
      <c r="K26" s="684">
        <f t="shared" si="4"/>
        <v>0</v>
      </c>
      <c r="L26" s="684">
        <f t="shared" si="4"/>
        <v>0</v>
      </c>
      <c r="M26" s="684">
        <f t="shared" si="4"/>
        <v>0</v>
      </c>
      <c r="N26" s="684">
        <f t="shared" si="4"/>
        <v>0</v>
      </c>
      <c r="O26" s="684">
        <f t="shared" si="4"/>
        <v>0</v>
      </c>
      <c r="P26" s="682"/>
      <c r="Q26" s="685"/>
      <c r="R26" s="685"/>
    </row>
    <row r="27" spans="1:18" s="688" customFormat="1" ht="18" customHeight="1">
      <c r="A27" s="686"/>
      <c r="B27" s="687" t="s">
        <v>434</v>
      </c>
      <c r="C27" s="687"/>
      <c r="D27" s="687"/>
      <c r="E27" s="687"/>
      <c r="F27" s="687"/>
      <c r="G27" s="687"/>
      <c r="H27" s="687"/>
      <c r="I27" s="687"/>
      <c r="M27" s="689"/>
      <c r="N27" s="690"/>
    </row>
    <row r="28" spans="1:18" s="663" customFormat="1" ht="16.5" customHeight="1">
      <c r="A28" s="1335" t="s">
        <v>226</v>
      </c>
      <c r="B28" s="1336"/>
      <c r="C28" s="691"/>
      <c r="D28" s="691"/>
      <c r="E28" s="691"/>
      <c r="F28" s="691"/>
      <c r="G28" s="691"/>
      <c r="H28" s="691"/>
      <c r="I28" s="691"/>
      <c r="M28" s="692"/>
      <c r="N28" s="693"/>
    </row>
    <row r="29" spans="1:18" s="695" customFormat="1" ht="17.25" customHeight="1">
      <c r="A29" s="694"/>
      <c r="B29" s="694" t="s">
        <v>228</v>
      </c>
      <c r="C29" s="694"/>
      <c r="D29" s="694"/>
      <c r="E29" s="694"/>
      <c r="F29" s="694"/>
      <c r="G29" s="694" t="s">
        <v>229</v>
      </c>
      <c r="H29" s="694"/>
      <c r="I29" s="694"/>
      <c r="M29" s="692"/>
      <c r="N29" s="693"/>
    </row>
    <row r="30" spans="1:18" s="695" customFormat="1" ht="9" customHeight="1">
      <c r="A30" s="694"/>
      <c r="B30" s="694"/>
      <c r="C30" s="694"/>
      <c r="D30" s="694"/>
      <c r="E30" s="694"/>
      <c r="F30" s="694"/>
      <c r="G30" s="694"/>
      <c r="H30" s="694"/>
      <c r="I30" s="694"/>
      <c r="M30" s="692"/>
      <c r="N30" s="693"/>
    </row>
    <row r="31" spans="1:18" s="695" customFormat="1" ht="15.75">
      <c r="A31" s="694"/>
      <c r="B31" s="694" t="s">
        <v>230</v>
      </c>
      <c r="C31" s="694"/>
      <c r="D31" s="694"/>
      <c r="E31" s="694"/>
      <c r="F31" s="694"/>
      <c r="G31" s="694" t="s">
        <v>231</v>
      </c>
      <c r="H31" s="694"/>
      <c r="I31" s="694"/>
      <c r="M31" s="692"/>
      <c r="N31" s="693"/>
    </row>
    <row r="32" spans="1:18" s="695" customFormat="1" ht="15.75">
      <c r="A32" s="696"/>
      <c r="B32" s="696" t="s">
        <v>232</v>
      </c>
      <c r="C32" s="696"/>
      <c r="D32" s="696"/>
      <c r="E32" s="696"/>
      <c r="F32" s="696"/>
      <c r="G32" s="696" t="s">
        <v>232</v>
      </c>
      <c r="H32" s="696"/>
      <c r="I32" s="696"/>
    </row>
    <row r="33" spans="1:9" s="663" customFormat="1" ht="15.75">
      <c r="A33" s="694"/>
      <c r="B33" s="691" t="s">
        <v>233</v>
      </c>
      <c r="C33" s="691"/>
      <c r="D33" s="691"/>
      <c r="E33" s="691"/>
      <c r="F33" s="691"/>
      <c r="G33" s="691"/>
      <c r="H33" s="691"/>
      <c r="I33" s="691"/>
    </row>
    <row r="34" spans="1:9" s="663" customFormat="1" ht="15.75">
      <c r="A34" s="694"/>
      <c r="B34" s="691"/>
      <c r="C34" s="691"/>
      <c r="D34" s="691"/>
      <c r="E34" s="691"/>
      <c r="F34" s="691"/>
      <c r="G34" s="691"/>
      <c r="H34" s="691"/>
      <c r="I34" s="691"/>
    </row>
    <row r="35" spans="1:9" s="695" customFormat="1" ht="15.75">
      <c r="A35" s="694"/>
      <c r="B35" s="694" t="s">
        <v>234</v>
      </c>
      <c r="C35" s="694"/>
      <c r="D35" s="694"/>
      <c r="E35" s="694"/>
      <c r="F35" s="694"/>
      <c r="G35" s="694" t="s">
        <v>235</v>
      </c>
      <c r="H35" s="694"/>
      <c r="I35" s="694"/>
    </row>
    <row r="36" spans="1:9" s="695" customFormat="1" ht="5.25" customHeight="1"/>
    <row r="37" spans="1:9" s="695" customFormat="1" ht="6" customHeight="1"/>
    <row r="38" spans="1:9" s="695" customFormat="1">
      <c r="B38" s="695" t="s">
        <v>236</v>
      </c>
      <c r="G38" s="695" t="s">
        <v>237</v>
      </c>
    </row>
    <row r="39" spans="1:9" s="695" customFormat="1">
      <c r="B39" s="695" t="s">
        <v>232</v>
      </c>
      <c r="G39" s="695" t="s">
        <v>232</v>
      </c>
    </row>
  </sheetData>
  <mergeCells count="58">
    <mergeCell ref="A28:B28"/>
    <mergeCell ref="G21:G23"/>
    <mergeCell ref="H21:H23"/>
    <mergeCell ref="A24:A26"/>
    <mergeCell ref="B24:B26"/>
    <mergeCell ref="C24:C26"/>
    <mergeCell ref="D24:D26"/>
    <mergeCell ref="E24:E26"/>
    <mergeCell ref="F24:F26"/>
    <mergeCell ref="G24:G26"/>
    <mergeCell ref="H24:H26"/>
    <mergeCell ref="A21:A23"/>
    <mergeCell ref="B21:B23"/>
    <mergeCell ref="C21:C23"/>
    <mergeCell ref="D21:D23"/>
    <mergeCell ref="E21:E23"/>
    <mergeCell ref="F21:F23"/>
    <mergeCell ref="G15:G17"/>
    <mergeCell ref="H15:H17"/>
    <mergeCell ref="A18:A20"/>
    <mergeCell ref="B18:B20"/>
    <mergeCell ref="C18:C20"/>
    <mergeCell ref="D18:D20"/>
    <mergeCell ref="E18:E20"/>
    <mergeCell ref="F18:F20"/>
    <mergeCell ref="G18:G20"/>
    <mergeCell ref="H18:H20"/>
    <mergeCell ref="A15:A17"/>
    <mergeCell ref="B15:B17"/>
    <mergeCell ref="C15:C17"/>
    <mergeCell ref="D15:D17"/>
    <mergeCell ref="E15:E17"/>
    <mergeCell ref="F15:F17"/>
    <mergeCell ref="I9:O9"/>
    <mergeCell ref="A12:A14"/>
    <mergeCell ref="B12:B14"/>
    <mergeCell ref="C12:C14"/>
    <mergeCell ref="D12:D14"/>
    <mergeCell ref="E12:E14"/>
    <mergeCell ref="F12:F14"/>
    <mergeCell ref="G12:G14"/>
    <mergeCell ref="H12:H14"/>
    <mergeCell ref="A5:O5"/>
    <mergeCell ref="A7:O7"/>
    <mergeCell ref="A9:A10"/>
    <mergeCell ref="B9:B10"/>
    <mergeCell ref="C9:C10"/>
    <mergeCell ref="D9:D10"/>
    <mergeCell ref="E9:E10"/>
    <mergeCell ref="F9:F10"/>
    <mergeCell ref="G9:G10"/>
    <mergeCell ref="H9:H10"/>
    <mergeCell ref="A4:O4"/>
    <mergeCell ref="A1:B1"/>
    <mergeCell ref="F1:J1"/>
    <mergeCell ref="K1:O1"/>
    <mergeCell ref="A2:J2"/>
    <mergeCell ref="A3:J3"/>
  </mergeCells>
  <printOptions horizontalCentered="1"/>
  <pageMargins left="0.59055118110236227" right="0.59055118110236227" top="0.74803149606299213" bottom="0.74803149606299213" header="0.31496062992125984" footer="0.31496062992125984"/>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V54"/>
  <sheetViews>
    <sheetView view="pageBreakPreview" topLeftCell="D22" zoomScaleNormal="100" zoomScaleSheetLayoutView="100" workbookViewId="0">
      <selection activeCell="J42" sqref="J42"/>
    </sheetView>
  </sheetViews>
  <sheetFormatPr defaultColWidth="8" defaultRowHeight="12.75"/>
  <cols>
    <col min="1" max="1" width="4.42578125" style="670" customWidth="1"/>
    <col min="2" max="2" width="13.28515625" style="670" customWidth="1"/>
    <col min="3" max="4" width="26.5703125" style="670" customWidth="1"/>
    <col min="5" max="5" width="14.140625" style="670" customWidth="1"/>
    <col min="6" max="6" width="23.42578125" style="670" customWidth="1"/>
    <col min="7" max="7" width="13.28515625" style="670" customWidth="1"/>
    <col min="8" max="8" width="14.28515625" style="670" customWidth="1"/>
    <col min="9" max="9" width="13.28515625" style="670" customWidth="1"/>
    <col min="10" max="10" width="16.5703125" style="670" customWidth="1"/>
    <col min="11" max="11" width="13.28515625" style="670" customWidth="1"/>
    <col min="12" max="16" width="15.140625" style="670" customWidth="1"/>
    <col min="17" max="256" width="8" style="670"/>
    <col min="257" max="257" width="4.42578125" style="670" customWidth="1"/>
    <col min="258" max="258" width="13.28515625" style="670" customWidth="1"/>
    <col min="259" max="260" width="26.5703125" style="670" customWidth="1"/>
    <col min="261" max="261" width="14.140625" style="670" customWidth="1"/>
    <col min="262" max="262" width="23.42578125" style="670" customWidth="1"/>
    <col min="263" max="263" width="13.28515625" style="670" customWidth="1"/>
    <col min="264" max="264" width="14.28515625" style="670" customWidth="1"/>
    <col min="265" max="265" width="13.28515625" style="670" customWidth="1"/>
    <col min="266" max="266" width="16.5703125" style="670" customWidth="1"/>
    <col min="267" max="267" width="13.28515625" style="670" customWidth="1"/>
    <col min="268" max="272" width="15.140625" style="670" customWidth="1"/>
    <col min="273" max="512" width="8" style="670"/>
    <col min="513" max="513" width="4.42578125" style="670" customWidth="1"/>
    <col min="514" max="514" width="13.28515625" style="670" customWidth="1"/>
    <col min="515" max="516" width="26.5703125" style="670" customWidth="1"/>
    <col min="517" max="517" width="14.140625" style="670" customWidth="1"/>
    <col min="518" max="518" width="23.42578125" style="670" customWidth="1"/>
    <col min="519" max="519" width="13.28515625" style="670" customWidth="1"/>
    <col min="520" max="520" width="14.28515625" style="670" customWidth="1"/>
    <col min="521" max="521" width="13.28515625" style="670" customWidth="1"/>
    <col min="522" max="522" width="16.5703125" style="670" customWidth="1"/>
    <col min="523" max="523" width="13.28515625" style="670" customWidth="1"/>
    <col min="524" max="528" width="15.140625" style="670" customWidth="1"/>
    <col min="529" max="768" width="8" style="670"/>
    <col min="769" max="769" width="4.42578125" style="670" customWidth="1"/>
    <col min="770" max="770" width="13.28515625" style="670" customWidth="1"/>
    <col min="771" max="772" width="26.5703125" style="670" customWidth="1"/>
    <col min="773" max="773" width="14.140625" style="670" customWidth="1"/>
    <col min="774" max="774" width="23.42578125" style="670" customWidth="1"/>
    <col min="775" max="775" width="13.28515625" style="670" customWidth="1"/>
    <col min="776" max="776" width="14.28515625" style="670" customWidth="1"/>
    <col min="777" max="777" width="13.28515625" style="670" customWidth="1"/>
    <col min="778" max="778" width="16.5703125" style="670" customWidth="1"/>
    <col min="779" max="779" width="13.28515625" style="670" customWidth="1"/>
    <col min="780" max="784" width="15.140625" style="670" customWidth="1"/>
    <col min="785" max="1024" width="8" style="670"/>
    <col min="1025" max="1025" width="4.42578125" style="670" customWidth="1"/>
    <col min="1026" max="1026" width="13.28515625" style="670" customWidth="1"/>
    <col min="1027" max="1028" width="26.5703125" style="670" customWidth="1"/>
    <col min="1029" max="1029" width="14.140625" style="670" customWidth="1"/>
    <col min="1030" max="1030" width="23.42578125" style="670" customWidth="1"/>
    <col min="1031" max="1031" width="13.28515625" style="670" customWidth="1"/>
    <col min="1032" max="1032" width="14.28515625" style="670" customWidth="1"/>
    <col min="1033" max="1033" width="13.28515625" style="670" customWidth="1"/>
    <col min="1034" max="1034" width="16.5703125" style="670" customWidth="1"/>
    <col min="1035" max="1035" width="13.28515625" style="670" customWidth="1"/>
    <col min="1036" max="1040" width="15.140625" style="670" customWidth="1"/>
    <col min="1041" max="1280" width="8" style="670"/>
    <col min="1281" max="1281" width="4.42578125" style="670" customWidth="1"/>
    <col min="1282" max="1282" width="13.28515625" style="670" customWidth="1"/>
    <col min="1283" max="1284" width="26.5703125" style="670" customWidth="1"/>
    <col min="1285" max="1285" width="14.140625" style="670" customWidth="1"/>
    <col min="1286" max="1286" width="23.42578125" style="670" customWidth="1"/>
    <col min="1287" max="1287" width="13.28515625" style="670" customWidth="1"/>
    <col min="1288" max="1288" width="14.28515625" style="670" customWidth="1"/>
    <col min="1289" max="1289" width="13.28515625" style="670" customWidth="1"/>
    <col min="1290" max="1290" width="16.5703125" style="670" customWidth="1"/>
    <col min="1291" max="1291" width="13.28515625" style="670" customWidth="1"/>
    <col min="1292" max="1296" width="15.140625" style="670" customWidth="1"/>
    <col min="1297" max="1536" width="8" style="670"/>
    <col min="1537" max="1537" width="4.42578125" style="670" customWidth="1"/>
    <col min="1538" max="1538" width="13.28515625" style="670" customWidth="1"/>
    <col min="1539" max="1540" width="26.5703125" style="670" customWidth="1"/>
    <col min="1541" max="1541" width="14.140625" style="670" customWidth="1"/>
    <col min="1542" max="1542" width="23.42578125" style="670" customWidth="1"/>
    <col min="1543" max="1543" width="13.28515625" style="670" customWidth="1"/>
    <col min="1544" max="1544" width="14.28515625" style="670" customWidth="1"/>
    <col min="1545" max="1545" width="13.28515625" style="670" customWidth="1"/>
    <col min="1546" max="1546" width="16.5703125" style="670" customWidth="1"/>
    <col min="1547" max="1547" width="13.28515625" style="670" customWidth="1"/>
    <col min="1548" max="1552" width="15.140625" style="670" customWidth="1"/>
    <col min="1553" max="1792" width="8" style="670"/>
    <col min="1793" max="1793" width="4.42578125" style="670" customWidth="1"/>
    <col min="1794" max="1794" width="13.28515625" style="670" customWidth="1"/>
    <col min="1795" max="1796" width="26.5703125" style="670" customWidth="1"/>
    <col min="1797" max="1797" width="14.140625" style="670" customWidth="1"/>
    <col min="1798" max="1798" width="23.42578125" style="670" customWidth="1"/>
    <col min="1799" max="1799" width="13.28515625" style="670" customWidth="1"/>
    <col min="1800" max="1800" width="14.28515625" style="670" customWidth="1"/>
    <col min="1801" max="1801" width="13.28515625" style="670" customWidth="1"/>
    <col min="1802" max="1802" width="16.5703125" style="670" customWidth="1"/>
    <col min="1803" max="1803" width="13.28515625" style="670" customWidth="1"/>
    <col min="1804" max="1808" width="15.140625" style="670" customWidth="1"/>
    <col min="1809" max="2048" width="8" style="670"/>
    <col min="2049" max="2049" width="4.42578125" style="670" customWidth="1"/>
    <col min="2050" max="2050" width="13.28515625" style="670" customWidth="1"/>
    <col min="2051" max="2052" width="26.5703125" style="670" customWidth="1"/>
    <col min="2053" max="2053" width="14.140625" style="670" customWidth="1"/>
    <col min="2054" max="2054" width="23.42578125" style="670" customWidth="1"/>
    <col min="2055" max="2055" width="13.28515625" style="670" customWidth="1"/>
    <col min="2056" max="2056" width="14.28515625" style="670" customWidth="1"/>
    <col min="2057" max="2057" width="13.28515625" style="670" customWidth="1"/>
    <col min="2058" max="2058" width="16.5703125" style="670" customWidth="1"/>
    <col min="2059" max="2059" width="13.28515625" style="670" customWidth="1"/>
    <col min="2060" max="2064" width="15.140625" style="670" customWidth="1"/>
    <col min="2065" max="2304" width="8" style="670"/>
    <col min="2305" max="2305" width="4.42578125" style="670" customWidth="1"/>
    <col min="2306" max="2306" width="13.28515625" style="670" customWidth="1"/>
    <col min="2307" max="2308" width="26.5703125" style="670" customWidth="1"/>
    <col min="2309" max="2309" width="14.140625" style="670" customWidth="1"/>
    <col min="2310" max="2310" width="23.42578125" style="670" customWidth="1"/>
    <col min="2311" max="2311" width="13.28515625" style="670" customWidth="1"/>
    <col min="2312" max="2312" width="14.28515625" style="670" customWidth="1"/>
    <col min="2313" max="2313" width="13.28515625" style="670" customWidth="1"/>
    <col min="2314" max="2314" width="16.5703125" style="670" customWidth="1"/>
    <col min="2315" max="2315" width="13.28515625" style="670" customWidth="1"/>
    <col min="2316" max="2320" width="15.140625" style="670" customWidth="1"/>
    <col min="2321" max="2560" width="8" style="670"/>
    <col min="2561" max="2561" width="4.42578125" style="670" customWidth="1"/>
    <col min="2562" max="2562" width="13.28515625" style="670" customWidth="1"/>
    <col min="2563" max="2564" width="26.5703125" style="670" customWidth="1"/>
    <col min="2565" max="2565" width="14.140625" style="670" customWidth="1"/>
    <col min="2566" max="2566" width="23.42578125" style="670" customWidth="1"/>
    <col min="2567" max="2567" width="13.28515625" style="670" customWidth="1"/>
    <col min="2568" max="2568" width="14.28515625" style="670" customWidth="1"/>
    <col min="2569" max="2569" width="13.28515625" style="670" customWidth="1"/>
    <col min="2570" max="2570" width="16.5703125" style="670" customWidth="1"/>
    <col min="2571" max="2571" width="13.28515625" style="670" customWidth="1"/>
    <col min="2572" max="2576" width="15.140625" style="670" customWidth="1"/>
    <col min="2577" max="2816" width="8" style="670"/>
    <col min="2817" max="2817" width="4.42578125" style="670" customWidth="1"/>
    <col min="2818" max="2818" width="13.28515625" style="670" customWidth="1"/>
    <col min="2819" max="2820" width="26.5703125" style="670" customWidth="1"/>
    <col min="2821" max="2821" width="14.140625" style="670" customWidth="1"/>
    <col min="2822" max="2822" width="23.42578125" style="670" customWidth="1"/>
    <col min="2823" max="2823" width="13.28515625" style="670" customWidth="1"/>
    <col min="2824" max="2824" width="14.28515625" style="670" customWidth="1"/>
    <col min="2825" max="2825" width="13.28515625" style="670" customWidth="1"/>
    <col min="2826" max="2826" width="16.5703125" style="670" customWidth="1"/>
    <col min="2827" max="2827" width="13.28515625" style="670" customWidth="1"/>
    <col min="2828" max="2832" width="15.140625" style="670" customWidth="1"/>
    <col min="2833" max="3072" width="8" style="670"/>
    <col min="3073" max="3073" width="4.42578125" style="670" customWidth="1"/>
    <col min="3074" max="3074" width="13.28515625" style="670" customWidth="1"/>
    <col min="3075" max="3076" width="26.5703125" style="670" customWidth="1"/>
    <col min="3077" max="3077" width="14.140625" style="670" customWidth="1"/>
    <col min="3078" max="3078" width="23.42578125" style="670" customWidth="1"/>
    <col min="3079" max="3079" width="13.28515625" style="670" customWidth="1"/>
    <col min="3080" max="3080" width="14.28515625" style="670" customWidth="1"/>
    <col min="3081" max="3081" width="13.28515625" style="670" customWidth="1"/>
    <col min="3082" max="3082" width="16.5703125" style="670" customWidth="1"/>
    <col min="3083" max="3083" width="13.28515625" style="670" customWidth="1"/>
    <col min="3084" max="3088" width="15.140625" style="670" customWidth="1"/>
    <col min="3089" max="3328" width="8" style="670"/>
    <col min="3329" max="3329" width="4.42578125" style="670" customWidth="1"/>
    <col min="3330" max="3330" width="13.28515625" style="670" customWidth="1"/>
    <col min="3331" max="3332" width="26.5703125" style="670" customWidth="1"/>
    <col min="3333" max="3333" width="14.140625" style="670" customWidth="1"/>
    <col min="3334" max="3334" width="23.42578125" style="670" customWidth="1"/>
    <col min="3335" max="3335" width="13.28515625" style="670" customWidth="1"/>
    <col min="3336" max="3336" width="14.28515625" style="670" customWidth="1"/>
    <col min="3337" max="3337" width="13.28515625" style="670" customWidth="1"/>
    <col min="3338" max="3338" width="16.5703125" style="670" customWidth="1"/>
    <col min="3339" max="3339" width="13.28515625" style="670" customWidth="1"/>
    <col min="3340" max="3344" width="15.140625" style="670" customWidth="1"/>
    <col min="3345" max="3584" width="8" style="670"/>
    <col min="3585" max="3585" width="4.42578125" style="670" customWidth="1"/>
    <col min="3586" max="3586" width="13.28515625" style="670" customWidth="1"/>
    <col min="3587" max="3588" width="26.5703125" style="670" customWidth="1"/>
    <col min="3589" max="3589" width="14.140625" style="670" customWidth="1"/>
    <col min="3590" max="3590" width="23.42578125" style="670" customWidth="1"/>
    <col min="3591" max="3591" width="13.28515625" style="670" customWidth="1"/>
    <col min="3592" max="3592" width="14.28515625" style="670" customWidth="1"/>
    <col min="3593" max="3593" width="13.28515625" style="670" customWidth="1"/>
    <col min="3594" max="3594" width="16.5703125" style="670" customWidth="1"/>
    <col min="3595" max="3595" width="13.28515625" style="670" customWidth="1"/>
    <col min="3596" max="3600" width="15.140625" style="670" customWidth="1"/>
    <col min="3601" max="3840" width="8" style="670"/>
    <col min="3841" max="3841" width="4.42578125" style="670" customWidth="1"/>
    <col min="3842" max="3842" width="13.28515625" style="670" customWidth="1"/>
    <col min="3843" max="3844" width="26.5703125" style="670" customWidth="1"/>
    <col min="3845" max="3845" width="14.140625" style="670" customWidth="1"/>
    <col min="3846" max="3846" width="23.42578125" style="670" customWidth="1"/>
    <col min="3847" max="3847" width="13.28515625" style="670" customWidth="1"/>
    <col min="3848" max="3848" width="14.28515625" style="670" customWidth="1"/>
    <col min="3849" max="3849" width="13.28515625" style="670" customWidth="1"/>
    <col min="3850" max="3850" width="16.5703125" style="670" customWidth="1"/>
    <col min="3851" max="3851" width="13.28515625" style="670" customWidth="1"/>
    <col min="3852" max="3856" width="15.140625" style="670" customWidth="1"/>
    <col min="3857" max="4096" width="8" style="670"/>
    <col min="4097" max="4097" width="4.42578125" style="670" customWidth="1"/>
    <col min="4098" max="4098" width="13.28515625" style="670" customWidth="1"/>
    <col min="4099" max="4100" width="26.5703125" style="670" customWidth="1"/>
    <col min="4101" max="4101" width="14.140625" style="670" customWidth="1"/>
    <col min="4102" max="4102" width="23.42578125" style="670" customWidth="1"/>
    <col min="4103" max="4103" width="13.28515625" style="670" customWidth="1"/>
    <col min="4104" max="4104" width="14.28515625" style="670" customWidth="1"/>
    <col min="4105" max="4105" width="13.28515625" style="670" customWidth="1"/>
    <col min="4106" max="4106" width="16.5703125" style="670" customWidth="1"/>
    <col min="4107" max="4107" width="13.28515625" style="670" customWidth="1"/>
    <col min="4108" max="4112" width="15.140625" style="670" customWidth="1"/>
    <col min="4113" max="4352" width="8" style="670"/>
    <col min="4353" max="4353" width="4.42578125" style="670" customWidth="1"/>
    <col min="4354" max="4354" width="13.28515625" style="670" customWidth="1"/>
    <col min="4355" max="4356" width="26.5703125" style="670" customWidth="1"/>
    <col min="4357" max="4357" width="14.140625" style="670" customWidth="1"/>
    <col min="4358" max="4358" width="23.42578125" style="670" customWidth="1"/>
    <col min="4359" max="4359" width="13.28515625" style="670" customWidth="1"/>
    <col min="4360" max="4360" width="14.28515625" style="670" customWidth="1"/>
    <col min="4361" max="4361" width="13.28515625" style="670" customWidth="1"/>
    <col min="4362" max="4362" width="16.5703125" style="670" customWidth="1"/>
    <col min="4363" max="4363" width="13.28515625" style="670" customWidth="1"/>
    <col min="4364" max="4368" width="15.140625" style="670" customWidth="1"/>
    <col min="4369" max="4608" width="8" style="670"/>
    <col min="4609" max="4609" width="4.42578125" style="670" customWidth="1"/>
    <col min="4610" max="4610" width="13.28515625" style="670" customWidth="1"/>
    <col min="4611" max="4612" width="26.5703125" style="670" customWidth="1"/>
    <col min="4613" max="4613" width="14.140625" style="670" customWidth="1"/>
    <col min="4614" max="4614" width="23.42578125" style="670" customWidth="1"/>
    <col min="4615" max="4615" width="13.28515625" style="670" customWidth="1"/>
    <col min="4616" max="4616" width="14.28515625" style="670" customWidth="1"/>
    <col min="4617" max="4617" width="13.28515625" style="670" customWidth="1"/>
    <col min="4618" max="4618" width="16.5703125" style="670" customWidth="1"/>
    <col min="4619" max="4619" width="13.28515625" style="670" customWidth="1"/>
    <col min="4620" max="4624" width="15.140625" style="670" customWidth="1"/>
    <col min="4625" max="4864" width="8" style="670"/>
    <col min="4865" max="4865" width="4.42578125" style="670" customWidth="1"/>
    <col min="4866" max="4866" width="13.28515625" style="670" customWidth="1"/>
    <col min="4867" max="4868" width="26.5703125" style="670" customWidth="1"/>
    <col min="4869" max="4869" width="14.140625" style="670" customWidth="1"/>
    <col min="4870" max="4870" width="23.42578125" style="670" customWidth="1"/>
    <col min="4871" max="4871" width="13.28515625" style="670" customWidth="1"/>
    <col min="4872" max="4872" width="14.28515625" style="670" customWidth="1"/>
    <col min="4873" max="4873" width="13.28515625" style="670" customWidth="1"/>
    <col min="4874" max="4874" width="16.5703125" style="670" customWidth="1"/>
    <col min="4875" max="4875" width="13.28515625" style="670" customWidth="1"/>
    <col min="4876" max="4880" width="15.140625" style="670" customWidth="1"/>
    <col min="4881" max="5120" width="8" style="670"/>
    <col min="5121" max="5121" width="4.42578125" style="670" customWidth="1"/>
    <col min="5122" max="5122" width="13.28515625" style="670" customWidth="1"/>
    <col min="5123" max="5124" width="26.5703125" style="670" customWidth="1"/>
    <col min="5125" max="5125" width="14.140625" style="670" customWidth="1"/>
    <col min="5126" max="5126" width="23.42578125" style="670" customWidth="1"/>
    <col min="5127" max="5127" width="13.28515625" style="670" customWidth="1"/>
    <col min="5128" max="5128" width="14.28515625" style="670" customWidth="1"/>
    <col min="5129" max="5129" width="13.28515625" style="670" customWidth="1"/>
    <col min="5130" max="5130" width="16.5703125" style="670" customWidth="1"/>
    <col min="5131" max="5131" width="13.28515625" style="670" customWidth="1"/>
    <col min="5132" max="5136" width="15.140625" style="670" customWidth="1"/>
    <col min="5137" max="5376" width="8" style="670"/>
    <col min="5377" max="5377" width="4.42578125" style="670" customWidth="1"/>
    <col min="5378" max="5378" width="13.28515625" style="670" customWidth="1"/>
    <col min="5379" max="5380" width="26.5703125" style="670" customWidth="1"/>
    <col min="5381" max="5381" width="14.140625" style="670" customWidth="1"/>
    <col min="5382" max="5382" width="23.42578125" style="670" customWidth="1"/>
    <col min="5383" max="5383" width="13.28515625" style="670" customWidth="1"/>
    <col min="5384" max="5384" width="14.28515625" style="670" customWidth="1"/>
    <col min="5385" max="5385" width="13.28515625" style="670" customWidth="1"/>
    <col min="5386" max="5386" width="16.5703125" style="670" customWidth="1"/>
    <col min="5387" max="5387" width="13.28515625" style="670" customWidth="1"/>
    <col min="5388" max="5392" width="15.140625" style="670" customWidth="1"/>
    <col min="5393" max="5632" width="8" style="670"/>
    <col min="5633" max="5633" width="4.42578125" style="670" customWidth="1"/>
    <col min="5634" max="5634" width="13.28515625" style="670" customWidth="1"/>
    <col min="5635" max="5636" width="26.5703125" style="670" customWidth="1"/>
    <col min="5637" max="5637" width="14.140625" style="670" customWidth="1"/>
    <col min="5638" max="5638" width="23.42578125" style="670" customWidth="1"/>
    <col min="5639" max="5639" width="13.28515625" style="670" customWidth="1"/>
    <col min="5640" max="5640" width="14.28515625" style="670" customWidth="1"/>
    <col min="5641" max="5641" width="13.28515625" style="670" customWidth="1"/>
    <col min="5642" max="5642" width="16.5703125" style="670" customWidth="1"/>
    <col min="5643" max="5643" width="13.28515625" style="670" customWidth="1"/>
    <col min="5644" max="5648" width="15.140625" style="670" customWidth="1"/>
    <col min="5649" max="5888" width="8" style="670"/>
    <col min="5889" max="5889" width="4.42578125" style="670" customWidth="1"/>
    <col min="5890" max="5890" width="13.28515625" style="670" customWidth="1"/>
    <col min="5891" max="5892" width="26.5703125" style="670" customWidth="1"/>
    <col min="5893" max="5893" width="14.140625" style="670" customWidth="1"/>
    <col min="5894" max="5894" width="23.42578125" style="670" customWidth="1"/>
    <col min="5895" max="5895" width="13.28515625" style="670" customWidth="1"/>
    <col min="5896" max="5896" width="14.28515625" style="670" customWidth="1"/>
    <col min="5897" max="5897" width="13.28515625" style="670" customWidth="1"/>
    <col min="5898" max="5898" width="16.5703125" style="670" customWidth="1"/>
    <col min="5899" max="5899" width="13.28515625" style="670" customWidth="1"/>
    <col min="5900" max="5904" width="15.140625" style="670" customWidth="1"/>
    <col min="5905" max="6144" width="8" style="670"/>
    <col min="6145" max="6145" width="4.42578125" style="670" customWidth="1"/>
    <col min="6146" max="6146" width="13.28515625" style="670" customWidth="1"/>
    <col min="6147" max="6148" width="26.5703125" style="670" customWidth="1"/>
    <col min="6149" max="6149" width="14.140625" style="670" customWidth="1"/>
    <col min="6150" max="6150" width="23.42578125" style="670" customWidth="1"/>
    <col min="6151" max="6151" width="13.28515625" style="670" customWidth="1"/>
    <col min="6152" max="6152" width="14.28515625" style="670" customWidth="1"/>
    <col min="6153" max="6153" width="13.28515625" style="670" customWidth="1"/>
    <col min="6154" max="6154" width="16.5703125" style="670" customWidth="1"/>
    <col min="6155" max="6155" width="13.28515625" style="670" customWidth="1"/>
    <col min="6156" max="6160" width="15.140625" style="670" customWidth="1"/>
    <col min="6161" max="6400" width="8" style="670"/>
    <col min="6401" max="6401" width="4.42578125" style="670" customWidth="1"/>
    <col min="6402" max="6402" width="13.28515625" style="670" customWidth="1"/>
    <col min="6403" max="6404" width="26.5703125" style="670" customWidth="1"/>
    <col min="6405" max="6405" width="14.140625" style="670" customWidth="1"/>
    <col min="6406" max="6406" width="23.42578125" style="670" customWidth="1"/>
    <col min="6407" max="6407" width="13.28515625" style="670" customWidth="1"/>
    <col min="6408" max="6408" width="14.28515625" style="670" customWidth="1"/>
    <col min="6409" max="6409" width="13.28515625" style="670" customWidth="1"/>
    <col min="6410" max="6410" width="16.5703125" style="670" customWidth="1"/>
    <col min="6411" max="6411" width="13.28515625" style="670" customWidth="1"/>
    <col min="6412" max="6416" width="15.140625" style="670" customWidth="1"/>
    <col min="6417" max="6656" width="8" style="670"/>
    <col min="6657" max="6657" width="4.42578125" style="670" customWidth="1"/>
    <col min="6658" max="6658" width="13.28515625" style="670" customWidth="1"/>
    <col min="6659" max="6660" width="26.5703125" style="670" customWidth="1"/>
    <col min="6661" max="6661" width="14.140625" style="670" customWidth="1"/>
    <col min="6662" max="6662" width="23.42578125" style="670" customWidth="1"/>
    <col min="6663" max="6663" width="13.28515625" style="670" customWidth="1"/>
    <col min="6664" max="6664" width="14.28515625" style="670" customWidth="1"/>
    <col min="6665" max="6665" width="13.28515625" style="670" customWidth="1"/>
    <col min="6666" max="6666" width="16.5703125" style="670" customWidth="1"/>
    <col min="6667" max="6667" width="13.28515625" style="670" customWidth="1"/>
    <col min="6668" max="6672" width="15.140625" style="670" customWidth="1"/>
    <col min="6673" max="6912" width="8" style="670"/>
    <col min="6913" max="6913" width="4.42578125" style="670" customWidth="1"/>
    <col min="6914" max="6914" width="13.28515625" style="670" customWidth="1"/>
    <col min="6915" max="6916" width="26.5703125" style="670" customWidth="1"/>
    <col min="6917" max="6917" width="14.140625" style="670" customWidth="1"/>
    <col min="6918" max="6918" width="23.42578125" style="670" customWidth="1"/>
    <col min="6919" max="6919" width="13.28515625" style="670" customWidth="1"/>
    <col min="6920" max="6920" width="14.28515625" style="670" customWidth="1"/>
    <col min="6921" max="6921" width="13.28515625" style="670" customWidth="1"/>
    <col min="6922" max="6922" width="16.5703125" style="670" customWidth="1"/>
    <col min="6923" max="6923" width="13.28515625" style="670" customWidth="1"/>
    <col min="6924" max="6928" width="15.140625" style="670" customWidth="1"/>
    <col min="6929" max="7168" width="8" style="670"/>
    <col min="7169" max="7169" width="4.42578125" style="670" customWidth="1"/>
    <col min="7170" max="7170" width="13.28515625" style="670" customWidth="1"/>
    <col min="7171" max="7172" width="26.5703125" style="670" customWidth="1"/>
    <col min="7173" max="7173" width="14.140625" style="670" customWidth="1"/>
    <col min="7174" max="7174" width="23.42578125" style="670" customWidth="1"/>
    <col min="7175" max="7175" width="13.28515625" style="670" customWidth="1"/>
    <col min="7176" max="7176" width="14.28515625" style="670" customWidth="1"/>
    <col min="7177" max="7177" width="13.28515625" style="670" customWidth="1"/>
    <col min="7178" max="7178" width="16.5703125" style="670" customWidth="1"/>
    <col min="7179" max="7179" width="13.28515625" style="670" customWidth="1"/>
    <col min="7180" max="7184" width="15.140625" style="670" customWidth="1"/>
    <col min="7185" max="7424" width="8" style="670"/>
    <col min="7425" max="7425" width="4.42578125" style="670" customWidth="1"/>
    <col min="7426" max="7426" width="13.28515625" style="670" customWidth="1"/>
    <col min="7427" max="7428" width="26.5703125" style="670" customWidth="1"/>
    <col min="7429" max="7429" width="14.140625" style="670" customWidth="1"/>
    <col min="7430" max="7430" width="23.42578125" style="670" customWidth="1"/>
    <col min="7431" max="7431" width="13.28515625" style="670" customWidth="1"/>
    <col min="7432" max="7432" width="14.28515625" style="670" customWidth="1"/>
    <col min="7433" max="7433" width="13.28515625" style="670" customWidth="1"/>
    <col min="7434" max="7434" width="16.5703125" style="670" customWidth="1"/>
    <col min="7435" max="7435" width="13.28515625" style="670" customWidth="1"/>
    <col min="7436" max="7440" width="15.140625" style="670" customWidth="1"/>
    <col min="7441" max="7680" width="8" style="670"/>
    <col min="7681" max="7681" width="4.42578125" style="670" customWidth="1"/>
    <col min="7682" max="7682" width="13.28515625" style="670" customWidth="1"/>
    <col min="7683" max="7684" width="26.5703125" style="670" customWidth="1"/>
    <col min="7685" max="7685" width="14.140625" style="670" customWidth="1"/>
    <col min="7686" max="7686" width="23.42578125" style="670" customWidth="1"/>
    <col min="7687" max="7687" width="13.28515625" style="670" customWidth="1"/>
    <col min="7688" max="7688" width="14.28515625" style="670" customWidth="1"/>
    <col min="7689" max="7689" width="13.28515625" style="670" customWidth="1"/>
    <col min="7690" max="7690" width="16.5703125" style="670" customWidth="1"/>
    <col min="7691" max="7691" width="13.28515625" style="670" customWidth="1"/>
    <col min="7692" max="7696" width="15.140625" style="670" customWidth="1"/>
    <col min="7697" max="7936" width="8" style="670"/>
    <col min="7937" max="7937" width="4.42578125" style="670" customWidth="1"/>
    <col min="7938" max="7938" width="13.28515625" style="670" customWidth="1"/>
    <col min="7939" max="7940" width="26.5703125" style="670" customWidth="1"/>
    <col min="7941" max="7941" width="14.140625" style="670" customWidth="1"/>
    <col min="7942" max="7942" width="23.42578125" style="670" customWidth="1"/>
    <col min="7943" max="7943" width="13.28515625" style="670" customWidth="1"/>
    <col min="7944" max="7944" width="14.28515625" style="670" customWidth="1"/>
    <col min="7945" max="7945" width="13.28515625" style="670" customWidth="1"/>
    <col min="7946" max="7946" width="16.5703125" style="670" customWidth="1"/>
    <col min="7947" max="7947" width="13.28515625" style="670" customWidth="1"/>
    <col min="7948" max="7952" width="15.140625" style="670" customWidth="1"/>
    <col min="7953" max="8192" width="8" style="670"/>
    <col min="8193" max="8193" width="4.42578125" style="670" customWidth="1"/>
    <col min="8194" max="8194" width="13.28515625" style="670" customWidth="1"/>
    <col min="8195" max="8196" width="26.5703125" style="670" customWidth="1"/>
    <col min="8197" max="8197" width="14.140625" style="670" customWidth="1"/>
    <col min="8198" max="8198" width="23.42578125" style="670" customWidth="1"/>
    <col min="8199" max="8199" width="13.28515625" style="670" customWidth="1"/>
    <col min="8200" max="8200" width="14.28515625" style="670" customWidth="1"/>
    <col min="8201" max="8201" width="13.28515625" style="670" customWidth="1"/>
    <col min="8202" max="8202" width="16.5703125" style="670" customWidth="1"/>
    <col min="8203" max="8203" width="13.28515625" style="670" customWidth="1"/>
    <col min="8204" max="8208" width="15.140625" style="670" customWidth="1"/>
    <col min="8209" max="8448" width="8" style="670"/>
    <col min="8449" max="8449" width="4.42578125" style="670" customWidth="1"/>
    <col min="8450" max="8450" width="13.28515625" style="670" customWidth="1"/>
    <col min="8451" max="8452" width="26.5703125" style="670" customWidth="1"/>
    <col min="8453" max="8453" width="14.140625" style="670" customWidth="1"/>
    <col min="8454" max="8454" width="23.42578125" style="670" customWidth="1"/>
    <col min="8455" max="8455" width="13.28515625" style="670" customWidth="1"/>
    <col min="8456" max="8456" width="14.28515625" style="670" customWidth="1"/>
    <col min="8457" max="8457" width="13.28515625" style="670" customWidth="1"/>
    <col min="8458" max="8458" width="16.5703125" style="670" customWidth="1"/>
    <col min="8459" max="8459" width="13.28515625" style="670" customWidth="1"/>
    <col min="8460" max="8464" width="15.140625" style="670" customWidth="1"/>
    <col min="8465" max="8704" width="8" style="670"/>
    <col min="8705" max="8705" width="4.42578125" style="670" customWidth="1"/>
    <col min="8706" max="8706" width="13.28515625" style="670" customWidth="1"/>
    <col min="8707" max="8708" width="26.5703125" style="670" customWidth="1"/>
    <col min="8709" max="8709" width="14.140625" style="670" customWidth="1"/>
    <col min="8710" max="8710" width="23.42578125" style="670" customWidth="1"/>
    <col min="8711" max="8711" width="13.28515625" style="670" customWidth="1"/>
    <col min="8712" max="8712" width="14.28515625" style="670" customWidth="1"/>
    <col min="8713" max="8713" width="13.28515625" style="670" customWidth="1"/>
    <col min="8714" max="8714" width="16.5703125" style="670" customWidth="1"/>
    <col min="8715" max="8715" width="13.28515625" style="670" customWidth="1"/>
    <col min="8716" max="8720" width="15.140625" style="670" customWidth="1"/>
    <col min="8721" max="8960" width="8" style="670"/>
    <col min="8961" max="8961" width="4.42578125" style="670" customWidth="1"/>
    <col min="8962" max="8962" width="13.28515625" style="670" customWidth="1"/>
    <col min="8963" max="8964" width="26.5703125" style="670" customWidth="1"/>
    <col min="8965" max="8965" width="14.140625" style="670" customWidth="1"/>
    <col min="8966" max="8966" width="23.42578125" style="670" customWidth="1"/>
    <col min="8967" max="8967" width="13.28515625" style="670" customWidth="1"/>
    <col min="8968" max="8968" width="14.28515625" style="670" customWidth="1"/>
    <col min="8969" max="8969" width="13.28515625" style="670" customWidth="1"/>
    <col min="8970" max="8970" width="16.5703125" style="670" customWidth="1"/>
    <col min="8971" max="8971" width="13.28515625" style="670" customWidth="1"/>
    <col min="8972" max="8976" width="15.140625" style="670" customWidth="1"/>
    <col min="8977" max="9216" width="8" style="670"/>
    <col min="9217" max="9217" width="4.42578125" style="670" customWidth="1"/>
    <col min="9218" max="9218" width="13.28515625" style="670" customWidth="1"/>
    <col min="9219" max="9220" width="26.5703125" style="670" customWidth="1"/>
    <col min="9221" max="9221" width="14.140625" style="670" customWidth="1"/>
    <col min="9222" max="9222" width="23.42578125" style="670" customWidth="1"/>
    <col min="9223" max="9223" width="13.28515625" style="670" customWidth="1"/>
    <col min="9224" max="9224" width="14.28515625" style="670" customWidth="1"/>
    <col min="9225" max="9225" width="13.28515625" style="670" customWidth="1"/>
    <col min="9226" max="9226" width="16.5703125" style="670" customWidth="1"/>
    <col min="9227" max="9227" width="13.28515625" style="670" customWidth="1"/>
    <col min="9228" max="9232" width="15.140625" style="670" customWidth="1"/>
    <col min="9233" max="9472" width="8" style="670"/>
    <col min="9473" max="9473" width="4.42578125" style="670" customWidth="1"/>
    <col min="9474" max="9474" width="13.28515625" style="670" customWidth="1"/>
    <col min="9475" max="9476" width="26.5703125" style="670" customWidth="1"/>
    <col min="9477" max="9477" width="14.140625" style="670" customWidth="1"/>
    <col min="9478" max="9478" width="23.42578125" style="670" customWidth="1"/>
    <col min="9479" max="9479" width="13.28515625" style="670" customWidth="1"/>
    <col min="9480" max="9480" width="14.28515625" style="670" customWidth="1"/>
    <col min="9481" max="9481" width="13.28515625" style="670" customWidth="1"/>
    <col min="9482" max="9482" width="16.5703125" style="670" customWidth="1"/>
    <col min="9483" max="9483" width="13.28515625" style="670" customWidth="1"/>
    <col min="9484" max="9488" width="15.140625" style="670" customWidth="1"/>
    <col min="9489" max="9728" width="8" style="670"/>
    <col min="9729" max="9729" width="4.42578125" style="670" customWidth="1"/>
    <col min="9730" max="9730" width="13.28515625" style="670" customWidth="1"/>
    <col min="9731" max="9732" width="26.5703125" style="670" customWidth="1"/>
    <col min="9733" max="9733" width="14.140625" style="670" customWidth="1"/>
    <col min="9734" max="9734" width="23.42578125" style="670" customWidth="1"/>
    <col min="9735" max="9735" width="13.28515625" style="670" customWidth="1"/>
    <col min="9736" max="9736" width="14.28515625" style="670" customWidth="1"/>
    <col min="9737" max="9737" width="13.28515625" style="670" customWidth="1"/>
    <col min="9738" max="9738" width="16.5703125" style="670" customWidth="1"/>
    <col min="9739" max="9739" width="13.28515625" style="670" customWidth="1"/>
    <col min="9740" max="9744" width="15.140625" style="670" customWidth="1"/>
    <col min="9745" max="9984" width="8" style="670"/>
    <col min="9985" max="9985" width="4.42578125" style="670" customWidth="1"/>
    <col min="9986" max="9986" width="13.28515625" style="670" customWidth="1"/>
    <col min="9987" max="9988" width="26.5703125" style="670" customWidth="1"/>
    <col min="9989" max="9989" width="14.140625" style="670" customWidth="1"/>
    <col min="9990" max="9990" width="23.42578125" style="670" customWidth="1"/>
    <col min="9991" max="9991" width="13.28515625" style="670" customWidth="1"/>
    <col min="9992" max="9992" width="14.28515625" style="670" customWidth="1"/>
    <col min="9993" max="9993" width="13.28515625" style="670" customWidth="1"/>
    <col min="9994" max="9994" width="16.5703125" style="670" customWidth="1"/>
    <col min="9995" max="9995" width="13.28515625" style="670" customWidth="1"/>
    <col min="9996" max="10000" width="15.140625" style="670" customWidth="1"/>
    <col min="10001" max="10240" width="8" style="670"/>
    <col min="10241" max="10241" width="4.42578125" style="670" customWidth="1"/>
    <col min="10242" max="10242" width="13.28515625" style="670" customWidth="1"/>
    <col min="10243" max="10244" width="26.5703125" style="670" customWidth="1"/>
    <col min="10245" max="10245" width="14.140625" style="670" customWidth="1"/>
    <col min="10246" max="10246" width="23.42578125" style="670" customWidth="1"/>
    <col min="10247" max="10247" width="13.28515625" style="670" customWidth="1"/>
    <col min="10248" max="10248" width="14.28515625" style="670" customWidth="1"/>
    <col min="10249" max="10249" width="13.28515625" style="670" customWidth="1"/>
    <col min="10250" max="10250" width="16.5703125" style="670" customWidth="1"/>
    <col min="10251" max="10251" width="13.28515625" style="670" customWidth="1"/>
    <col min="10252" max="10256" width="15.140625" style="670" customWidth="1"/>
    <col min="10257" max="10496" width="8" style="670"/>
    <col min="10497" max="10497" width="4.42578125" style="670" customWidth="1"/>
    <col min="10498" max="10498" width="13.28515625" style="670" customWidth="1"/>
    <col min="10499" max="10500" width="26.5703125" style="670" customWidth="1"/>
    <col min="10501" max="10501" width="14.140625" style="670" customWidth="1"/>
    <col min="10502" max="10502" width="23.42578125" style="670" customWidth="1"/>
    <col min="10503" max="10503" width="13.28515625" style="670" customWidth="1"/>
    <col min="10504" max="10504" width="14.28515625" style="670" customWidth="1"/>
    <col min="10505" max="10505" width="13.28515625" style="670" customWidth="1"/>
    <col min="10506" max="10506" width="16.5703125" style="670" customWidth="1"/>
    <col min="10507" max="10507" width="13.28515625" style="670" customWidth="1"/>
    <col min="10508" max="10512" width="15.140625" style="670" customWidth="1"/>
    <col min="10513" max="10752" width="8" style="670"/>
    <col min="10753" max="10753" width="4.42578125" style="670" customWidth="1"/>
    <col min="10754" max="10754" width="13.28515625" style="670" customWidth="1"/>
    <col min="10755" max="10756" width="26.5703125" style="670" customWidth="1"/>
    <col min="10757" max="10757" width="14.140625" style="670" customWidth="1"/>
    <col min="10758" max="10758" width="23.42578125" style="670" customWidth="1"/>
    <col min="10759" max="10759" width="13.28515625" style="670" customWidth="1"/>
    <col min="10760" max="10760" width="14.28515625" style="670" customWidth="1"/>
    <col min="10761" max="10761" width="13.28515625" style="670" customWidth="1"/>
    <col min="10762" max="10762" width="16.5703125" style="670" customWidth="1"/>
    <col min="10763" max="10763" width="13.28515625" style="670" customWidth="1"/>
    <col min="10764" max="10768" width="15.140625" style="670" customWidth="1"/>
    <col min="10769" max="11008" width="8" style="670"/>
    <col min="11009" max="11009" width="4.42578125" style="670" customWidth="1"/>
    <col min="11010" max="11010" width="13.28515625" style="670" customWidth="1"/>
    <col min="11011" max="11012" width="26.5703125" style="670" customWidth="1"/>
    <col min="11013" max="11013" width="14.140625" style="670" customWidth="1"/>
    <col min="11014" max="11014" width="23.42578125" style="670" customWidth="1"/>
    <col min="11015" max="11015" width="13.28515625" style="670" customWidth="1"/>
    <col min="11016" max="11016" width="14.28515625" style="670" customWidth="1"/>
    <col min="11017" max="11017" width="13.28515625" style="670" customWidth="1"/>
    <col min="11018" max="11018" width="16.5703125" style="670" customWidth="1"/>
    <col min="11019" max="11019" width="13.28515625" style="670" customWidth="1"/>
    <col min="11020" max="11024" width="15.140625" style="670" customWidth="1"/>
    <col min="11025" max="11264" width="8" style="670"/>
    <col min="11265" max="11265" width="4.42578125" style="670" customWidth="1"/>
    <col min="11266" max="11266" width="13.28515625" style="670" customWidth="1"/>
    <col min="11267" max="11268" width="26.5703125" style="670" customWidth="1"/>
    <col min="11269" max="11269" width="14.140625" style="670" customWidth="1"/>
    <col min="11270" max="11270" width="23.42578125" style="670" customWidth="1"/>
    <col min="11271" max="11271" width="13.28515625" style="670" customWidth="1"/>
    <col min="11272" max="11272" width="14.28515625" style="670" customWidth="1"/>
    <col min="11273" max="11273" width="13.28515625" style="670" customWidth="1"/>
    <col min="11274" max="11274" width="16.5703125" style="670" customWidth="1"/>
    <col min="11275" max="11275" width="13.28515625" style="670" customWidth="1"/>
    <col min="11276" max="11280" width="15.140625" style="670" customWidth="1"/>
    <col min="11281" max="11520" width="8" style="670"/>
    <col min="11521" max="11521" width="4.42578125" style="670" customWidth="1"/>
    <col min="11522" max="11522" width="13.28515625" style="670" customWidth="1"/>
    <col min="11523" max="11524" width="26.5703125" style="670" customWidth="1"/>
    <col min="11525" max="11525" width="14.140625" style="670" customWidth="1"/>
    <col min="11526" max="11526" width="23.42578125" style="670" customWidth="1"/>
    <col min="11527" max="11527" width="13.28515625" style="670" customWidth="1"/>
    <col min="11528" max="11528" width="14.28515625" style="670" customWidth="1"/>
    <col min="11529" max="11529" width="13.28515625" style="670" customWidth="1"/>
    <col min="11530" max="11530" width="16.5703125" style="670" customWidth="1"/>
    <col min="11531" max="11531" width="13.28515625" style="670" customWidth="1"/>
    <col min="11532" max="11536" width="15.140625" style="670" customWidth="1"/>
    <col min="11537" max="11776" width="8" style="670"/>
    <col min="11777" max="11777" width="4.42578125" style="670" customWidth="1"/>
    <col min="11778" max="11778" width="13.28515625" style="670" customWidth="1"/>
    <col min="11779" max="11780" width="26.5703125" style="670" customWidth="1"/>
    <col min="11781" max="11781" width="14.140625" style="670" customWidth="1"/>
    <col min="11782" max="11782" width="23.42578125" style="670" customWidth="1"/>
    <col min="11783" max="11783" width="13.28515625" style="670" customWidth="1"/>
    <col min="11784" max="11784" width="14.28515625" style="670" customWidth="1"/>
    <col min="11785" max="11785" width="13.28515625" style="670" customWidth="1"/>
    <col min="11786" max="11786" width="16.5703125" style="670" customWidth="1"/>
    <col min="11787" max="11787" width="13.28515625" style="670" customWidth="1"/>
    <col min="11788" max="11792" width="15.140625" style="670" customWidth="1"/>
    <col min="11793" max="12032" width="8" style="670"/>
    <col min="12033" max="12033" width="4.42578125" style="670" customWidth="1"/>
    <col min="12034" max="12034" width="13.28515625" style="670" customWidth="1"/>
    <col min="12035" max="12036" width="26.5703125" style="670" customWidth="1"/>
    <col min="12037" max="12037" width="14.140625" style="670" customWidth="1"/>
    <col min="12038" max="12038" width="23.42578125" style="670" customWidth="1"/>
    <col min="12039" max="12039" width="13.28515625" style="670" customWidth="1"/>
    <col min="12040" max="12040" width="14.28515625" style="670" customWidth="1"/>
    <col min="12041" max="12041" width="13.28515625" style="670" customWidth="1"/>
    <col min="12042" max="12042" width="16.5703125" style="670" customWidth="1"/>
    <col min="12043" max="12043" width="13.28515625" style="670" customWidth="1"/>
    <col min="12044" max="12048" width="15.140625" style="670" customWidth="1"/>
    <col min="12049" max="12288" width="8" style="670"/>
    <col min="12289" max="12289" width="4.42578125" style="670" customWidth="1"/>
    <col min="12290" max="12290" width="13.28515625" style="670" customWidth="1"/>
    <col min="12291" max="12292" width="26.5703125" style="670" customWidth="1"/>
    <col min="12293" max="12293" width="14.140625" style="670" customWidth="1"/>
    <col min="12294" max="12294" width="23.42578125" style="670" customWidth="1"/>
    <col min="12295" max="12295" width="13.28515625" style="670" customWidth="1"/>
    <col min="12296" max="12296" width="14.28515625" style="670" customWidth="1"/>
    <col min="12297" max="12297" width="13.28515625" style="670" customWidth="1"/>
    <col min="12298" max="12298" width="16.5703125" style="670" customWidth="1"/>
    <col min="12299" max="12299" width="13.28515625" style="670" customWidth="1"/>
    <col min="12300" max="12304" width="15.140625" style="670" customWidth="1"/>
    <col min="12305" max="12544" width="8" style="670"/>
    <col min="12545" max="12545" width="4.42578125" style="670" customWidth="1"/>
    <col min="12546" max="12546" width="13.28515625" style="670" customWidth="1"/>
    <col min="12547" max="12548" width="26.5703125" style="670" customWidth="1"/>
    <col min="12549" max="12549" width="14.140625" style="670" customWidth="1"/>
    <col min="12550" max="12550" width="23.42578125" style="670" customWidth="1"/>
    <col min="12551" max="12551" width="13.28515625" style="670" customWidth="1"/>
    <col min="12552" max="12552" width="14.28515625" style="670" customWidth="1"/>
    <col min="12553" max="12553" width="13.28515625" style="670" customWidth="1"/>
    <col min="12554" max="12554" width="16.5703125" style="670" customWidth="1"/>
    <col min="12555" max="12555" width="13.28515625" style="670" customWidth="1"/>
    <col min="12556" max="12560" width="15.140625" style="670" customWidth="1"/>
    <col min="12561" max="12800" width="8" style="670"/>
    <col min="12801" max="12801" width="4.42578125" style="670" customWidth="1"/>
    <col min="12802" max="12802" width="13.28515625" style="670" customWidth="1"/>
    <col min="12803" max="12804" width="26.5703125" style="670" customWidth="1"/>
    <col min="12805" max="12805" width="14.140625" style="670" customWidth="1"/>
    <col min="12806" max="12806" width="23.42578125" style="670" customWidth="1"/>
    <col min="12807" max="12807" width="13.28515625" style="670" customWidth="1"/>
    <col min="12808" max="12808" width="14.28515625" style="670" customWidth="1"/>
    <col min="12809" max="12809" width="13.28515625" style="670" customWidth="1"/>
    <col min="12810" max="12810" width="16.5703125" style="670" customWidth="1"/>
    <col min="12811" max="12811" width="13.28515625" style="670" customWidth="1"/>
    <col min="12812" max="12816" width="15.140625" style="670" customWidth="1"/>
    <col min="12817" max="13056" width="8" style="670"/>
    <col min="13057" max="13057" width="4.42578125" style="670" customWidth="1"/>
    <col min="13058" max="13058" width="13.28515625" style="670" customWidth="1"/>
    <col min="13059" max="13060" width="26.5703125" style="670" customWidth="1"/>
    <col min="13061" max="13061" width="14.140625" style="670" customWidth="1"/>
    <col min="13062" max="13062" width="23.42578125" style="670" customWidth="1"/>
    <col min="13063" max="13063" width="13.28515625" style="670" customWidth="1"/>
    <col min="13064" max="13064" width="14.28515625" style="670" customWidth="1"/>
    <col min="13065" max="13065" width="13.28515625" style="670" customWidth="1"/>
    <col min="13066" max="13066" width="16.5703125" style="670" customWidth="1"/>
    <col min="13067" max="13067" width="13.28515625" style="670" customWidth="1"/>
    <col min="13068" max="13072" width="15.140625" style="670" customWidth="1"/>
    <col min="13073" max="13312" width="8" style="670"/>
    <col min="13313" max="13313" width="4.42578125" style="670" customWidth="1"/>
    <col min="13314" max="13314" width="13.28515625" style="670" customWidth="1"/>
    <col min="13315" max="13316" width="26.5703125" style="670" customWidth="1"/>
    <col min="13317" max="13317" width="14.140625" style="670" customWidth="1"/>
    <col min="13318" max="13318" width="23.42578125" style="670" customWidth="1"/>
    <col min="13319" max="13319" width="13.28515625" style="670" customWidth="1"/>
    <col min="13320" max="13320" width="14.28515625" style="670" customWidth="1"/>
    <col min="13321" max="13321" width="13.28515625" style="670" customWidth="1"/>
    <col min="13322" max="13322" width="16.5703125" style="670" customWidth="1"/>
    <col min="13323" max="13323" width="13.28515625" style="670" customWidth="1"/>
    <col min="13324" max="13328" width="15.140625" style="670" customWidth="1"/>
    <col min="13329" max="13568" width="8" style="670"/>
    <col min="13569" max="13569" width="4.42578125" style="670" customWidth="1"/>
    <col min="13570" max="13570" width="13.28515625" style="670" customWidth="1"/>
    <col min="13571" max="13572" width="26.5703125" style="670" customWidth="1"/>
    <col min="13573" max="13573" width="14.140625" style="670" customWidth="1"/>
    <col min="13574" max="13574" width="23.42578125" style="670" customWidth="1"/>
    <col min="13575" max="13575" width="13.28515625" style="670" customWidth="1"/>
    <col min="13576" max="13576" width="14.28515625" style="670" customWidth="1"/>
    <col min="13577" max="13577" width="13.28515625" style="670" customWidth="1"/>
    <col min="13578" max="13578" width="16.5703125" style="670" customWidth="1"/>
    <col min="13579" max="13579" width="13.28515625" style="670" customWidth="1"/>
    <col min="13580" max="13584" width="15.140625" style="670" customWidth="1"/>
    <col min="13585" max="13824" width="8" style="670"/>
    <col min="13825" max="13825" width="4.42578125" style="670" customWidth="1"/>
    <col min="13826" max="13826" width="13.28515625" style="670" customWidth="1"/>
    <col min="13827" max="13828" width="26.5703125" style="670" customWidth="1"/>
    <col min="13829" max="13829" width="14.140625" style="670" customWidth="1"/>
    <col min="13830" max="13830" width="23.42578125" style="670" customWidth="1"/>
    <col min="13831" max="13831" width="13.28515625" style="670" customWidth="1"/>
    <col min="13832" max="13832" width="14.28515625" style="670" customWidth="1"/>
    <col min="13833" max="13833" width="13.28515625" style="670" customWidth="1"/>
    <col min="13834" max="13834" width="16.5703125" style="670" customWidth="1"/>
    <col min="13835" max="13835" width="13.28515625" style="670" customWidth="1"/>
    <col min="13836" max="13840" width="15.140625" style="670" customWidth="1"/>
    <col min="13841" max="14080" width="8" style="670"/>
    <col min="14081" max="14081" width="4.42578125" style="670" customWidth="1"/>
    <col min="14082" max="14082" width="13.28515625" style="670" customWidth="1"/>
    <col min="14083" max="14084" width="26.5703125" style="670" customWidth="1"/>
    <col min="14085" max="14085" width="14.140625" style="670" customWidth="1"/>
    <col min="14086" max="14086" width="23.42578125" style="670" customWidth="1"/>
    <col min="14087" max="14087" width="13.28515625" style="670" customWidth="1"/>
    <col min="14088" max="14088" width="14.28515625" style="670" customWidth="1"/>
    <col min="14089" max="14089" width="13.28515625" style="670" customWidth="1"/>
    <col min="14090" max="14090" width="16.5703125" style="670" customWidth="1"/>
    <col min="14091" max="14091" width="13.28515625" style="670" customWidth="1"/>
    <col min="14092" max="14096" width="15.140625" style="670" customWidth="1"/>
    <col min="14097" max="14336" width="8" style="670"/>
    <col min="14337" max="14337" width="4.42578125" style="670" customWidth="1"/>
    <col min="14338" max="14338" width="13.28515625" style="670" customWidth="1"/>
    <col min="14339" max="14340" width="26.5703125" style="670" customWidth="1"/>
    <col min="14341" max="14341" width="14.140625" style="670" customWidth="1"/>
    <col min="14342" max="14342" width="23.42578125" style="670" customWidth="1"/>
    <col min="14343" max="14343" width="13.28515625" style="670" customWidth="1"/>
    <col min="14344" max="14344" width="14.28515625" style="670" customWidth="1"/>
    <col min="14345" max="14345" width="13.28515625" style="670" customWidth="1"/>
    <col min="14346" max="14346" width="16.5703125" style="670" customWidth="1"/>
    <col min="14347" max="14347" width="13.28515625" style="670" customWidth="1"/>
    <col min="14348" max="14352" width="15.140625" style="670" customWidth="1"/>
    <col min="14353" max="14592" width="8" style="670"/>
    <col min="14593" max="14593" width="4.42578125" style="670" customWidth="1"/>
    <col min="14594" max="14594" width="13.28515625" style="670" customWidth="1"/>
    <col min="14595" max="14596" width="26.5703125" style="670" customWidth="1"/>
    <col min="14597" max="14597" width="14.140625" style="670" customWidth="1"/>
    <col min="14598" max="14598" width="23.42578125" style="670" customWidth="1"/>
    <col min="14599" max="14599" width="13.28515625" style="670" customWidth="1"/>
    <col min="14600" max="14600" width="14.28515625" style="670" customWidth="1"/>
    <col min="14601" max="14601" width="13.28515625" style="670" customWidth="1"/>
    <col min="14602" max="14602" width="16.5703125" style="670" customWidth="1"/>
    <col min="14603" max="14603" width="13.28515625" style="670" customWidth="1"/>
    <col min="14604" max="14608" width="15.140625" style="670" customWidth="1"/>
    <col min="14609" max="14848" width="8" style="670"/>
    <col min="14849" max="14849" width="4.42578125" style="670" customWidth="1"/>
    <col min="14850" max="14850" width="13.28515625" style="670" customWidth="1"/>
    <col min="14851" max="14852" width="26.5703125" style="670" customWidth="1"/>
    <col min="14853" max="14853" width="14.140625" style="670" customWidth="1"/>
    <col min="14854" max="14854" width="23.42578125" style="670" customWidth="1"/>
    <col min="14855" max="14855" width="13.28515625" style="670" customWidth="1"/>
    <col min="14856" max="14856" width="14.28515625" style="670" customWidth="1"/>
    <col min="14857" max="14857" width="13.28515625" style="670" customWidth="1"/>
    <col min="14858" max="14858" width="16.5703125" style="670" customWidth="1"/>
    <col min="14859" max="14859" width="13.28515625" style="670" customWidth="1"/>
    <col min="14860" max="14864" width="15.140625" style="670" customWidth="1"/>
    <col min="14865" max="15104" width="8" style="670"/>
    <col min="15105" max="15105" width="4.42578125" style="670" customWidth="1"/>
    <col min="15106" max="15106" width="13.28515625" style="670" customWidth="1"/>
    <col min="15107" max="15108" width="26.5703125" style="670" customWidth="1"/>
    <col min="15109" max="15109" width="14.140625" style="670" customWidth="1"/>
    <col min="15110" max="15110" width="23.42578125" style="670" customWidth="1"/>
    <col min="15111" max="15111" width="13.28515625" style="670" customWidth="1"/>
    <col min="15112" max="15112" width="14.28515625" style="670" customWidth="1"/>
    <col min="15113" max="15113" width="13.28515625" style="670" customWidth="1"/>
    <col min="15114" max="15114" width="16.5703125" style="670" customWidth="1"/>
    <col min="15115" max="15115" width="13.28515625" style="670" customWidth="1"/>
    <col min="15116" max="15120" width="15.140625" style="670" customWidth="1"/>
    <col min="15121" max="15360" width="8" style="670"/>
    <col min="15361" max="15361" width="4.42578125" style="670" customWidth="1"/>
    <col min="15362" max="15362" width="13.28515625" style="670" customWidth="1"/>
    <col min="15363" max="15364" width="26.5703125" style="670" customWidth="1"/>
    <col min="15365" max="15365" width="14.140625" style="670" customWidth="1"/>
    <col min="15366" max="15366" width="23.42578125" style="670" customWidth="1"/>
    <col min="15367" max="15367" width="13.28515625" style="670" customWidth="1"/>
    <col min="15368" max="15368" width="14.28515625" style="670" customWidth="1"/>
    <col min="15369" max="15369" width="13.28515625" style="670" customWidth="1"/>
    <col min="15370" max="15370" width="16.5703125" style="670" customWidth="1"/>
    <col min="15371" max="15371" width="13.28515625" style="670" customWidth="1"/>
    <col min="15372" max="15376" width="15.140625" style="670" customWidth="1"/>
    <col min="15377" max="15616" width="8" style="670"/>
    <col min="15617" max="15617" width="4.42578125" style="670" customWidth="1"/>
    <col min="15618" max="15618" width="13.28515625" style="670" customWidth="1"/>
    <col min="15619" max="15620" width="26.5703125" style="670" customWidth="1"/>
    <col min="15621" max="15621" width="14.140625" style="670" customWidth="1"/>
    <col min="15622" max="15622" width="23.42578125" style="670" customWidth="1"/>
    <col min="15623" max="15623" width="13.28515625" style="670" customWidth="1"/>
    <col min="15624" max="15624" width="14.28515625" style="670" customWidth="1"/>
    <col min="15625" max="15625" width="13.28515625" style="670" customWidth="1"/>
    <col min="15626" max="15626" width="16.5703125" style="670" customWidth="1"/>
    <col min="15627" max="15627" width="13.28515625" style="670" customWidth="1"/>
    <col min="15628" max="15632" width="15.140625" style="670" customWidth="1"/>
    <col min="15633" max="15872" width="8" style="670"/>
    <col min="15873" max="15873" width="4.42578125" style="670" customWidth="1"/>
    <col min="15874" max="15874" width="13.28515625" style="670" customWidth="1"/>
    <col min="15875" max="15876" width="26.5703125" style="670" customWidth="1"/>
    <col min="15877" max="15877" width="14.140625" style="670" customWidth="1"/>
    <col min="15878" max="15878" width="23.42578125" style="670" customWidth="1"/>
    <col min="15879" max="15879" width="13.28515625" style="670" customWidth="1"/>
    <col min="15880" max="15880" width="14.28515625" style="670" customWidth="1"/>
    <col min="15881" max="15881" width="13.28515625" style="670" customWidth="1"/>
    <col min="15882" max="15882" width="16.5703125" style="670" customWidth="1"/>
    <col min="15883" max="15883" width="13.28515625" style="670" customWidth="1"/>
    <col min="15884" max="15888" width="15.140625" style="670" customWidth="1"/>
    <col min="15889" max="16128" width="8" style="670"/>
    <col min="16129" max="16129" width="4.42578125" style="670" customWidth="1"/>
    <col min="16130" max="16130" width="13.28515625" style="670" customWidth="1"/>
    <col min="16131" max="16132" width="26.5703125" style="670" customWidth="1"/>
    <col min="16133" max="16133" width="14.140625" style="670" customWidth="1"/>
    <col min="16134" max="16134" width="23.42578125" style="670" customWidth="1"/>
    <col min="16135" max="16135" width="13.28515625" style="670" customWidth="1"/>
    <col min="16136" max="16136" width="14.28515625" style="670" customWidth="1"/>
    <col min="16137" max="16137" width="13.28515625" style="670" customWidth="1"/>
    <col min="16138" max="16138" width="16.5703125" style="670" customWidth="1"/>
    <col min="16139" max="16139" width="13.28515625" style="670" customWidth="1"/>
    <col min="16140" max="16144" width="15.140625" style="670" customWidth="1"/>
    <col min="16145" max="16384" width="8" style="670"/>
  </cols>
  <sheetData>
    <row r="1" spans="1:256" ht="42" customHeight="1">
      <c r="A1" s="1355"/>
      <c r="B1" s="1192"/>
      <c r="C1" s="77"/>
      <c r="D1" s="78"/>
      <c r="E1" s="78"/>
      <c r="F1" s="1356"/>
      <c r="G1" s="1356"/>
      <c r="H1" s="1074"/>
      <c r="I1" s="1074"/>
      <c r="J1" s="697"/>
      <c r="K1" s="697"/>
      <c r="L1" s="697"/>
      <c r="M1" s="1074" t="s">
        <v>1177</v>
      </c>
      <c r="N1" s="1074"/>
      <c r="O1" s="1074"/>
      <c r="P1" s="1074"/>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row>
    <row r="2" spans="1:256" ht="15.75">
      <c r="A2" s="1349" t="s">
        <v>76</v>
      </c>
      <c r="B2" s="1349"/>
      <c r="C2" s="1349"/>
      <c r="D2" s="1349"/>
      <c r="E2" s="1349"/>
      <c r="F2" s="1349"/>
      <c r="G2" s="1349"/>
      <c r="H2" s="1349"/>
      <c r="I2" s="1349"/>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row>
    <row r="3" spans="1:256" ht="15">
      <c r="A3" s="1350" t="s">
        <v>77</v>
      </c>
      <c r="B3" s="1350"/>
      <c r="C3" s="1350"/>
      <c r="D3" s="1350"/>
      <c r="E3" s="1350"/>
      <c r="F3" s="1350"/>
      <c r="G3" s="1350"/>
      <c r="H3" s="1350"/>
      <c r="I3" s="1350"/>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row>
    <row r="4" spans="1:256" ht="18.75">
      <c r="A4" s="1071" t="s">
        <v>78</v>
      </c>
      <c r="B4" s="1071"/>
      <c r="C4" s="1071"/>
      <c r="D4" s="1071"/>
      <c r="E4" s="1071"/>
      <c r="F4" s="1071"/>
      <c r="G4" s="1071"/>
      <c r="H4" s="1071"/>
      <c r="I4" s="1071"/>
      <c r="J4" s="1071"/>
      <c r="K4" s="1071"/>
      <c r="L4" s="1071"/>
      <c r="M4" s="1071"/>
      <c r="N4" s="1071"/>
      <c r="O4" s="1071"/>
      <c r="P4" s="1071"/>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row>
    <row r="5" spans="1:256" ht="18.75">
      <c r="A5" s="1071" t="s">
        <v>79</v>
      </c>
      <c r="B5" s="1071"/>
      <c r="C5" s="1071"/>
      <c r="D5" s="1071"/>
      <c r="E5" s="1071"/>
      <c r="F5" s="1071"/>
      <c r="G5" s="1071"/>
      <c r="H5" s="1071"/>
      <c r="I5" s="1071"/>
      <c r="J5" s="1071"/>
      <c r="K5" s="1071"/>
      <c r="L5" s="1071"/>
      <c r="M5" s="1071"/>
      <c r="N5" s="1071"/>
      <c r="O5" s="1071"/>
      <c r="P5" s="1071"/>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c r="DM5" s="78"/>
      <c r="DN5" s="78"/>
      <c r="DO5" s="78"/>
      <c r="DP5" s="78"/>
      <c r="DQ5" s="78"/>
      <c r="DR5" s="78"/>
      <c r="DS5" s="78"/>
      <c r="DT5" s="78"/>
      <c r="DU5" s="78"/>
      <c r="DV5" s="78"/>
      <c r="DW5" s="78"/>
      <c r="DX5" s="78"/>
      <c r="DY5" s="78"/>
      <c r="DZ5" s="78"/>
      <c r="EA5" s="78"/>
      <c r="EB5" s="78"/>
      <c r="EC5" s="78"/>
      <c r="ED5" s="78"/>
      <c r="EE5" s="78"/>
      <c r="EF5" s="78"/>
      <c r="EG5" s="78"/>
      <c r="EH5" s="78"/>
      <c r="EI5" s="78"/>
      <c r="EJ5" s="78"/>
      <c r="EK5" s="78"/>
      <c r="EL5" s="78"/>
      <c r="EM5" s="78"/>
      <c r="EN5" s="78"/>
      <c r="EO5" s="78"/>
      <c r="EP5" s="78"/>
      <c r="EQ5" s="78"/>
      <c r="ER5" s="78"/>
      <c r="ES5" s="78"/>
      <c r="ET5" s="78"/>
      <c r="EU5" s="78"/>
      <c r="EV5" s="78"/>
      <c r="EW5" s="78"/>
      <c r="EX5" s="78"/>
      <c r="EY5" s="78"/>
      <c r="EZ5" s="78"/>
      <c r="FA5" s="78"/>
      <c r="FB5" s="78"/>
      <c r="FC5" s="7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c r="IR5" s="78"/>
      <c r="IS5" s="78"/>
      <c r="IT5" s="78"/>
      <c r="IU5" s="78"/>
      <c r="IV5" s="78"/>
    </row>
    <row r="7" spans="1:256" ht="18.75" customHeight="1">
      <c r="A7" s="1351" t="s">
        <v>662</v>
      </c>
      <c r="B7" s="1351"/>
      <c r="C7" s="1351"/>
      <c r="D7" s="1351"/>
      <c r="E7" s="1351"/>
      <c r="F7" s="1351"/>
      <c r="G7" s="1351"/>
      <c r="H7" s="1351"/>
      <c r="I7" s="1351"/>
      <c r="J7" s="1351"/>
      <c r="K7" s="1351"/>
      <c r="L7" s="1351"/>
      <c r="M7" s="1351"/>
      <c r="N7" s="1351"/>
      <c r="O7" s="1351"/>
      <c r="P7" s="1351"/>
      <c r="Q7" s="699"/>
      <c r="R7" s="699"/>
      <c r="S7" s="699"/>
      <c r="T7" s="699"/>
      <c r="U7" s="699"/>
      <c r="V7" s="699"/>
      <c r="W7" s="699"/>
      <c r="X7" s="699"/>
      <c r="Y7" s="699"/>
      <c r="Z7" s="699"/>
      <c r="AA7" s="699"/>
      <c r="AB7" s="699"/>
      <c r="AC7" s="699"/>
      <c r="AD7" s="699"/>
      <c r="AE7" s="699"/>
      <c r="AF7" s="699"/>
      <c r="AG7" s="699"/>
      <c r="AH7" s="699"/>
      <c r="AI7" s="699"/>
      <c r="AJ7" s="699"/>
      <c r="AK7" s="699"/>
      <c r="AL7" s="699"/>
      <c r="AM7" s="699"/>
      <c r="AN7" s="699"/>
      <c r="AO7" s="699"/>
      <c r="AP7" s="699"/>
      <c r="AQ7" s="699"/>
      <c r="AR7" s="699"/>
      <c r="AS7" s="699"/>
      <c r="AT7" s="699"/>
      <c r="AU7" s="699"/>
      <c r="AV7" s="699"/>
      <c r="AW7" s="699"/>
      <c r="AX7" s="699"/>
      <c r="AY7" s="699"/>
      <c r="AZ7" s="699"/>
      <c r="BA7" s="699"/>
      <c r="BB7" s="699"/>
      <c r="BC7" s="699"/>
      <c r="BD7" s="699"/>
      <c r="BE7" s="699"/>
      <c r="BF7" s="699"/>
      <c r="BG7" s="699"/>
      <c r="BH7" s="699"/>
      <c r="BI7" s="699"/>
      <c r="BJ7" s="699"/>
      <c r="BK7" s="699"/>
      <c r="BL7" s="699"/>
      <c r="BM7" s="699"/>
      <c r="BN7" s="699"/>
      <c r="BO7" s="699"/>
      <c r="BP7" s="699"/>
      <c r="BQ7" s="699"/>
      <c r="BR7" s="699"/>
      <c r="BS7" s="699"/>
      <c r="BT7" s="699"/>
      <c r="BU7" s="699"/>
      <c r="BV7" s="699"/>
      <c r="BW7" s="699"/>
      <c r="BX7" s="699"/>
      <c r="BY7" s="699"/>
      <c r="BZ7" s="699"/>
      <c r="CA7" s="699"/>
      <c r="CB7" s="699"/>
      <c r="CC7" s="699"/>
      <c r="CD7" s="699"/>
      <c r="CE7" s="699"/>
      <c r="CF7" s="699"/>
      <c r="CG7" s="699"/>
      <c r="CH7" s="699"/>
      <c r="CI7" s="699"/>
      <c r="CJ7" s="699"/>
      <c r="CK7" s="699"/>
      <c r="CL7" s="699"/>
      <c r="CM7" s="699"/>
      <c r="CN7" s="699"/>
      <c r="CO7" s="699"/>
      <c r="CP7" s="699"/>
      <c r="CQ7" s="699"/>
      <c r="CR7" s="699"/>
      <c r="CS7" s="699"/>
      <c r="CT7" s="699"/>
      <c r="CU7" s="699"/>
      <c r="CV7" s="699"/>
      <c r="CW7" s="699"/>
      <c r="CX7" s="699"/>
      <c r="CY7" s="699"/>
      <c r="CZ7" s="699"/>
      <c r="DA7" s="699"/>
      <c r="DB7" s="699"/>
      <c r="DC7" s="699"/>
      <c r="DD7" s="699"/>
      <c r="DE7" s="699"/>
      <c r="DF7" s="699"/>
      <c r="DG7" s="699"/>
      <c r="DH7" s="699"/>
      <c r="DI7" s="699"/>
      <c r="DJ7" s="699"/>
      <c r="DK7" s="699"/>
      <c r="DL7" s="699"/>
      <c r="DM7" s="699"/>
      <c r="DN7" s="699"/>
      <c r="DO7" s="699"/>
      <c r="DP7" s="699"/>
      <c r="DQ7" s="699"/>
      <c r="DR7" s="699"/>
      <c r="DS7" s="699"/>
      <c r="DT7" s="699"/>
      <c r="DU7" s="699"/>
      <c r="DV7" s="699"/>
      <c r="DW7" s="699"/>
      <c r="DX7" s="699"/>
      <c r="DY7" s="699"/>
      <c r="DZ7" s="699"/>
      <c r="EA7" s="699"/>
      <c r="EB7" s="699"/>
      <c r="EC7" s="699"/>
      <c r="ED7" s="699"/>
      <c r="EE7" s="699"/>
      <c r="EF7" s="699"/>
      <c r="EG7" s="699"/>
      <c r="EH7" s="699"/>
      <c r="EI7" s="699"/>
      <c r="EJ7" s="699"/>
      <c r="EK7" s="699"/>
      <c r="EL7" s="699"/>
      <c r="EM7" s="699"/>
      <c r="EN7" s="699"/>
      <c r="EO7" s="699"/>
      <c r="EP7" s="699"/>
      <c r="EQ7" s="699"/>
      <c r="ER7" s="699"/>
      <c r="ES7" s="699"/>
      <c r="ET7" s="699"/>
      <c r="EU7" s="699"/>
      <c r="EV7" s="699"/>
      <c r="EW7" s="699"/>
      <c r="EX7" s="699"/>
      <c r="EY7" s="699"/>
      <c r="EZ7" s="699"/>
      <c r="FA7" s="699"/>
      <c r="FB7" s="699"/>
      <c r="FC7" s="699"/>
      <c r="FD7" s="699"/>
      <c r="FE7" s="699"/>
      <c r="FF7" s="699"/>
      <c r="FG7" s="699"/>
      <c r="FH7" s="699"/>
      <c r="FI7" s="699"/>
      <c r="FJ7" s="699"/>
      <c r="FK7" s="699"/>
      <c r="FL7" s="699"/>
      <c r="FM7" s="699"/>
      <c r="FN7" s="699"/>
      <c r="FO7" s="699"/>
      <c r="FP7" s="699"/>
      <c r="FQ7" s="699"/>
      <c r="FR7" s="699"/>
      <c r="FS7" s="699"/>
      <c r="FT7" s="699"/>
      <c r="FU7" s="699"/>
      <c r="FV7" s="699"/>
      <c r="FW7" s="699"/>
      <c r="FX7" s="699"/>
      <c r="FY7" s="699"/>
      <c r="FZ7" s="699"/>
      <c r="GA7" s="699"/>
      <c r="GB7" s="699"/>
      <c r="GC7" s="699"/>
      <c r="GD7" s="699"/>
      <c r="GE7" s="699"/>
      <c r="GF7" s="699"/>
      <c r="GG7" s="699"/>
      <c r="GH7" s="699"/>
      <c r="GI7" s="699"/>
      <c r="GJ7" s="699"/>
      <c r="GK7" s="699"/>
      <c r="GL7" s="699"/>
      <c r="GM7" s="699"/>
      <c r="GN7" s="699"/>
      <c r="GO7" s="699"/>
      <c r="GP7" s="699"/>
      <c r="GQ7" s="699"/>
      <c r="GR7" s="699"/>
      <c r="GS7" s="699"/>
      <c r="GT7" s="699"/>
      <c r="GU7" s="699"/>
      <c r="GV7" s="699"/>
      <c r="GW7" s="699"/>
      <c r="GX7" s="699"/>
      <c r="GY7" s="699"/>
      <c r="GZ7" s="699"/>
      <c r="HA7" s="699"/>
      <c r="HB7" s="699"/>
      <c r="HC7" s="699"/>
      <c r="HD7" s="699"/>
      <c r="HE7" s="699"/>
      <c r="HF7" s="699"/>
      <c r="HG7" s="699"/>
      <c r="HH7" s="699"/>
      <c r="HI7" s="699"/>
      <c r="HJ7" s="699"/>
      <c r="HK7" s="699"/>
      <c r="HL7" s="699"/>
      <c r="HM7" s="699"/>
      <c r="HN7" s="699"/>
      <c r="HO7" s="699"/>
      <c r="HP7" s="699"/>
      <c r="HQ7" s="699"/>
      <c r="HR7" s="699"/>
      <c r="HS7" s="699"/>
      <c r="HT7" s="699"/>
      <c r="HU7" s="699"/>
      <c r="HV7" s="699"/>
      <c r="HW7" s="699"/>
      <c r="HX7" s="699"/>
      <c r="HY7" s="699"/>
      <c r="HZ7" s="699"/>
      <c r="IA7" s="699"/>
      <c r="IB7" s="699"/>
      <c r="IC7" s="699"/>
      <c r="ID7" s="699"/>
      <c r="IE7" s="699"/>
      <c r="IF7" s="699"/>
      <c r="IG7" s="699"/>
      <c r="IH7" s="699"/>
      <c r="II7" s="699"/>
      <c r="IJ7" s="699"/>
      <c r="IK7" s="699"/>
      <c r="IL7" s="699"/>
      <c r="IM7" s="699"/>
      <c r="IN7" s="699"/>
      <c r="IO7" s="699"/>
      <c r="IP7" s="699"/>
      <c r="IQ7" s="699"/>
      <c r="IR7" s="699"/>
      <c r="IS7" s="699"/>
      <c r="IT7" s="699"/>
      <c r="IU7" s="699"/>
      <c r="IV7" s="699"/>
    </row>
    <row r="8" spans="1:256" ht="15.75" customHeight="1">
      <c r="A8" s="698"/>
      <c r="B8" s="698"/>
      <c r="C8" s="698"/>
      <c r="D8" s="698"/>
      <c r="E8" s="698"/>
      <c r="F8" s="698"/>
      <c r="G8" s="698"/>
      <c r="H8" s="698"/>
      <c r="I8" s="698"/>
      <c r="J8" s="698"/>
      <c r="K8" s="698"/>
      <c r="L8" s="698"/>
      <c r="M8" s="698"/>
      <c r="N8" s="698"/>
      <c r="O8" s="698"/>
      <c r="P8" s="700" t="s">
        <v>407</v>
      </c>
      <c r="Q8" s="699"/>
      <c r="R8" s="699"/>
      <c r="S8" s="699"/>
      <c r="T8" s="699"/>
      <c r="U8" s="699"/>
      <c r="V8" s="699"/>
      <c r="W8" s="699"/>
      <c r="X8" s="699"/>
      <c r="Y8" s="699"/>
      <c r="Z8" s="699"/>
      <c r="AA8" s="699"/>
      <c r="AB8" s="699"/>
      <c r="AC8" s="699"/>
      <c r="AD8" s="699"/>
      <c r="AE8" s="699"/>
      <c r="AF8" s="699"/>
      <c r="AG8" s="699"/>
      <c r="AH8" s="699"/>
      <c r="AI8" s="699"/>
      <c r="AJ8" s="699"/>
      <c r="AK8" s="699"/>
      <c r="AL8" s="699"/>
      <c r="AM8" s="699"/>
      <c r="AN8" s="699"/>
      <c r="AO8" s="699"/>
      <c r="AP8" s="699"/>
      <c r="AQ8" s="699"/>
      <c r="AR8" s="699"/>
      <c r="AS8" s="699"/>
      <c r="AT8" s="699"/>
      <c r="AU8" s="699"/>
      <c r="AV8" s="699"/>
      <c r="AW8" s="699"/>
      <c r="AX8" s="699"/>
      <c r="AY8" s="699"/>
      <c r="AZ8" s="699"/>
      <c r="BA8" s="699"/>
      <c r="BB8" s="699"/>
      <c r="BC8" s="699"/>
      <c r="BD8" s="699"/>
      <c r="BE8" s="699"/>
      <c r="BF8" s="699"/>
      <c r="BG8" s="699"/>
      <c r="BH8" s="699"/>
      <c r="BI8" s="699"/>
      <c r="BJ8" s="699"/>
      <c r="BK8" s="699"/>
      <c r="BL8" s="699"/>
      <c r="BM8" s="699"/>
      <c r="BN8" s="699"/>
      <c r="BO8" s="699"/>
      <c r="BP8" s="699"/>
      <c r="BQ8" s="699"/>
      <c r="BR8" s="699"/>
      <c r="BS8" s="699"/>
      <c r="BT8" s="699"/>
      <c r="BU8" s="699"/>
      <c r="BV8" s="699"/>
      <c r="BW8" s="699"/>
      <c r="BX8" s="699"/>
      <c r="BY8" s="699"/>
      <c r="BZ8" s="699"/>
      <c r="CA8" s="699"/>
      <c r="CB8" s="699"/>
      <c r="CC8" s="699"/>
      <c r="CD8" s="699"/>
      <c r="CE8" s="699"/>
      <c r="CF8" s="699"/>
      <c r="CG8" s="699"/>
      <c r="CH8" s="699"/>
      <c r="CI8" s="699"/>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699"/>
      <c r="EM8" s="699"/>
      <c r="EN8" s="699"/>
      <c r="EO8" s="699"/>
      <c r="EP8" s="699"/>
      <c r="EQ8" s="699"/>
      <c r="ER8" s="699"/>
      <c r="ES8" s="699"/>
      <c r="ET8" s="699"/>
      <c r="EU8" s="699"/>
      <c r="EV8" s="699"/>
      <c r="EW8" s="699"/>
      <c r="EX8" s="699"/>
      <c r="EY8" s="699"/>
      <c r="EZ8" s="699"/>
      <c r="FA8" s="699"/>
      <c r="FB8" s="699"/>
      <c r="FC8" s="699"/>
      <c r="FD8" s="699"/>
      <c r="FE8" s="699"/>
      <c r="FF8" s="699"/>
      <c r="FG8" s="699"/>
      <c r="FH8" s="699"/>
      <c r="FI8" s="699"/>
      <c r="FJ8" s="699"/>
      <c r="FK8" s="699"/>
      <c r="FL8" s="699"/>
      <c r="FM8" s="699"/>
      <c r="FN8" s="699"/>
      <c r="FO8" s="699"/>
      <c r="FP8" s="699"/>
      <c r="FQ8" s="699"/>
      <c r="FR8" s="699"/>
      <c r="FS8" s="699"/>
      <c r="FT8" s="699"/>
      <c r="FU8" s="699"/>
      <c r="FV8" s="699"/>
      <c r="FW8" s="699"/>
      <c r="FX8" s="699"/>
      <c r="FY8" s="699"/>
      <c r="FZ8" s="699"/>
      <c r="GA8" s="699"/>
      <c r="GB8" s="699"/>
      <c r="GC8" s="699"/>
      <c r="GD8" s="699"/>
      <c r="GE8" s="699"/>
      <c r="GF8" s="699"/>
      <c r="GG8" s="699"/>
      <c r="GH8" s="699"/>
      <c r="GI8" s="699"/>
      <c r="GJ8" s="699"/>
      <c r="GK8" s="699"/>
      <c r="GL8" s="699"/>
      <c r="GM8" s="699"/>
      <c r="GN8" s="699"/>
      <c r="GO8" s="699"/>
      <c r="GP8" s="699"/>
      <c r="GQ8" s="699"/>
      <c r="GR8" s="699"/>
      <c r="GS8" s="699"/>
      <c r="GT8" s="699"/>
      <c r="GU8" s="699"/>
      <c r="GV8" s="699"/>
      <c r="GW8" s="699"/>
      <c r="GX8" s="699"/>
      <c r="GY8" s="699"/>
      <c r="GZ8" s="699"/>
      <c r="HA8" s="699"/>
      <c r="HB8" s="699"/>
      <c r="HC8" s="699"/>
      <c r="HD8" s="699"/>
      <c r="HE8" s="699"/>
      <c r="HF8" s="699"/>
      <c r="HG8" s="699"/>
      <c r="HH8" s="699"/>
      <c r="HI8" s="699"/>
      <c r="HJ8" s="699"/>
      <c r="HK8" s="699"/>
      <c r="HL8" s="699"/>
      <c r="HM8" s="699"/>
      <c r="HN8" s="699"/>
      <c r="HO8" s="699"/>
      <c r="HP8" s="699"/>
      <c r="HQ8" s="699"/>
      <c r="HR8" s="699"/>
      <c r="HS8" s="699"/>
      <c r="HT8" s="699"/>
      <c r="HU8" s="699"/>
      <c r="HV8" s="699"/>
      <c r="HW8" s="699"/>
      <c r="HX8" s="699"/>
      <c r="HY8" s="699"/>
      <c r="HZ8" s="699"/>
      <c r="IA8" s="699"/>
      <c r="IB8" s="699"/>
      <c r="IC8" s="699"/>
      <c r="ID8" s="699"/>
      <c r="IE8" s="699"/>
      <c r="IF8" s="699"/>
      <c r="IG8" s="699"/>
      <c r="IH8" s="699"/>
      <c r="II8" s="699"/>
      <c r="IJ8" s="699"/>
      <c r="IK8" s="699"/>
      <c r="IL8" s="699"/>
      <c r="IM8" s="699"/>
      <c r="IN8" s="699"/>
      <c r="IO8" s="699"/>
      <c r="IP8" s="699"/>
      <c r="IQ8" s="699"/>
      <c r="IR8" s="699"/>
      <c r="IS8" s="699"/>
      <c r="IT8" s="699"/>
      <c r="IU8" s="699"/>
      <c r="IV8" s="699"/>
    </row>
    <row r="9" spans="1:256" ht="32.25" customHeight="1">
      <c r="A9" s="1313" t="s">
        <v>288</v>
      </c>
      <c r="B9" s="1315" t="s">
        <v>663</v>
      </c>
      <c r="C9" s="1315" t="s">
        <v>664</v>
      </c>
      <c r="D9" s="1315" t="s">
        <v>665</v>
      </c>
      <c r="E9" s="1315" t="s">
        <v>666</v>
      </c>
      <c r="F9" s="1315" t="s">
        <v>667</v>
      </c>
      <c r="G9" s="1315" t="s">
        <v>668</v>
      </c>
      <c r="H9" s="1315" t="s">
        <v>669</v>
      </c>
      <c r="I9" s="1315" t="s">
        <v>670</v>
      </c>
      <c r="J9" s="1315" t="s">
        <v>671</v>
      </c>
      <c r="K9" s="1352" t="s">
        <v>672</v>
      </c>
      <c r="L9" s="1353"/>
      <c r="M9" s="1353"/>
      <c r="N9" s="1353"/>
      <c r="O9" s="1353"/>
      <c r="P9" s="1354"/>
      <c r="Q9" s="671"/>
      <c r="R9" s="671"/>
      <c r="S9" s="671"/>
      <c r="T9" s="671"/>
      <c r="U9" s="671"/>
      <c r="V9" s="671"/>
      <c r="W9" s="671"/>
      <c r="X9" s="671"/>
      <c r="Y9" s="671"/>
      <c r="Z9" s="671"/>
      <c r="AA9" s="671"/>
      <c r="AB9" s="671"/>
      <c r="AC9" s="671"/>
      <c r="AD9" s="671"/>
      <c r="AE9" s="671"/>
      <c r="AF9" s="671"/>
      <c r="AG9" s="671"/>
      <c r="AH9" s="671"/>
      <c r="AI9" s="671"/>
      <c r="AJ9" s="671"/>
      <c r="AK9" s="671"/>
      <c r="AL9" s="671"/>
      <c r="AM9" s="671"/>
      <c r="AN9" s="671"/>
      <c r="AO9" s="671"/>
      <c r="AP9" s="671"/>
      <c r="AQ9" s="671"/>
      <c r="AR9" s="671"/>
      <c r="AS9" s="671"/>
      <c r="AT9" s="671"/>
      <c r="AU9" s="671"/>
      <c r="AV9" s="671"/>
      <c r="AW9" s="671"/>
      <c r="AX9" s="671"/>
      <c r="AY9" s="671"/>
      <c r="AZ9" s="671"/>
      <c r="BA9" s="671"/>
      <c r="BB9" s="671"/>
      <c r="BC9" s="671"/>
      <c r="BD9" s="671"/>
      <c r="BE9" s="671"/>
      <c r="BF9" s="671"/>
      <c r="BG9" s="671"/>
      <c r="BH9" s="671"/>
      <c r="BI9" s="671"/>
      <c r="BJ9" s="671"/>
      <c r="BK9" s="671"/>
      <c r="BL9" s="671"/>
      <c r="BM9" s="671"/>
      <c r="BN9" s="671"/>
      <c r="BO9" s="671"/>
      <c r="BP9" s="671"/>
      <c r="BQ9" s="671"/>
      <c r="BR9" s="671"/>
      <c r="BS9" s="671"/>
      <c r="BT9" s="671"/>
      <c r="BU9" s="671"/>
      <c r="BV9" s="671"/>
      <c r="BW9" s="671"/>
      <c r="BX9" s="671"/>
      <c r="BY9" s="671"/>
      <c r="BZ9" s="671"/>
      <c r="CA9" s="671"/>
      <c r="CB9" s="671"/>
      <c r="CC9" s="671"/>
      <c r="CD9" s="671"/>
      <c r="CE9" s="671"/>
      <c r="CF9" s="671"/>
      <c r="CG9" s="671"/>
      <c r="CH9" s="671"/>
      <c r="CI9" s="671"/>
      <c r="CJ9" s="671"/>
      <c r="CK9" s="671"/>
      <c r="CL9" s="671"/>
      <c r="CM9" s="671"/>
      <c r="CN9" s="671"/>
      <c r="CO9" s="671"/>
      <c r="CP9" s="671"/>
      <c r="CQ9" s="671"/>
      <c r="CR9" s="671"/>
      <c r="CS9" s="671"/>
      <c r="CT9" s="671"/>
      <c r="CU9" s="671"/>
      <c r="CV9" s="671"/>
      <c r="CW9" s="671"/>
      <c r="CX9" s="671"/>
      <c r="CY9" s="671"/>
      <c r="CZ9" s="671"/>
      <c r="DA9" s="671"/>
      <c r="DB9" s="671"/>
      <c r="DC9" s="671"/>
      <c r="DD9" s="671"/>
      <c r="DE9" s="671"/>
      <c r="DF9" s="671"/>
      <c r="DG9" s="671"/>
      <c r="DH9" s="671"/>
      <c r="DI9" s="671"/>
      <c r="DJ9" s="671"/>
      <c r="DK9" s="671"/>
      <c r="DL9" s="671"/>
      <c r="DM9" s="671"/>
      <c r="DN9" s="671"/>
      <c r="DO9" s="671"/>
      <c r="DP9" s="671"/>
      <c r="DQ9" s="671"/>
      <c r="DR9" s="671"/>
      <c r="DS9" s="671"/>
      <c r="DT9" s="671"/>
      <c r="DU9" s="671"/>
      <c r="DV9" s="671"/>
      <c r="DW9" s="671"/>
      <c r="DX9" s="671"/>
      <c r="DY9" s="671"/>
      <c r="DZ9" s="671"/>
      <c r="EA9" s="671"/>
      <c r="EB9" s="671"/>
      <c r="EC9" s="671"/>
      <c r="ED9" s="671"/>
      <c r="EE9" s="671"/>
      <c r="EF9" s="671"/>
      <c r="EG9" s="671"/>
      <c r="EH9" s="671"/>
      <c r="EI9" s="671"/>
      <c r="EJ9" s="671"/>
      <c r="EK9" s="671"/>
      <c r="EL9" s="671"/>
      <c r="EM9" s="671"/>
      <c r="EN9" s="671"/>
      <c r="EO9" s="671"/>
      <c r="EP9" s="671"/>
      <c r="EQ9" s="671"/>
      <c r="ER9" s="671"/>
      <c r="ES9" s="671"/>
      <c r="ET9" s="671"/>
      <c r="EU9" s="671"/>
      <c r="EV9" s="671"/>
      <c r="EW9" s="671"/>
      <c r="EX9" s="671"/>
      <c r="EY9" s="671"/>
      <c r="EZ9" s="671"/>
      <c r="FA9" s="671"/>
      <c r="FB9" s="671"/>
      <c r="FC9" s="671"/>
      <c r="FD9" s="671"/>
      <c r="FE9" s="671"/>
      <c r="FF9" s="671"/>
      <c r="FG9" s="671"/>
      <c r="FH9" s="671"/>
      <c r="FI9" s="671"/>
      <c r="FJ9" s="671"/>
      <c r="FK9" s="671"/>
      <c r="FL9" s="671"/>
      <c r="FM9" s="671"/>
      <c r="FN9" s="671"/>
      <c r="FO9" s="671"/>
      <c r="FP9" s="671"/>
      <c r="FQ9" s="671"/>
      <c r="FR9" s="671"/>
      <c r="FS9" s="671"/>
      <c r="FT9" s="671"/>
      <c r="FU9" s="671"/>
      <c r="FV9" s="671"/>
      <c r="FW9" s="671"/>
      <c r="FX9" s="671"/>
      <c r="FY9" s="671"/>
      <c r="FZ9" s="671"/>
      <c r="GA9" s="671"/>
      <c r="GB9" s="671"/>
      <c r="GC9" s="671"/>
      <c r="GD9" s="671"/>
      <c r="GE9" s="671"/>
      <c r="GF9" s="671"/>
      <c r="GG9" s="671"/>
      <c r="GH9" s="671"/>
      <c r="GI9" s="671"/>
      <c r="GJ9" s="671"/>
      <c r="GK9" s="671"/>
      <c r="GL9" s="671"/>
      <c r="GM9" s="671"/>
      <c r="GN9" s="671"/>
      <c r="GO9" s="671"/>
      <c r="GP9" s="671"/>
      <c r="GQ9" s="671"/>
      <c r="GR9" s="671"/>
      <c r="GS9" s="671"/>
      <c r="GT9" s="671"/>
      <c r="GU9" s="671"/>
      <c r="GV9" s="671"/>
      <c r="GW9" s="671"/>
      <c r="GX9" s="671"/>
      <c r="GY9" s="671"/>
      <c r="GZ9" s="671"/>
      <c r="HA9" s="671"/>
      <c r="HB9" s="671"/>
      <c r="HC9" s="671"/>
      <c r="HD9" s="671"/>
      <c r="HE9" s="671"/>
      <c r="HF9" s="671"/>
      <c r="HG9" s="671"/>
      <c r="HH9" s="671"/>
      <c r="HI9" s="671"/>
      <c r="HJ9" s="671"/>
      <c r="HK9" s="671"/>
      <c r="HL9" s="671"/>
      <c r="HM9" s="671"/>
      <c r="HN9" s="671"/>
      <c r="HO9" s="671"/>
      <c r="HP9" s="671"/>
      <c r="HQ9" s="671"/>
      <c r="HR9" s="671"/>
      <c r="HS9" s="671"/>
      <c r="HT9" s="671"/>
      <c r="HU9" s="671"/>
      <c r="HV9" s="671"/>
      <c r="HW9" s="671"/>
      <c r="HX9" s="671"/>
      <c r="HY9" s="671"/>
      <c r="HZ9" s="671"/>
      <c r="IA9" s="671"/>
      <c r="IB9" s="671"/>
      <c r="IC9" s="671"/>
      <c r="ID9" s="671"/>
      <c r="IE9" s="671"/>
      <c r="IF9" s="671"/>
      <c r="IG9" s="671"/>
      <c r="IH9" s="671"/>
      <c r="II9" s="671"/>
      <c r="IJ9" s="671"/>
      <c r="IK9" s="671"/>
      <c r="IL9" s="671"/>
      <c r="IM9" s="671"/>
      <c r="IN9" s="671"/>
      <c r="IO9" s="671"/>
      <c r="IP9" s="671"/>
      <c r="IQ9" s="671"/>
      <c r="IR9" s="671"/>
      <c r="IS9" s="671"/>
      <c r="IT9" s="671"/>
      <c r="IU9" s="671"/>
      <c r="IV9" s="671"/>
    </row>
    <row r="10" spans="1:256" ht="51.75" customHeight="1">
      <c r="A10" s="1314"/>
      <c r="B10" s="1316"/>
      <c r="C10" s="1316"/>
      <c r="D10" s="1316"/>
      <c r="E10" s="1316"/>
      <c r="F10" s="1316"/>
      <c r="G10" s="1316"/>
      <c r="H10" s="1316"/>
      <c r="I10" s="1316"/>
      <c r="J10" s="1316"/>
      <c r="K10" s="673">
        <v>2026</v>
      </c>
      <c r="L10" s="673">
        <v>2027</v>
      </c>
      <c r="M10" s="673">
        <v>2028</v>
      </c>
      <c r="N10" s="673">
        <v>2029</v>
      </c>
      <c r="O10" s="673">
        <v>2030</v>
      </c>
      <c r="P10" s="673" t="s">
        <v>402</v>
      </c>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1"/>
      <c r="AY10" s="671"/>
      <c r="AZ10" s="671"/>
      <c r="BA10" s="671"/>
      <c r="BB10" s="671"/>
      <c r="BC10" s="671"/>
      <c r="BD10" s="671"/>
      <c r="BE10" s="671"/>
      <c r="BF10" s="671"/>
      <c r="BG10" s="671"/>
      <c r="BH10" s="671"/>
      <c r="BI10" s="671"/>
      <c r="BJ10" s="671"/>
      <c r="BK10" s="671"/>
      <c r="BL10" s="671"/>
      <c r="BM10" s="671"/>
      <c r="BN10" s="671"/>
      <c r="BO10" s="671"/>
      <c r="BP10" s="671"/>
      <c r="BQ10" s="671"/>
      <c r="BR10" s="671"/>
      <c r="BS10" s="671"/>
      <c r="BT10" s="671"/>
      <c r="BU10" s="671"/>
      <c r="BV10" s="671"/>
      <c r="BW10" s="671"/>
      <c r="BX10" s="671"/>
      <c r="BY10" s="671"/>
      <c r="BZ10" s="671"/>
      <c r="CA10" s="671"/>
      <c r="CB10" s="671"/>
      <c r="CC10" s="671"/>
      <c r="CD10" s="671"/>
      <c r="CE10" s="671"/>
      <c r="CF10" s="671"/>
      <c r="CG10" s="671"/>
      <c r="CH10" s="671"/>
      <c r="CI10" s="671"/>
      <c r="CJ10" s="671"/>
      <c r="CK10" s="671"/>
      <c r="CL10" s="671"/>
      <c r="CM10" s="671"/>
      <c r="CN10" s="671"/>
      <c r="CO10" s="671"/>
      <c r="CP10" s="671"/>
      <c r="CQ10" s="671"/>
      <c r="CR10" s="671"/>
      <c r="CS10" s="671"/>
      <c r="CT10" s="671"/>
      <c r="CU10" s="671"/>
      <c r="CV10" s="671"/>
      <c r="CW10" s="671"/>
      <c r="CX10" s="671"/>
      <c r="CY10" s="671"/>
      <c r="CZ10" s="671"/>
      <c r="DA10" s="671"/>
      <c r="DB10" s="671"/>
      <c r="DC10" s="671"/>
      <c r="DD10" s="671"/>
      <c r="DE10" s="671"/>
      <c r="DF10" s="671"/>
      <c r="DG10" s="671"/>
      <c r="DH10" s="671"/>
      <c r="DI10" s="671"/>
      <c r="DJ10" s="671"/>
      <c r="DK10" s="671"/>
      <c r="DL10" s="671"/>
      <c r="DM10" s="671"/>
      <c r="DN10" s="671"/>
      <c r="DO10" s="671"/>
      <c r="DP10" s="671"/>
      <c r="DQ10" s="671"/>
      <c r="DR10" s="671"/>
      <c r="DS10" s="671"/>
      <c r="DT10" s="671"/>
      <c r="DU10" s="671"/>
      <c r="DV10" s="671"/>
      <c r="DW10" s="671"/>
      <c r="DX10" s="671"/>
      <c r="DY10" s="671"/>
      <c r="DZ10" s="671"/>
      <c r="EA10" s="671"/>
      <c r="EB10" s="671"/>
      <c r="EC10" s="671"/>
      <c r="ED10" s="671"/>
      <c r="EE10" s="671"/>
      <c r="EF10" s="671"/>
      <c r="EG10" s="671"/>
      <c r="EH10" s="671"/>
      <c r="EI10" s="671"/>
      <c r="EJ10" s="671"/>
      <c r="EK10" s="671"/>
      <c r="EL10" s="671"/>
      <c r="EM10" s="671"/>
      <c r="EN10" s="671"/>
      <c r="EO10" s="671"/>
      <c r="EP10" s="671"/>
      <c r="EQ10" s="671"/>
      <c r="ER10" s="671"/>
      <c r="ES10" s="671"/>
      <c r="ET10" s="671"/>
      <c r="EU10" s="671"/>
      <c r="EV10" s="671"/>
      <c r="EW10" s="671"/>
      <c r="EX10" s="671"/>
      <c r="EY10" s="671"/>
      <c r="EZ10" s="671"/>
      <c r="FA10" s="671"/>
      <c r="FB10" s="671"/>
      <c r="FC10" s="671"/>
      <c r="FD10" s="671"/>
      <c r="FE10" s="671"/>
      <c r="FF10" s="671"/>
      <c r="FG10" s="671"/>
      <c r="FH10" s="671"/>
      <c r="FI10" s="671"/>
      <c r="FJ10" s="671"/>
      <c r="FK10" s="671"/>
      <c r="FL10" s="671"/>
      <c r="FM10" s="671"/>
      <c r="FN10" s="671"/>
      <c r="FO10" s="671"/>
      <c r="FP10" s="671"/>
      <c r="FQ10" s="671"/>
      <c r="FR10" s="671"/>
      <c r="FS10" s="671"/>
      <c r="FT10" s="671"/>
      <c r="FU10" s="671"/>
      <c r="FV10" s="671"/>
      <c r="FW10" s="671"/>
      <c r="FX10" s="671"/>
      <c r="FY10" s="671"/>
      <c r="FZ10" s="671"/>
      <c r="GA10" s="671"/>
      <c r="GB10" s="671"/>
      <c r="GC10" s="671"/>
      <c r="GD10" s="671"/>
      <c r="GE10" s="671"/>
      <c r="GF10" s="671"/>
      <c r="GG10" s="671"/>
      <c r="GH10" s="671"/>
      <c r="GI10" s="671"/>
      <c r="GJ10" s="671"/>
      <c r="GK10" s="671"/>
      <c r="GL10" s="671"/>
      <c r="GM10" s="671"/>
      <c r="GN10" s="671"/>
      <c r="GO10" s="671"/>
      <c r="GP10" s="671"/>
      <c r="GQ10" s="671"/>
      <c r="GR10" s="671"/>
      <c r="GS10" s="671"/>
      <c r="GT10" s="671"/>
      <c r="GU10" s="671"/>
      <c r="GV10" s="671"/>
      <c r="GW10" s="671"/>
      <c r="GX10" s="671"/>
      <c r="GY10" s="671"/>
      <c r="GZ10" s="671"/>
      <c r="HA10" s="671"/>
      <c r="HB10" s="671"/>
      <c r="HC10" s="671"/>
      <c r="HD10" s="671"/>
      <c r="HE10" s="671"/>
      <c r="HF10" s="671"/>
      <c r="HG10" s="671"/>
      <c r="HH10" s="671"/>
      <c r="HI10" s="671"/>
      <c r="HJ10" s="671"/>
      <c r="HK10" s="671"/>
      <c r="HL10" s="671"/>
      <c r="HM10" s="671"/>
      <c r="HN10" s="671"/>
      <c r="HO10" s="671"/>
      <c r="HP10" s="671"/>
      <c r="HQ10" s="671"/>
      <c r="HR10" s="671"/>
      <c r="HS10" s="671"/>
      <c r="HT10" s="671"/>
      <c r="HU10" s="671"/>
      <c r="HV10" s="671"/>
      <c r="HW10" s="671"/>
      <c r="HX10" s="671"/>
      <c r="HY10" s="671"/>
      <c r="HZ10" s="671"/>
      <c r="IA10" s="671"/>
      <c r="IB10" s="671"/>
      <c r="IC10" s="671"/>
      <c r="ID10" s="671"/>
      <c r="IE10" s="671"/>
      <c r="IF10" s="671"/>
      <c r="IG10" s="671"/>
      <c r="IH10" s="671"/>
      <c r="II10" s="671"/>
      <c r="IJ10" s="671"/>
      <c r="IK10" s="671"/>
      <c r="IL10" s="671"/>
      <c r="IM10" s="671"/>
      <c r="IN10" s="671"/>
      <c r="IO10" s="671"/>
      <c r="IP10" s="671"/>
      <c r="IQ10" s="671"/>
      <c r="IR10" s="671"/>
      <c r="IS10" s="671"/>
      <c r="IT10" s="671"/>
      <c r="IU10" s="671"/>
      <c r="IV10" s="671"/>
    </row>
    <row r="11" spans="1:256" ht="15">
      <c r="A11" s="701">
        <v>1</v>
      </c>
      <c r="B11" s="701">
        <v>2</v>
      </c>
      <c r="C11" s="701">
        <v>3</v>
      </c>
      <c r="D11" s="701">
        <v>4</v>
      </c>
      <c r="E11" s="701">
        <v>5</v>
      </c>
      <c r="F11" s="701">
        <v>6</v>
      </c>
      <c r="G11" s="701">
        <v>7</v>
      </c>
      <c r="H11" s="701">
        <v>8</v>
      </c>
      <c r="I11" s="701">
        <v>9</v>
      </c>
      <c r="J11" s="701">
        <v>10</v>
      </c>
      <c r="K11" s="701" t="s">
        <v>673</v>
      </c>
      <c r="L11" s="701" t="s">
        <v>674</v>
      </c>
      <c r="M11" s="701" t="s">
        <v>675</v>
      </c>
      <c r="N11" s="701" t="s">
        <v>676</v>
      </c>
      <c r="O11" s="701" t="s">
        <v>677</v>
      </c>
      <c r="P11" s="701" t="s">
        <v>678</v>
      </c>
      <c r="Q11" s="671"/>
      <c r="R11" s="671"/>
      <c r="S11" s="671"/>
      <c r="T11" s="671"/>
      <c r="U11" s="671"/>
      <c r="V11" s="671"/>
      <c r="W11" s="671"/>
      <c r="X11" s="671"/>
      <c r="Y11" s="671"/>
      <c r="Z11" s="671"/>
      <c r="AA11" s="671"/>
      <c r="AB11" s="671"/>
      <c r="AC11" s="671"/>
      <c r="AD11" s="671"/>
      <c r="AE11" s="671"/>
      <c r="AF11" s="671"/>
      <c r="AG11" s="671"/>
      <c r="AH11" s="671"/>
      <c r="AI11" s="671"/>
      <c r="AJ11" s="671"/>
      <c r="AK11" s="671"/>
      <c r="AL11" s="671"/>
      <c r="AM11" s="671"/>
      <c r="AN11" s="671"/>
      <c r="AO11" s="671"/>
      <c r="AP11" s="671"/>
      <c r="AQ11" s="671"/>
      <c r="AR11" s="671"/>
      <c r="AS11" s="671"/>
      <c r="AT11" s="671"/>
      <c r="AU11" s="671"/>
      <c r="AV11" s="671"/>
      <c r="AW11" s="671"/>
      <c r="AX11" s="671"/>
      <c r="AY11" s="671"/>
      <c r="AZ11" s="671"/>
      <c r="BA11" s="671"/>
      <c r="BB11" s="671"/>
      <c r="BC11" s="671"/>
      <c r="BD11" s="671"/>
      <c r="BE11" s="671"/>
      <c r="BF11" s="671"/>
      <c r="BG11" s="671"/>
      <c r="BH11" s="671"/>
      <c r="BI11" s="671"/>
      <c r="BJ11" s="671"/>
      <c r="BK11" s="671"/>
      <c r="BL11" s="671"/>
      <c r="BM11" s="671"/>
      <c r="BN11" s="671"/>
      <c r="BO11" s="671"/>
      <c r="BP11" s="671"/>
      <c r="BQ11" s="671"/>
      <c r="BR11" s="671"/>
      <c r="BS11" s="671"/>
      <c r="BT11" s="671"/>
      <c r="BU11" s="671"/>
      <c r="BV11" s="671"/>
      <c r="BW11" s="671"/>
      <c r="BX11" s="671"/>
      <c r="BY11" s="671"/>
      <c r="BZ11" s="671"/>
      <c r="CA11" s="671"/>
      <c r="CB11" s="671"/>
      <c r="CC11" s="671"/>
      <c r="CD11" s="671"/>
      <c r="CE11" s="671"/>
      <c r="CF11" s="671"/>
      <c r="CG11" s="671"/>
      <c r="CH11" s="671"/>
      <c r="CI11" s="671"/>
      <c r="CJ11" s="671"/>
      <c r="CK11" s="671"/>
      <c r="CL11" s="671"/>
      <c r="CM11" s="671"/>
      <c r="CN11" s="671"/>
      <c r="CO11" s="671"/>
      <c r="CP11" s="671"/>
      <c r="CQ11" s="671"/>
      <c r="CR11" s="671"/>
      <c r="CS11" s="671"/>
      <c r="CT11" s="671"/>
      <c r="CU11" s="671"/>
      <c r="CV11" s="671"/>
      <c r="CW11" s="671"/>
      <c r="CX11" s="671"/>
      <c r="CY11" s="671"/>
      <c r="CZ11" s="671"/>
      <c r="DA11" s="671"/>
      <c r="DB11" s="671"/>
      <c r="DC11" s="671"/>
      <c r="DD11" s="671"/>
      <c r="DE11" s="671"/>
      <c r="DF11" s="671"/>
      <c r="DG11" s="671"/>
      <c r="DH11" s="671"/>
      <c r="DI11" s="671"/>
      <c r="DJ11" s="671"/>
      <c r="DK11" s="671"/>
      <c r="DL11" s="671"/>
      <c r="DM11" s="671"/>
      <c r="DN11" s="671"/>
      <c r="DO11" s="671"/>
      <c r="DP11" s="671"/>
      <c r="DQ11" s="671"/>
      <c r="DR11" s="671"/>
      <c r="DS11" s="671"/>
      <c r="DT11" s="671"/>
      <c r="DU11" s="671"/>
      <c r="DV11" s="671"/>
      <c r="DW11" s="671"/>
      <c r="DX11" s="671"/>
      <c r="DY11" s="671"/>
      <c r="DZ11" s="671"/>
      <c r="EA11" s="671"/>
      <c r="EB11" s="671"/>
      <c r="EC11" s="671"/>
      <c r="ED11" s="671"/>
      <c r="EE11" s="671"/>
      <c r="EF11" s="671"/>
      <c r="EG11" s="671"/>
      <c r="EH11" s="671"/>
      <c r="EI11" s="671"/>
      <c r="EJ11" s="671"/>
      <c r="EK11" s="671"/>
      <c r="EL11" s="671"/>
      <c r="EM11" s="671"/>
      <c r="EN11" s="671"/>
      <c r="EO11" s="671"/>
      <c r="EP11" s="671"/>
      <c r="EQ11" s="671"/>
      <c r="ER11" s="671"/>
      <c r="ES11" s="671"/>
      <c r="ET11" s="671"/>
      <c r="EU11" s="671"/>
      <c r="EV11" s="671"/>
      <c r="EW11" s="671"/>
      <c r="EX11" s="671"/>
      <c r="EY11" s="671"/>
      <c r="EZ11" s="671"/>
      <c r="FA11" s="671"/>
      <c r="FB11" s="671"/>
      <c r="FC11" s="671"/>
      <c r="FD11" s="671"/>
      <c r="FE11" s="671"/>
      <c r="FF11" s="671"/>
      <c r="FG11" s="671"/>
      <c r="FH11" s="671"/>
      <c r="FI11" s="671"/>
      <c r="FJ11" s="671"/>
      <c r="FK11" s="671"/>
      <c r="FL11" s="671"/>
      <c r="FM11" s="671"/>
      <c r="FN11" s="671"/>
      <c r="FO11" s="671"/>
      <c r="FP11" s="671"/>
      <c r="FQ11" s="671"/>
      <c r="FR11" s="671"/>
      <c r="FS11" s="671"/>
      <c r="FT11" s="671"/>
      <c r="FU11" s="671"/>
      <c r="FV11" s="671"/>
      <c r="FW11" s="671"/>
      <c r="FX11" s="671"/>
      <c r="FY11" s="671"/>
      <c r="FZ11" s="671"/>
      <c r="GA11" s="671"/>
      <c r="GB11" s="671"/>
      <c r="GC11" s="671"/>
      <c r="GD11" s="671"/>
      <c r="GE11" s="671"/>
      <c r="GF11" s="671"/>
      <c r="GG11" s="671"/>
      <c r="GH11" s="671"/>
      <c r="GI11" s="671"/>
      <c r="GJ11" s="671"/>
      <c r="GK11" s="671"/>
      <c r="GL11" s="671"/>
      <c r="GM11" s="671"/>
      <c r="GN11" s="671"/>
      <c r="GO11" s="671"/>
      <c r="GP11" s="671"/>
      <c r="GQ11" s="671"/>
      <c r="GR11" s="671"/>
      <c r="GS11" s="671"/>
      <c r="GT11" s="671"/>
      <c r="GU11" s="671"/>
      <c r="GV11" s="671"/>
      <c r="GW11" s="671"/>
      <c r="GX11" s="671"/>
      <c r="GY11" s="671"/>
      <c r="GZ11" s="671"/>
      <c r="HA11" s="671"/>
      <c r="HB11" s="671"/>
      <c r="HC11" s="671"/>
      <c r="HD11" s="671"/>
      <c r="HE11" s="671"/>
      <c r="HF11" s="671"/>
      <c r="HG11" s="671"/>
      <c r="HH11" s="671"/>
      <c r="HI11" s="671"/>
      <c r="HJ11" s="671"/>
      <c r="HK11" s="671"/>
      <c r="HL11" s="671"/>
      <c r="HM11" s="671"/>
      <c r="HN11" s="671"/>
      <c r="HO11" s="671"/>
      <c r="HP11" s="671"/>
      <c r="HQ11" s="671"/>
      <c r="HR11" s="671"/>
      <c r="HS11" s="671"/>
      <c r="HT11" s="671"/>
      <c r="HU11" s="671"/>
      <c r="HV11" s="671"/>
      <c r="HW11" s="671"/>
      <c r="HX11" s="671"/>
      <c r="HY11" s="671"/>
      <c r="HZ11" s="671"/>
      <c r="IA11" s="671"/>
      <c r="IB11" s="671"/>
      <c r="IC11" s="671"/>
      <c r="ID11" s="671"/>
      <c r="IE11" s="671"/>
      <c r="IF11" s="671"/>
      <c r="IG11" s="671"/>
      <c r="IH11" s="671"/>
      <c r="II11" s="671"/>
      <c r="IJ11" s="671"/>
      <c r="IK11" s="671"/>
      <c r="IL11" s="671"/>
      <c r="IM11" s="671"/>
      <c r="IN11" s="671"/>
      <c r="IO11" s="671"/>
      <c r="IP11" s="671"/>
      <c r="IQ11" s="671"/>
      <c r="IR11" s="671"/>
      <c r="IS11" s="671"/>
      <c r="IT11" s="671"/>
      <c r="IU11" s="671"/>
      <c r="IV11" s="671"/>
    </row>
    <row r="12" spans="1:256" ht="15">
      <c r="A12" s="702" t="s">
        <v>17</v>
      </c>
      <c r="B12" s="1346" t="s">
        <v>679</v>
      </c>
      <c r="C12" s="1347"/>
      <c r="D12" s="1347"/>
      <c r="E12" s="1347"/>
      <c r="F12" s="1347"/>
      <c r="G12" s="1347"/>
      <c r="H12" s="1347"/>
      <c r="I12" s="1347"/>
      <c r="J12" s="1347"/>
      <c r="K12" s="1347"/>
      <c r="L12" s="1347"/>
      <c r="M12" s="1347"/>
      <c r="N12" s="1347"/>
      <c r="O12" s="1347"/>
      <c r="P12" s="1348"/>
      <c r="Q12" s="703"/>
      <c r="R12" s="703"/>
      <c r="S12" s="703"/>
      <c r="T12" s="703"/>
      <c r="U12" s="703"/>
      <c r="V12" s="703"/>
      <c r="W12" s="703"/>
      <c r="X12" s="703"/>
      <c r="Y12" s="703"/>
      <c r="Z12" s="703"/>
      <c r="AA12" s="703"/>
      <c r="AB12" s="703"/>
      <c r="AC12" s="703"/>
      <c r="AD12" s="703"/>
      <c r="AE12" s="703"/>
      <c r="AF12" s="703"/>
      <c r="AG12" s="703"/>
      <c r="AH12" s="703"/>
      <c r="AI12" s="703"/>
      <c r="AJ12" s="703"/>
      <c r="AK12" s="703"/>
      <c r="AL12" s="703"/>
      <c r="AM12" s="703"/>
      <c r="AN12" s="703"/>
      <c r="AO12" s="703"/>
      <c r="AP12" s="703"/>
      <c r="AQ12" s="703"/>
      <c r="AR12" s="703"/>
      <c r="AS12" s="703"/>
      <c r="AT12" s="703"/>
      <c r="AU12" s="703"/>
      <c r="AV12" s="703"/>
      <c r="AW12" s="703"/>
      <c r="AX12" s="703"/>
      <c r="AY12" s="703"/>
      <c r="AZ12" s="703"/>
      <c r="BA12" s="703"/>
      <c r="BB12" s="703"/>
      <c r="BC12" s="703"/>
      <c r="BD12" s="703"/>
      <c r="BE12" s="703"/>
      <c r="BF12" s="703"/>
      <c r="BG12" s="703"/>
      <c r="BH12" s="703"/>
      <c r="BI12" s="703"/>
      <c r="BJ12" s="703"/>
      <c r="BK12" s="703"/>
      <c r="BL12" s="703"/>
      <c r="BM12" s="703"/>
      <c r="BN12" s="703"/>
      <c r="BO12" s="703"/>
      <c r="BP12" s="703"/>
      <c r="BQ12" s="703"/>
      <c r="BR12" s="703"/>
      <c r="BS12" s="703"/>
      <c r="BT12" s="703"/>
      <c r="BU12" s="703"/>
      <c r="BV12" s="703"/>
      <c r="BW12" s="703"/>
      <c r="BX12" s="703"/>
      <c r="BY12" s="703"/>
      <c r="BZ12" s="703"/>
      <c r="CA12" s="703"/>
      <c r="CB12" s="703"/>
      <c r="CC12" s="703"/>
      <c r="CD12" s="703"/>
      <c r="CE12" s="703"/>
      <c r="CF12" s="703"/>
      <c r="CG12" s="703"/>
      <c r="CH12" s="703"/>
      <c r="CI12" s="703"/>
      <c r="CJ12" s="703"/>
      <c r="CK12" s="703"/>
      <c r="CL12" s="703"/>
      <c r="CM12" s="703"/>
      <c r="CN12" s="703"/>
      <c r="CO12" s="703"/>
      <c r="CP12" s="703"/>
      <c r="CQ12" s="703"/>
      <c r="CR12" s="703"/>
      <c r="CS12" s="703"/>
      <c r="CT12" s="703"/>
      <c r="CU12" s="703"/>
      <c r="CV12" s="703"/>
      <c r="CW12" s="703"/>
      <c r="CX12" s="703"/>
      <c r="CY12" s="703"/>
      <c r="CZ12" s="703"/>
      <c r="DA12" s="703"/>
      <c r="DB12" s="703"/>
      <c r="DC12" s="703"/>
      <c r="DD12" s="703"/>
      <c r="DE12" s="703"/>
      <c r="DF12" s="703"/>
      <c r="DG12" s="703"/>
      <c r="DH12" s="703"/>
      <c r="DI12" s="703"/>
      <c r="DJ12" s="703"/>
      <c r="DK12" s="703"/>
      <c r="DL12" s="703"/>
      <c r="DM12" s="703"/>
      <c r="DN12" s="703"/>
      <c r="DO12" s="703"/>
      <c r="DP12" s="703"/>
      <c r="DQ12" s="703"/>
      <c r="DR12" s="703"/>
      <c r="DS12" s="703"/>
      <c r="DT12" s="703"/>
      <c r="DU12" s="703"/>
      <c r="DV12" s="703"/>
      <c r="DW12" s="703"/>
      <c r="DX12" s="703"/>
      <c r="DY12" s="703"/>
      <c r="DZ12" s="703"/>
      <c r="EA12" s="703"/>
      <c r="EB12" s="703"/>
      <c r="EC12" s="703"/>
      <c r="ED12" s="703"/>
      <c r="EE12" s="703"/>
      <c r="EF12" s="703"/>
      <c r="EG12" s="703"/>
      <c r="EH12" s="703"/>
      <c r="EI12" s="703"/>
      <c r="EJ12" s="703"/>
      <c r="EK12" s="703"/>
      <c r="EL12" s="703"/>
      <c r="EM12" s="703"/>
      <c r="EN12" s="703"/>
      <c r="EO12" s="703"/>
      <c r="EP12" s="703"/>
      <c r="EQ12" s="703"/>
      <c r="ER12" s="703"/>
      <c r="ES12" s="703"/>
      <c r="ET12" s="703"/>
      <c r="EU12" s="703"/>
      <c r="EV12" s="703"/>
      <c r="EW12" s="703"/>
      <c r="EX12" s="703"/>
      <c r="EY12" s="703"/>
      <c r="EZ12" s="703"/>
      <c r="FA12" s="703"/>
      <c r="FB12" s="703"/>
      <c r="FC12" s="703"/>
      <c r="FD12" s="703"/>
      <c r="FE12" s="703"/>
      <c r="FF12" s="703"/>
      <c r="FG12" s="703"/>
      <c r="FH12" s="703"/>
      <c r="FI12" s="703"/>
      <c r="FJ12" s="703"/>
      <c r="FK12" s="703"/>
      <c r="FL12" s="703"/>
      <c r="FM12" s="703"/>
      <c r="FN12" s="703"/>
      <c r="FO12" s="703"/>
      <c r="FP12" s="703"/>
      <c r="FQ12" s="703"/>
      <c r="FR12" s="703"/>
      <c r="FS12" s="703"/>
      <c r="FT12" s="703"/>
      <c r="FU12" s="703"/>
      <c r="FV12" s="703"/>
      <c r="FW12" s="703"/>
      <c r="FX12" s="703"/>
      <c r="FY12" s="703"/>
      <c r="FZ12" s="703"/>
      <c r="GA12" s="703"/>
      <c r="GB12" s="703"/>
      <c r="GC12" s="703"/>
      <c r="GD12" s="703"/>
      <c r="GE12" s="703"/>
      <c r="GF12" s="703"/>
      <c r="GG12" s="703"/>
      <c r="GH12" s="703"/>
      <c r="GI12" s="703"/>
      <c r="GJ12" s="703"/>
      <c r="GK12" s="703"/>
      <c r="GL12" s="703"/>
      <c r="GM12" s="703"/>
      <c r="GN12" s="703"/>
      <c r="GO12" s="703"/>
      <c r="GP12" s="703"/>
      <c r="GQ12" s="703"/>
      <c r="GR12" s="703"/>
      <c r="GS12" s="703"/>
      <c r="GT12" s="703"/>
      <c r="GU12" s="703"/>
      <c r="GV12" s="703"/>
      <c r="GW12" s="703"/>
      <c r="GX12" s="703"/>
      <c r="GY12" s="703"/>
      <c r="GZ12" s="703"/>
      <c r="HA12" s="703"/>
      <c r="HB12" s="703"/>
      <c r="HC12" s="703"/>
      <c r="HD12" s="703"/>
      <c r="HE12" s="703"/>
      <c r="HF12" s="703"/>
      <c r="HG12" s="703"/>
      <c r="HH12" s="703"/>
      <c r="HI12" s="703"/>
      <c r="HJ12" s="703"/>
      <c r="HK12" s="703"/>
      <c r="HL12" s="703"/>
      <c r="HM12" s="703"/>
      <c r="HN12" s="703"/>
      <c r="HO12" s="703"/>
      <c r="HP12" s="703"/>
      <c r="HQ12" s="703"/>
      <c r="HR12" s="703"/>
      <c r="HS12" s="703"/>
      <c r="HT12" s="703"/>
      <c r="HU12" s="703"/>
      <c r="HV12" s="703"/>
      <c r="HW12" s="703"/>
      <c r="HX12" s="703"/>
      <c r="HY12" s="703"/>
      <c r="HZ12" s="703"/>
      <c r="IA12" s="703"/>
      <c r="IB12" s="703"/>
      <c r="IC12" s="703"/>
      <c r="ID12" s="703"/>
      <c r="IE12" s="703"/>
      <c r="IF12" s="703"/>
      <c r="IG12" s="703"/>
      <c r="IH12" s="703"/>
      <c r="II12" s="703"/>
      <c r="IJ12" s="703"/>
      <c r="IK12" s="703"/>
      <c r="IL12" s="703"/>
      <c r="IM12" s="703"/>
      <c r="IN12" s="703"/>
      <c r="IO12" s="703"/>
      <c r="IP12" s="703"/>
      <c r="IQ12" s="703"/>
      <c r="IR12" s="703"/>
      <c r="IS12" s="703"/>
      <c r="IT12" s="703"/>
      <c r="IU12" s="703"/>
      <c r="IV12" s="703"/>
    </row>
    <row r="13" spans="1:256" ht="18" customHeight="1">
      <c r="A13" s="1323" t="s">
        <v>680</v>
      </c>
      <c r="B13" s="1329"/>
      <c r="C13" s="1326"/>
      <c r="D13" s="1326"/>
      <c r="E13" s="1329"/>
      <c r="F13" s="704" t="s">
        <v>681</v>
      </c>
      <c r="G13" s="1343"/>
      <c r="H13" s="1343"/>
      <c r="I13" s="1343"/>
      <c r="J13" s="1340">
        <f>SUM(K13:P15)</f>
        <v>0</v>
      </c>
      <c r="K13" s="1337"/>
      <c r="L13" s="1337"/>
      <c r="M13" s="1337"/>
      <c r="N13" s="1337"/>
      <c r="O13" s="1337"/>
      <c r="P13" s="1337"/>
      <c r="Q13" s="683"/>
      <c r="R13" s="683"/>
      <c r="S13" s="683"/>
      <c r="T13" s="683"/>
      <c r="U13" s="683"/>
      <c r="V13" s="683"/>
      <c r="W13" s="683"/>
      <c r="X13" s="683"/>
      <c r="Y13" s="683"/>
      <c r="Z13" s="683"/>
      <c r="AA13" s="683"/>
      <c r="AB13" s="683"/>
      <c r="AC13" s="683"/>
      <c r="AD13" s="683"/>
      <c r="AE13" s="683"/>
      <c r="AF13" s="683"/>
      <c r="AG13" s="683"/>
      <c r="AH13" s="683"/>
      <c r="AI13" s="683"/>
      <c r="AJ13" s="683"/>
      <c r="AK13" s="683"/>
      <c r="AL13" s="683"/>
      <c r="AM13" s="683"/>
      <c r="AN13" s="683"/>
      <c r="AO13" s="683"/>
      <c r="AP13" s="683"/>
      <c r="AQ13" s="683"/>
      <c r="AR13" s="683"/>
      <c r="AS13" s="683"/>
      <c r="AT13" s="683"/>
      <c r="AU13" s="683"/>
      <c r="AV13" s="683"/>
      <c r="AW13" s="683"/>
      <c r="AX13" s="683"/>
      <c r="AY13" s="683"/>
      <c r="AZ13" s="683"/>
      <c r="BA13" s="683"/>
      <c r="BB13" s="683"/>
      <c r="BC13" s="683"/>
      <c r="BD13" s="683"/>
      <c r="BE13" s="683"/>
      <c r="BF13" s="683"/>
      <c r="BG13" s="683"/>
      <c r="BH13" s="683"/>
      <c r="BI13" s="683"/>
      <c r="BJ13" s="683"/>
      <c r="BK13" s="683"/>
      <c r="BL13" s="683"/>
      <c r="BM13" s="683"/>
      <c r="BN13" s="683"/>
      <c r="BO13" s="683"/>
      <c r="BP13" s="683"/>
      <c r="BQ13" s="683"/>
      <c r="BR13" s="683"/>
      <c r="BS13" s="683"/>
      <c r="BT13" s="683"/>
      <c r="BU13" s="683"/>
      <c r="BV13" s="683"/>
      <c r="BW13" s="683"/>
      <c r="BX13" s="683"/>
      <c r="BY13" s="683"/>
      <c r="BZ13" s="683"/>
      <c r="CA13" s="683"/>
      <c r="CB13" s="683"/>
      <c r="CC13" s="683"/>
      <c r="CD13" s="683"/>
      <c r="CE13" s="683"/>
      <c r="CF13" s="683"/>
      <c r="CG13" s="683"/>
      <c r="CH13" s="683"/>
      <c r="CI13" s="683"/>
      <c r="CJ13" s="683"/>
      <c r="CK13" s="683"/>
      <c r="CL13" s="683"/>
      <c r="CM13" s="683"/>
      <c r="CN13" s="683"/>
      <c r="CO13" s="683"/>
      <c r="CP13" s="683"/>
      <c r="CQ13" s="683"/>
      <c r="CR13" s="683"/>
      <c r="CS13" s="683"/>
      <c r="CT13" s="683"/>
      <c r="CU13" s="683"/>
      <c r="CV13" s="683"/>
      <c r="CW13" s="683"/>
      <c r="CX13" s="683"/>
      <c r="CY13" s="683"/>
      <c r="CZ13" s="683"/>
      <c r="DA13" s="683"/>
      <c r="DB13" s="683"/>
      <c r="DC13" s="683"/>
      <c r="DD13" s="683"/>
      <c r="DE13" s="683"/>
      <c r="DF13" s="683"/>
      <c r="DG13" s="683"/>
      <c r="DH13" s="683"/>
      <c r="DI13" s="683"/>
      <c r="DJ13" s="683"/>
      <c r="DK13" s="683"/>
      <c r="DL13" s="683"/>
      <c r="DM13" s="683"/>
      <c r="DN13" s="683"/>
      <c r="DO13" s="683"/>
      <c r="DP13" s="683"/>
      <c r="DQ13" s="683"/>
      <c r="DR13" s="683"/>
      <c r="DS13" s="683"/>
      <c r="DT13" s="683"/>
      <c r="DU13" s="683"/>
      <c r="DV13" s="683"/>
      <c r="DW13" s="683"/>
      <c r="DX13" s="683"/>
      <c r="DY13" s="683"/>
      <c r="DZ13" s="683"/>
      <c r="EA13" s="683"/>
      <c r="EB13" s="683"/>
      <c r="EC13" s="683"/>
      <c r="ED13" s="683"/>
      <c r="EE13" s="683"/>
      <c r="EF13" s="683"/>
      <c r="EG13" s="683"/>
      <c r="EH13" s="683"/>
      <c r="EI13" s="683"/>
      <c r="EJ13" s="683"/>
      <c r="EK13" s="683"/>
      <c r="EL13" s="683"/>
      <c r="EM13" s="683"/>
      <c r="EN13" s="683"/>
      <c r="EO13" s="683"/>
      <c r="EP13" s="683"/>
      <c r="EQ13" s="683"/>
      <c r="ER13" s="683"/>
      <c r="ES13" s="683"/>
      <c r="ET13" s="683"/>
      <c r="EU13" s="683"/>
      <c r="EV13" s="683"/>
      <c r="EW13" s="683"/>
      <c r="EX13" s="683"/>
      <c r="EY13" s="683"/>
      <c r="EZ13" s="683"/>
      <c r="FA13" s="683"/>
      <c r="FB13" s="683"/>
      <c r="FC13" s="683"/>
      <c r="FD13" s="683"/>
      <c r="FE13" s="683"/>
      <c r="FF13" s="683"/>
      <c r="FG13" s="683"/>
      <c r="FH13" s="683"/>
      <c r="FI13" s="683"/>
      <c r="FJ13" s="683"/>
      <c r="FK13" s="683"/>
      <c r="FL13" s="683"/>
      <c r="FM13" s="683"/>
      <c r="FN13" s="683"/>
      <c r="FO13" s="683"/>
      <c r="FP13" s="683"/>
      <c r="FQ13" s="683"/>
      <c r="FR13" s="683"/>
      <c r="FS13" s="683"/>
      <c r="FT13" s="683"/>
      <c r="FU13" s="683"/>
      <c r="FV13" s="683"/>
      <c r="FW13" s="683"/>
      <c r="FX13" s="683"/>
      <c r="FY13" s="683"/>
      <c r="FZ13" s="683"/>
      <c r="GA13" s="683"/>
      <c r="GB13" s="683"/>
      <c r="GC13" s="683"/>
      <c r="GD13" s="683"/>
      <c r="GE13" s="683"/>
      <c r="GF13" s="683"/>
      <c r="GG13" s="683"/>
      <c r="GH13" s="683"/>
      <c r="GI13" s="683"/>
      <c r="GJ13" s="683"/>
      <c r="GK13" s="683"/>
      <c r="GL13" s="683"/>
      <c r="GM13" s="683"/>
      <c r="GN13" s="683"/>
      <c r="GO13" s="683"/>
      <c r="GP13" s="683"/>
      <c r="GQ13" s="683"/>
      <c r="GR13" s="683"/>
      <c r="GS13" s="683"/>
      <c r="GT13" s="683"/>
      <c r="GU13" s="683"/>
      <c r="GV13" s="683"/>
      <c r="GW13" s="683"/>
      <c r="GX13" s="683"/>
      <c r="GY13" s="683"/>
      <c r="GZ13" s="683"/>
      <c r="HA13" s="683"/>
      <c r="HB13" s="683"/>
      <c r="HC13" s="683"/>
      <c r="HD13" s="683"/>
      <c r="HE13" s="683"/>
      <c r="HF13" s="683"/>
      <c r="HG13" s="683"/>
      <c r="HH13" s="683"/>
      <c r="HI13" s="683"/>
      <c r="HJ13" s="683"/>
      <c r="HK13" s="683"/>
      <c r="HL13" s="683"/>
      <c r="HM13" s="683"/>
      <c r="HN13" s="683"/>
      <c r="HO13" s="683"/>
      <c r="HP13" s="683"/>
      <c r="HQ13" s="683"/>
      <c r="HR13" s="683"/>
      <c r="HS13" s="683"/>
      <c r="HT13" s="683"/>
      <c r="HU13" s="683"/>
      <c r="HV13" s="683"/>
      <c r="HW13" s="683"/>
      <c r="HX13" s="683"/>
      <c r="HY13" s="683"/>
      <c r="HZ13" s="683"/>
      <c r="IA13" s="683"/>
      <c r="IB13" s="683"/>
      <c r="IC13" s="683"/>
      <c r="ID13" s="683"/>
      <c r="IE13" s="683"/>
      <c r="IF13" s="683"/>
      <c r="IG13" s="683"/>
      <c r="IH13" s="683"/>
      <c r="II13" s="683"/>
      <c r="IJ13" s="683"/>
      <c r="IK13" s="683"/>
      <c r="IL13" s="683"/>
      <c r="IM13" s="683"/>
      <c r="IN13" s="683"/>
      <c r="IO13" s="683"/>
      <c r="IP13" s="683"/>
      <c r="IQ13" s="683"/>
      <c r="IR13" s="683"/>
      <c r="IS13" s="683"/>
      <c r="IT13" s="683"/>
      <c r="IU13" s="683"/>
      <c r="IV13" s="683"/>
    </row>
    <row r="14" spans="1:256" ht="18" customHeight="1">
      <c r="A14" s="1324"/>
      <c r="B14" s="1330"/>
      <c r="C14" s="1327"/>
      <c r="D14" s="1327"/>
      <c r="E14" s="1330"/>
      <c r="F14" s="704" t="s">
        <v>682</v>
      </c>
      <c r="G14" s="1344"/>
      <c r="H14" s="1344"/>
      <c r="I14" s="1344"/>
      <c r="J14" s="1341"/>
      <c r="K14" s="1338"/>
      <c r="L14" s="1338"/>
      <c r="M14" s="1338"/>
      <c r="N14" s="1338"/>
      <c r="O14" s="1338"/>
      <c r="P14" s="1338"/>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3"/>
      <c r="AN14" s="683"/>
      <c r="AO14" s="683"/>
      <c r="AP14" s="683"/>
      <c r="AQ14" s="683"/>
      <c r="AR14" s="683"/>
      <c r="AS14" s="683"/>
      <c r="AT14" s="683"/>
      <c r="AU14" s="683"/>
      <c r="AV14" s="683"/>
      <c r="AW14" s="683"/>
      <c r="AX14" s="683"/>
      <c r="AY14" s="683"/>
      <c r="AZ14" s="683"/>
      <c r="BA14" s="683"/>
      <c r="BB14" s="683"/>
      <c r="BC14" s="683"/>
      <c r="BD14" s="683"/>
      <c r="BE14" s="683"/>
      <c r="BF14" s="683"/>
      <c r="BG14" s="683"/>
      <c r="BH14" s="683"/>
      <c r="BI14" s="683"/>
      <c r="BJ14" s="683"/>
      <c r="BK14" s="683"/>
      <c r="BL14" s="683"/>
      <c r="BM14" s="683"/>
      <c r="BN14" s="683"/>
      <c r="BO14" s="683"/>
      <c r="BP14" s="683"/>
      <c r="BQ14" s="683"/>
      <c r="BR14" s="683"/>
      <c r="BS14" s="683"/>
      <c r="BT14" s="683"/>
      <c r="BU14" s="683"/>
      <c r="BV14" s="683"/>
      <c r="BW14" s="683"/>
      <c r="BX14" s="683"/>
      <c r="BY14" s="683"/>
      <c r="BZ14" s="683"/>
      <c r="CA14" s="683"/>
      <c r="CB14" s="683"/>
      <c r="CC14" s="683"/>
      <c r="CD14" s="683"/>
      <c r="CE14" s="683"/>
      <c r="CF14" s="683"/>
      <c r="CG14" s="683"/>
      <c r="CH14" s="683"/>
      <c r="CI14" s="683"/>
      <c r="CJ14" s="683"/>
      <c r="CK14" s="683"/>
      <c r="CL14" s="683"/>
      <c r="CM14" s="683"/>
      <c r="CN14" s="683"/>
      <c r="CO14" s="683"/>
      <c r="CP14" s="683"/>
      <c r="CQ14" s="683"/>
      <c r="CR14" s="683"/>
      <c r="CS14" s="683"/>
      <c r="CT14" s="683"/>
      <c r="CU14" s="683"/>
      <c r="CV14" s="683"/>
      <c r="CW14" s="683"/>
      <c r="CX14" s="683"/>
      <c r="CY14" s="683"/>
      <c r="CZ14" s="683"/>
      <c r="DA14" s="683"/>
      <c r="DB14" s="683"/>
      <c r="DC14" s="683"/>
      <c r="DD14" s="683"/>
      <c r="DE14" s="683"/>
      <c r="DF14" s="683"/>
      <c r="DG14" s="683"/>
      <c r="DH14" s="683"/>
      <c r="DI14" s="683"/>
      <c r="DJ14" s="683"/>
      <c r="DK14" s="683"/>
      <c r="DL14" s="683"/>
      <c r="DM14" s="683"/>
      <c r="DN14" s="683"/>
      <c r="DO14" s="683"/>
      <c r="DP14" s="683"/>
      <c r="DQ14" s="683"/>
      <c r="DR14" s="683"/>
      <c r="DS14" s="683"/>
      <c r="DT14" s="683"/>
      <c r="DU14" s="683"/>
      <c r="DV14" s="683"/>
      <c r="DW14" s="683"/>
      <c r="DX14" s="683"/>
      <c r="DY14" s="683"/>
      <c r="DZ14" s="683"/>
      <c r="EA14" s="683"/>
      <c r="EB14" s="683"/>
      <c r="EC14" s="683"/>
      <c r="ED14" s="683"/>
      <c r="EE14" s="683"/>
      <c r="EF14" s="683"/>
      <c r="EG14" s="683"/>
      <c r="EH14" s="683"/>
      <c r="EI14" s="683"/>
      <c r="EJ14" s="683"/>
      <c r="EK14" s="683"/>
      <c r="EL14" s="683"/>
      <c r="EM14" s="683"/>
      <c r="EN14" s="683"/>
      <c r="EO14" s="683"/>
      <c r="EP14" s="683"/>
      <c r="EQ14" s="683"/>
      <c r="ER14" s="683"/>
      <c r="ES14" s="683"/>
      <c r="ET14" s="683"/>
      <c r="EU14" s="683"/>
      <c r="EV14" s="683"/>
      <c r="EW14" s="683"/>
      <c r="EX14" s="683"/>
      <c r="EY14" s="683"/>
      <c r="EZ14" s="683"/>
      <c r="FA14" s="683"/>
      <c r="FB14" s="683"/>
      <c r="FC14" s="683"/>
      <c r="FD14" s="683"/>
      <c r="FE14" s="683"/>
      <c r="FF14" s="683"/>
      <c r="FG14" s="683"/>
      <c r="FH14" s="683"/>
      <c r="FI14" s="683"/>
      <c r="FJ14" s="683"/>
      <c r="FK14" s="683"/>
      <c r="FL14" s="683"/>
      <c r="FM14" s="683"/>
      <c r="FN14" s="683"/>
      <c r="FO14" s="683"/>
      <c r="FP14" s="683"/>
      <c r="FQ14" s="683"/>
      <c r="FR14" s="683"/>
      <c r="FS14" s="683"/>
      <c r="FT14" s="683"/>
      <c r="FU14" s="683"/>
      <c r="FV14" s="683"/>
      <c r="FW14" s="683"/>
      <c r="FX14" s="683"/>
      <c r="FY14" s="683"/>
      <c r="FZ14" s="683"/>
      <c r="GA14" s="683"/>
      <c r="GB14" s="683"/>
      <c r="GC14" s="683"/>
      <c r="GD14" s="683"/>
      <c r="GE14" s="683"/>
      <c r="GF14" s="683"/>
      <c r="GG14" s="683"/>
      <c r="GH14" s="683"/>
      <c r="GI14" s="683"/>
      <c r="GJ14" s="683"/>
      <c r="GK14" s="683"/>
      <c r="GL14" s="683"/>
      <c r="GM14" s="683"/>
      <c r="GN14" s="683"/>
      <c r="GO14" s="683"/>
      <c r="GP14" s="683"/>
      <c r="GQ14" s="683"/>
      <c r="GR14" s="683"/>
      <c r="GS14" s="683"/>
      <c r="GT14" s="683"/>
      <c r="GU14" s="683"/>
      <c r="GV14" s="683"/>
      <c r="GW14" s="683"/>
      <c r="GX14" s="683"/>
      <c r="GY14" s="683"/>
      <c r="GZ14" s="683"/>
      <c r="HA14" s="683"/>
      <c r="HB14" s="683"/>
      <c r="HC14" s="683"/>
      <c r="HD14" s="683"/>
      <c r="HE14" s="683"/>
      <c r="HF14" s="683"/>
      <c r="HG14" s="683"/>
      <c r="HH14" s="683"/>
      <c r="HI14" s="683"/>
      <c r="HJ14" s="683"/>
      <c r="HK14" s="683"/>
      <c r="HL14" s="683"/>
      <c r="HM14" s="683"/>
      <c r="HN14" s="683"/>
      <c r="HO14" s="683"/>
      <c r="HP14" s="683"/>
      <c r="HQ14" s="683"/>
      <c r="HR14" s="683"/>
      <c r="HS14" s="683"/>
      <c r="HT14" s="683"/>
      <c r="HU14" s="683"/>
      <c r="HV14" s="683"/>
      <c r="HW14" s="683"/>
      <c r="HX14" s="683"/>
      <c r="HY14" s="683"/>
      <c r="HZ14" s="683"/>
      <c r="IA14" s="683"/>
      <c r="IB14" s="683"/>
      <c r="IC14" s="683"/>
      <c r="ID14" s="683"/>
      <c r="IE14" s="683"/>
      <c r="IF14" s="683"/>
      <c r="IG14" s="683"/>
      <c r="IH14" s="683"/>
      <c r="II14" s="683"/>
      <c r="IJ14" s="683"/>
      <c r="IK14" s="683"/>
      <c r="IL14" s="683"/>
      <c r="IM14" s="683"/>
      <c r="IN14" s="683"/>
      <c r="IO14" s="683"/>
      <c r="IP14" s="683"/>
      <c r="IQ14" s="683"/>
      <c r="IR14" s="683"/>
      <c r="IS14" s="683"/>
      <c r="IT14" s="683"/>
      <c r="IU14" s="683"/>
      <c r="IV14" s="683"/>
    </row>
    <row r="15" spans="1:256" ht="18" customHeight="1">
      <c r="A15" s="1325"/>
      <c r="B15" s="1331"/>
      <c r="C15" s="1328"/>
      <c r="D15" s="1328"/>
      <c r="E15" s="1331"/>
      <c r="F15" s="704" t="s">
        <v>683</v>
      </c>
      <c r="G15" s="1345"/>
      <c r="H15" s="1345"/>
      <c r="I15" s="1345"/>
      <c r="J15" s="1342"/>
      <c r="K15" s="1339"/>
      <c r="L15" s="1339"/>
      <c r="M15" s="1339"/>
      <c r="N15" s="1339"/>
      <c r="O15" s="1339"/>
      <c r="P15" s="1339"/>
      <c r="Q15" s="683"/>
      <c r="R15" s="683"/>
      <c r="S15" s="683"/>
      <c r="T15" s="683"/>
      <c r="U15" s="683"/>
      <c r="V15" s="683"/>
      <c r="W15" s="683"/>
      <c r="X15" s="683"/>
      <c r="Y15" s="683"/>
      <c r="Z15" s="683"/>
      <c r="AA15" s="683"/>
      <c r="AB15" s="683"/>
      <c r="AC15" s="683"/>
      <c r="AD15" s="683"/>
      <c r="AE15" s="683"/>
      <c r="AF15" s="683"/>
      <c r="AG15" s="683"/>
      <c r="AH15" s="683"/>
      <c r="AI15" s="683"/>
      <c r="AJ15" s="683"/>
      <c r="AK15" s="683"/>
      <c r="AL15" s="683"/>
      <c r="AM15" s="683"/>
      <c r="AN15" s="683"/>
      <c r="AO15" s="683"/>
      <c r="AP15" s="683"/>
      <c r="AQ15" s="683"/>
      <c r="AR15" s="683"/>
      <c r="AS15" s="683"/>
      <c r="AT15" s="683"/>
      <c r="AU15" s="683"/>
      <c r="AV15" s="683"/>
      <c r="AW15" s="683"/>
      <c r="AX15" s="683"/>
      <c r="AY15" s="683"/>
      <c r="AZ15" s="683"/>
      <c r="BA15" s="683"/>
      <c r="BB15" s="683"/>
      <c r="BC15" s="683"/>
      <c r="BD15" s="683"/>
      <c r="BE15" s="683"/>
      <c r="BF15" s="683"/>
      <c r="BG15" s="683"/>
      <c r="BH15" s="683"/>
      <c r="BI15" s="683"/>
      <c r="BJ15" s="683"/>
      <c r="BK15" s="683"/>
      <c r="BL15" s="683"/>
      <c r="BM15" s="683"/>
      <c r="BN15" s="683"/>
      <c r="BO15" s="683"/>
      <c r="BP15" s="683"/>
      <c r="BQ15" s="683"/>
      <c r="BR15" s="683"/>
      <c r="BS15" s="683"/>
      <c r="BT15" s="683"/>
      <c r="BU15" s="683"/>
      <c r="BV15" s="683"/>
      <c r="BW15" s="683"/>
      <c r="BX15" s="683"/>
      <c r="BY15" s="683"/>
      <c r="BZ15" s="683"/>
      <c r="CA15" s="683"/>
      <c r="CB15" s="683"/>
      <c r="CC15" s="683"/>
      <c r="CD15" s="683"/>
      <c r="CE15" s="683"/>
      <c r="CF15" s="683"/>
      <c r="CG15" s="683"/>
      <c r="CH15" s="683"/>
      <c r="CI15" s="683"/>
      <c r="CJ15" s="683"/>
      <c r="CK15" s="683"/>
      <c r="CL15" s="683"/>
      <c r="CM15" s="683"/>
      <c r="CN15" s="683"/>
      <c r="CO15" s="683"/>
      <c r="CP15" s="683"/>
      <c r="CQ15" s="683"/>
      <c r="CR15" s="683"/>
      <c r="CS15" s="683"/>
      <c r="CT15" s="683"/>
      <c r="CU15" s="683"/>
      <c r="CV15" s="683"/>
      <c r="CW15" s="683"/>
      <c r="CX15" s="683"/>
      <c r="CY15" s="683"/>
      <c r="CZ15" s="683"/>
      <c r="DA15" s="683"/>
      <c r="DB15" s="683"/>
      <c r="DC15" s="683"/>
      <c r="DD15" s="683"/>
      <c r="DE15" s="683"/>
      <c r="DF15" s="683"/>
      <c r="DG15" s="683"/>
      <c r="DH15" s="683"/>
      <c r="DI15" s="683"/>
      <c r="DJ15" s="683"/>
      <c r="DK15" s="683"/>
      <c r="DL15" s="683"/>
      <c r="DM15" s="683"/>
      <c r="DN15" s="683"/>
      <c r="DO15" s="683"/>
      <c r="DP15" s="683"/>
      <c r="DQ15" s="683"/>
      <c r="DR15" s="683"/>
      <c r="DS15" s="683"/>
      <c r="DT15" s="683"/>
      <c r="DU15" s="683"/>
      <c r="DV15" s="683"/>
      <c r="DW15" s="683"/>
      <c r="DX15" s="683"/>
      <c r="DY15" s="683"/>
      <c r="DZ15" s="683"/>
      <c r="EA15" s="683"/>
      <c r="EB15" s="683"/>
      <c r="EC15" s="683"/>
      <c r="ED15" s="683"/>
      <c r="EE15" s="683"/>
      <c r="EF15" s="683"/>
      <c r="EG15" s="683"/>
      <c r="EH15" s="683"/>
      <c r="EI15" s="683"/>
      <c r="EJ15" s="683"/>
      <c r="EK15" s="683"/>
      <c r="EL15" s="683"/>
      <c r="EM15" s="683"/>
      <c r="EN15" s="683"/>
      <c r="EO15" s="683"/>
      <c r="EP15" s="683"/>
      <c r="EQ15" s="683"/>
      <c r="ER15" s="683"/>
      <c r="ES15" s="683"/>
      <c r="ET15" s="683"/>
      <c r="EU15" s="683"/>
      <c r="EV15" s="683"/>
      <c r="EW15" s="683"/>
      <c r="EX15" s="683"/>
      <c r="EY15" s="683"/>
      <c r="EZ15" s="683"/>
      <c r="FA15" s="683"/>
      <c r="FB15" s="683"/>
      <c r="FC15" s="683"/>
      <c r="FD15" s="683"/>
      <c r="FE15" s="683"/>
      <c r="FF15" s="683"/>
      <c r="FG15" s="683"/>
      <c r="FH15" s="683"/>
      <c r="FI15" s="683"/>
      <c r="FJ15" s="683"/>
      <c r="FK15" s="683"/>
      <c r="FL15" s="683"/>
      <c r="FM15" s="683"/>
      <c r="FN15" s="683"/>
      <c r="FO15" s="683"/>
      <c r="FP15" s="683"/>
      <c r="FQ15" s="683"/>
      <c r="FR15" s="683"/>
      <c r="FS15" s="683"/>
      <c r="FT15" s="683"/>
      <c r="FU15" s="683"/>
      <c r="FV15" s="683"/>
      <c r="FW15" s="683"/>
      <c r="FX15" s="683"/>
      <c r="FY15" s="683"/>
      <c r="FZ15" s="683"/>
      <c r="GA15" s="683"/>
      <c r="GB15" s="683"/>
      <c r="GC15" s="683"/>
      <c r="GD15" s="683"/>
      <c r="GE15" s="683"/>
      <c r="GF15" s="683"/>
      <c r="GG15" s="683"/>
      <c r="GH15" s="683"/>
      <c r="GI15" s="683"/>
      <c r="GJ15" s="683"/>
      <c r="GK15" s="683"/>
      <c r="GL15" s="683"/>
      <c r="GM15" s="683"/>
      <c r="GN15" s="683"/>
      <c r="GO15" s="683"/>
      <c r="GP15" s="683"/>
      <c r="GQ15" s="683"/>
      <c r="GR15" s="683"/>
      <c r="GS15" s="683"/>
      <c r="GT15" s="683"/>
      <c r="GU15" s="683"/>
      <c r="GV15" s="683"/>
      <c r="GW15" s="683"/>
      <c r="GX15" s="683"/>
      <c r="GY15" s="683"/>
      <c r="GZ15" s="683"/>
      <c r="HA15" s="683"/>
      <c r="HB15" s="683"/>
      <c r="HC15" s="683"/>
      <c r="HD15" s="683"/>
      <c r="HE15" s="683"/>
      <c r="HF15" s="683"/>
      <c r="HG15" s="683"/>
      <c r="HH15" s="683"/>
      <c r="HI15" s="683"/>
      <c r="HJ15" s="683"/>
      <c r="HK15" s="683"/>
      <c r="HL15" s="683"/>
      <c r="HM15" s="683"/>
      <c r="HN15" s="683"/>
      <c r="HO15" s="683"/>
      <c r="HP15" s="683"/>
      <c r="HQ15" s="683"/>
      <c r="HR15" s="683"/>
      <c r="HS15" s="683"/>
      <c r="HT15" s="683"/>
      <c r="HU15" s="683"/>
      <c r="HV15" s="683"/>
      <c r="HW15" s="683"/>
      <c r="HX15" s="683"/>
      <c r="HY15" s="683"/>
      <c r="HZ15" s="683"/>
      <c r="IA15" s="683"/>
      <c r="IB15" s="683"/>
      <c r="IC15" s="683"/>
      <c r="ID15" s="683"/>
      <c r="IE15" s="683"/>
      <c r="IF15" s="683"/>
      <c r="IG15" s="683"/>
      <c r="IH15" s="683"/>
      <c r="II15" s="683"/>
      <c r="IJ15" s="683"/>
      <c r="IK15" s="683"/>
      <c r="IL15" s="683"/>
      <c r="IM15" s="683"/>
      <c r="IN15" s="683"/>
      <c r="IO15" s="683"/>
      <c r="IP15" s="683"/>
      <c r="IQ15" s="683"/>
      <c r="IR15" s="683"/>
      <c r="IS15" s="683"/>
      <c r="IT15" s="683"/>
      <c r="IU15" s="683"/>
      <c r="IV15" s="683"/>
    </row>
    <row r="16" spans="1:256" ht="18" customHeight="1">
      <c r="A16" s="1323" t="s">
        <v>684</v>
      </c>
      <c r="B16" s="1329"/>
      <c r="C16" s="1326"/>
      <c r="D16" s="1326"/>
      <c r="E16" s="1329"/>
      <c r="F16" s="704" t="s">
        <v>681</v>
      </c>
      <c r="G16" s="1343"/>
      <c r="H16" s="1343"/>
      <c r="I16" s="1343"/>
      <c r="J16" s="1340">
        <f>SUM(K16:P18)</f>
        <v>0</v>
      </c>
      <c r="K16" s="1337"/>
      <c r="L16" s="1337"/>
      <c r="M16" s="1337"/>
      <c r="N16" s="1337"/>
      <c r="O16" s="1337"/>
      <c r="P16" s="1337"/>
      <c r="Q16" s="683"/>
      <c r="R16" s="683"/>
      <c r="S16" s="683"/>
      <c r="T16" s="683"/>
      <c r="U16" s="683"/>
      <c r="V16" s="683"/>
      <c r="W16" s="683"/>
      <c r="X16" s="683"/>
      <c r="Y16" s="683"/>
      <c r="Z16" s="683"/>
      <c r="AA16" s="683"/>
      <c r="AB16" s="683"/>
      <c r="AC16" s="683"/>
      <c r="AD16" s="683"/>
      <c r="AE16" s="683"/>
      <c r="AF16" s="683"/>
      <c r="AG16" s="683"/>
      <c r="AH16" s="683"/>
      <c r="AI16" s="683"/>
      <c r="AJ16" s="683"/>
      <c r="AK16" s="683"/>
      <c r="AL16" s="683"/>
      <c r="AM16" s="683"/>
      <c r="AN16" s="683"/>
      <c r="AO16" s="683"/>
      <c r="AP16" s="683"/>
      <c r="AQ16" s="683"/>
      <c r="AR16" s="683"/>
      <c r="AS16" s="683"/>
      <c r="AT16" s="683"/>
      <c r="AU16" s="683"/>
      <c r="AV16" s="683"/>
      <c r="AW16" s="683"/>
      <c r="AX16" s="683"/>
      <c r="AY16" s="683"/>
      <c r="AZ16" s="683"/>
      <c r="BA16" s="683"/>
      <c r="BB16" s="683"/>
      <c r="BC16" s="683"/>
      <c r="BD16" s="683"/>
      <c r="BE16" s="683"/>
      <c r="BF16" s="683"/>
      <c r="BG16" s="683"/>
      <c r="BH16" s="683"/>
      <c r="BI16" s="683"/>
      <c r="BJ16" s="683"/>
      <c r="BK16" s="683"/>
      <c r="BL16" s="683"/>
      <c r="BM16" s="683"/>
      <c r="BN16" s="683"/>
      <c r="BO16" s="683"/>
      <c r="BP16" s="683"/>
      <c r="BQ16" s="683"/>
      <c r="BR16" s="683"/>
      <c r="BS16" s="683"/>
      <c r="BT16" s="683"/>
      <c r="BU16" s="683"/>
      <c r="BV16" s="683"/>
      <c r="BW16" s="683"/>
      <c r="BX16" s="683"/>
      <c r="BY16" s="683"/>
      <c r="BZ16" s="683"/>
      <c r="CA16" s="683"/>
      <c r="CB16" s="683"/>
      <c r="CC16" s="683"/>
      <c r="CD16" s="683"/>
      <c r="CE16" s="683"/>
      <c r="CF16" s="683"/>
      <c r="CG16" s="683"/>
      <c r="CH16" s="683"/>
      <c r="CI16" s="683"/>
      <c r="CJ16" s="683"/>
      <c r="CK16" s="683"/>
      <c r="CL16" s="683"/>
      <c r="CM16" s="683"/>
      <c r="CN16" s="683"/>
      <c r="CO16" s="683"/>
      <c r="CP16" s="683"/>
      <c r="CQ16" s="683"/>
      <c r="CR16" s="683"/>
      <c r="CS16" s="683"/>
      <c r="CT16" s="683"/>
      <c r="CU16" s="683"/>
      <c r="CV16" s="683"/>
      <c r="CW16" s="683"/>
      <c r="CX16" s="683"/>
      <c r="CY16" s="683"/>
      <c r="CZ16" s="683"/>
      <c r="DA16" s="683"/>
      <c r="DB16" s="683"/>
      <c r="DC16" s="683"/>
      <c r="DD16" s="683"/>
      <c r="DE16" s="683"/>
      <c r="DF16" s="683"/>
      <c r="DG16" s="683"/>
      <c r="DH16" s="683"/>
      <c r="DI16" s="683"/>
      <c r="DJ16" s="683"/>
      <c r="DK16" s="683"/>
      <c r="DL16" s="683"/>
      <c r="DM16" s="683"/>
      <c r="DN16" s="683"/>
      <c r="DO16" s="683"/>
      <c r="DP16" s="683"/>
      <c r="DQ16" s="683"/>
      <c r="DR16" s="683"/>
      <c r="DS16" s="683"/>
      <c r="DT16" s="683"/>
      <c r="DU16" s="683"/>
      <c r="DV16" s="683"/>
      <c r="DW16" s="683"/>
      <c r="DX16" s="683"/>
      <c r="DY16" s="683"/>
      <c r="DZ16" s="683"/>
      <c r="EA16" s="683"/>
      <c r="EB16" s="683"/>
      <c r="EC16" s="683"/>
      <c r="ED16" s="683"/>
      <c r="EE16" s="683"/>
      <c r="EF16" s="683"/>
      <c r="EG16" s="683"/>
      <c r="EH16" s="683"/>
      <c r="EI16" s="683"/>
      <c r="EJ16" s="683"/>
      <c r="EK16" s="683"/>
      <c r="EL16" s="683"/>
      <c r="EM16" s="683"/>
      <c r="EN16" s="683"/>
      <c r="EO16" s="683"/>
      <c r="EP16" s="683"/>
      <c r="EQ16" s="683"/>
      <c r="ER16" s="683"/>
      <c r="ES16" s="683"/>
      <c r="ET16" s="683"/>
      <c r="EU16" s="683"/>
      <c r="EV16" s="683"/>
      <c r="EW16" s="683"/>
      <c r="EX16" s="683"/>
      <c r="EY16" s="683"/>
      <c r="EZ16" s="683"/>
      <c r="FA16" s="683"/>
      <c r="FB16" s="683"/>
      <c r="FC16" s="683"/>
      <c r="FD16" s="683"/>
      <c r="FE16" s="683"/>
      <c r="FF16" s="683"/>
      <c r="FG16" s="683"/>
      <c r="FH16" s="683"/>
      <c r="FI16" s="683"/>
      <c r="FJ16" s="683"/>
      <c r="FK16" s="683"/>
      <c r="FL16" s="683"/>
      <c r="FM16" s="683"/>
      <c r="FN16" s="683"/>
      <c r="FO16" s="683"/>
      <c r="FP16" s="683"/>
      <c r="FQ16" s="683"/>
      <c r="FR16" s="683"/>
      <c r="FS16" s="683"/>
      <c r="FT16" s="683"/>
      <c r="FU16" s="683"/>
      <c r="FV16" s="683"/>
      <c r="FW16" s="683"/>
      <c r="FX16" s="683"/>
      <c r="FY16" s="683"/>
      <c r="FZ16" s="683"/>
      <c r="GA16" s="683"/>
      <c r="GB16" s="683"/>
      <c r="GC16" s="683"/>
      <c r="GD16" s="683"/>
      <c r="GE16" s="683"/>
      <c r="GF16" s="683"/>
      <c r="GG16" s="683"/>
      <c r="GH16" s="683"/>
      <c r="GI16" s="683"/>
      <c r="GJ16" s="683"/>
      <c r="GK16" s="683"/>
      <c r="GL16" s="683"/>
      <c r="GM16" s="683"/>
      <c r="GN16" s="683"/>
      <c r="GO16" s="683"/>
      <c r="GP16" s="683"/>
      <c r="GQ16" s="683"/>
      <c r="GR16" s="683"/>
      <c r="GS16" s="683"/>
      <c r="GT16" s="683"/>
      <c r="GU16" s="683"/>
      <c r="GV16" s="683"/>
      <c r="GW16" s="683"/>
      <c r="GX16" s="683"/>
      <c r="GY16" s="683"/>
      <c r="GZ16" s="683"/>
      <c r="HA16" s="683"/>
      <c r="HB16" s="683"/>
      <c r="HC16" s="683"/>
      <c r="HD16" s="683"/>
      <c r="HE16" s="683"/>
      <c r="HF16" s="683"/>
      <c r="HG16" s="683"/>
      <c r="HH16" s="683"/>
      <c r="HI16" s="683"/>
      <c r="HJ16" s="683"/>
      <c r="HK16" s="683"/>
      <c r="HL16" s="683"/>
      <c r="HM16" s="683"/>
      <c r="HN16" s="683"/>
      <c r="HO16" s="683"/>
      <c r="HP16" s="683"/>
      <c r="HQ16" s="683"/>
      <c r="HR16" s="683"/>
      <c r="HS16" s="683"/>
      <c r="HT16" s="683"/>
      <c r="HU16" s="683"/>
      <c r="HV16" s="683"/>
      <c r="HW16" s="683"/>
      <c r="HX16" s="683"/>
      <c r="HY16" s="683"/>
      <c r="HZ16" s="683"/>
      <c r="IA16" s="683"/>
      <c r="IB16" s="683"/>
      <c r="IC16" s="683"/>
      <c r="ID16" s="683"/>
      <c r="IE16" s="683"/>
      <c r="IF16" s="683"/>
      <c r="IG16" s="683"/>
      <c r="IH16" s="683"/>
      <c r="II16" s="683"/>
      <c r="IJ16" s="683"/>
      <c r="IK16" s="683"/>
      <c r="IL16" s="683"/>
      <c r="IM16" s="683"/>
      <c r="IN16" s="683"/>
      <c r="IO16" s="683"/>
      <c r="IP16" s="683"/>
      <c r="IQ16" s="683"/>
      <c r="IR16" s="683"/>
      <c r="IS16" s="683"/>
      <c r="IT16" s="683"/>
      <c r="IU16" s="683"/>
      <c r="IV16" s="683"/>
    </row>
    <row r="17" spans="1:256" ht="18" customHeight="1">
      <c r="A17" s="1324"/>
      <c r="B17" s="1330"/>
      <c r="C17" s="1327"/>
      <c r="D17" s="1327"/>
      <c r="E17" s="1330"/>
      <c r="F17" s="704" t="s">
        <v>682</v>
      </c>
      <c r="G17" s="1344"/>
      <c r="H17" s="1344"/>
      <c r="I17" s="1344"/>
      <c r="J17" s="1341"/>
      <c r="K17" s="1338"/>
      <c r="L17" s="1338"/>
      <c r="M17" s="1338"/>
      <c r="N17" s="1338"/>
      <c r="O17" s="1338"/>
      <c r="P17" s="1338"/>
      <c r="Q17" s="683"/>
      <c r="R17" s="683"/>
      <c r="S17" s="683"/>
      <c r="T17" s="683"/>
      <c r="U17" s="683"/>
      <c r="V17" s="683"/>
      <c r="W17" s="683"/>
      <c r="X17" s="683"/>
      <c r="Y17" s="683"/>
      <c r="Z17" s="683"/>
      <c r="AA17" s="683"/>
      <c r="AB17" s="683"/>
      <c r="AC17" s="683"/>
      <c r="AD17" s="683"/>
      <c r="AE17" s="683"/>
      <c r="AF17" s="683"/>
      <c r="AG17" s="683"/>
      <c r="AH17" s="683"/>
      <c r="AI17" s="683"/>
      <c r="AJ17" s="683"/>
      <c r="AK17" s="683"/>
      <c r="AL17" s="683"/>
      <c r="AM17" s="683"/>
      <c r="AN17" s="683"/>
      <c r="AO17" s="683"/>
      <c r="AP17" s="683"/>
      <c r="AQ17" s="683"/>
      <c r="AR17" s="683"/>
      <c r="AS17" s="683"/>
      <c r="AT17" s="683"/>
      <c r="AU17" s="683"/>
      <c r="AV17" s="683"/>
      <c r="AW17" s="683"/>
      <c r="AX17" s="683"/>
      <c r="AY17" s="683"/>
      <c r="AZ17" s="683"/>
      <c r="BA17" s="683"/>
      <c r="BB17" s="683"/>
      <c r="BC17" s="683"/>
      <c r="BD17" s="683"/>
      <c r="BE17" s="683"/>
      <c r="BF17" s="683"/>
      <c r="BG17" s="683"/>
      <c r="BH17" s="683"/>
      <c r="BI17" s="683"/>
      <c r="BJ17" s="683"/>
      <c r="BK17" s="683"/>
      <c r="BL17" s="683"/>
      <c r="BM17" s="683"/>
      <c r="BN17" s="683"/>
      <c r="BO17" s="683"/>
      <c r="BP17" s="683"/>
      <c r="BQ17" s="683"/>
      <c r="BR17" s="683"/>
      <c r="BS17" s="683"/>
      <c r="BT17" s="683"/>
      <c r="BU17" s="683"/>
      <c r="BV17" s="683"/>
      <c r="BW17" s="683"/>
      <c r="BX17" s="683"/>
      <c r="BY17" s="683"/>
      <c r="BZ17" s="683"/>
      <c r="CA17" s="683"/>
      <c r="CB17" s="683"/>
      <c r="CC17" s="683"/>
      <c r="CD17" s="683"/>
      <c r="CE17" s="683"/>
      <c r="CF17" s="683"/>
      <c r="CG17" s="683"/>
      <c r="CH17" s="683"/>
      <c r="CI17" s="683"/>
      <c r="CJ17" s="683"/>
      <c r="CK17" s="683"/>
      <c r="CL17" s="683"/>
      <c r="CM17" s="683"/>
      <c r="CN17" s="683"/>
      <c r="CO17" s="683"/>
      <c r="CP17" s="683"/>
      <c r="CQ17" s="683"/>
      <c r="CR17" s="683"/>
      <c r="CS17" s="683"/>
      <c r="CT17" s="683"/>
      <c r="CU17" s="683"/>
      <c r="CV17" s="683"/>
      <c r="CW17" s="683"/>
      <c r="CX17" s="683"/>
      <c r="CY17" s="683"/>
      <c r="CZ17" s="683"/>
      <c r="DA17" s="683"/>
      <c r="DB17" s="683"/>
      <c r="DC17" s="683"/>
      <c r="DD17" s="683"/>
      <c r="DE17" s="683"/>
      <c r="DF17" s="683"/>
      <c r="DG17" s="683"/>
      <c r="DH17" s="683"/>
      <c r="DI17" s="683"/>
      <c r="DJ17" s="683"/>
      <c r="DK17" s="683"/>
      <c r="DL17" s="683"/>
      <c r="DM17" s="683"/>
      <c r="DN17" s="683"/>
      <c r="DO17" s="683"/>
      <c r="DP17" s="683"/>
      <c r="DQ17" s="683"/>
      <c r="DR17" s="683"/>
      <c r="DS17" s="683"/>
      <c r="DT17" s="683"/>
      <c r="DU17" s="683"/>
      <c r="DV17" s="683"/>
      <c r="DW17" s="683"/>
      <c r="DX17" s="683"/>
      <c r="DY17" s="683"/>
      <c r="DZ17" s="683"/>
      <c r="EA17" s="683"/>
      <c r="EB17" s="683"/>
      <c r="EC17" s="683"/>
      <c r="ED17" s="683"/>
      <c r="EE17" s="683"/>
      <c r="EF17" s="683"/>
      <c r="EG17" s="683"/>
      <c r="EH17" s="683"/>
      <c r="EI17" s="683"/>
      <c r="EJ17" s="683"/>
      <c r="EK17" s="683"/>
      <c r="EL17" s="683"/>
      <c r="EM17" s="683"/>
      <c r="EN17" s="683"/>
      <c r="EO17" s="683"/>
      <c r="EP17" s="683"/>
      <c r="EQ17" s="683"/>
      <c r="ER17" s="683"/>
      <c r="ES17" s="683"/>
      <c r="ET17" s="683"/>
      <c r="EU17" s="683"/>
      <c r="EV17" s="683"/>
      <c r="EW17" s="683"/>
      <c r="EX17" s="683"/>
      <c r="EY17" s="683"/>
      <c r="EZ17" s="683"/>
      <c r="FA17" s="683"/>
      <c r="FB17" s="683"/>
      <c r="FC17" s="683"/>
      <c r="FD17" s="683"/>
      <c r="FE17" s="683"/>
      <c r="FF17" s="683"/>
      <c r="FG17" s="683"/>
      <c r="FH17" s="683"/>
      <c r="FI17" s="683"/>
      <c r="FJ17" s="683"/>
      <c r="FK17" s="683"/>
      <c r="FL17" s="683"/>
      <c r="FM17" s="683"/>
      <c r="FN17" s="683"/>
      <c r="FO17" s="683"/>
      <c r="FP17" s="683"/>
      <c r="FQ17" s="683"/>
      <c r="FR17" s="683"/>
      <c r="FS17" s="683"/>
      <c r="FT17" s="683"/>
      <c r="FU17" s="683"/>
      <c r="FV17" s="683"/>
      <c r="FW17" s="683"/>
      <c r="FX17" s="683"/>
      <c r="FY17" s="683"/>
      <c r="FZ17" s="683"/>
      <c r="GA17" s="683"/>
      <c r="GB17" s="683"/>
      <c r="GC17" s="683"/>
      <c r="GD17" s="683"/>
      <c r="GE17" s="683"/>
      <c r="GF17" s="683"/>
      <c r="GG17" s="683"/>
      <c r="GH17" s="683"/>
      <c r="GI17" s="683"/>
      <c r="GJ17" s="683"/>
      <c r="GK17" s="683"/>
      <c r="GL17" s="683"/>
      <c r="GM17" s="683"/>
      <c r="GN17" s="683"/>
      <c r="GO17" s="683"/>
      <c r="GP17" s="683"/>
      <c r="GQ17" s="683"/>
      <c r="GR17" s="683"/>
      <c r="GS17" s="683"/>
      <c r="GT17" s="683"/>
      <c r="GU17" s="683"/>
      <c r="GV17" s="683"/>
      <c r="GW17" s="683"/>
      <c r="GX17" s="683"/>
      <c r="GY17" s="683"/>
      <c r="GZ17" s="683"/>
      <c r="HA17" s="683"/>
      <c r="HB17" s="683"/>
      <c r="HC17" s="683"/>
      <c r="HD17" s="683"/>
      <c r="HE17" s="683"/>
      <c r="HF17" s="683"/>
      <c r="HG17" s="683"/>
      <c r="HH17" s="683"/>
      <c r="HI17" s="683"/>
      <c r="HJ17" s="683"/>
      <c r="HK17" s="683"/>
      <c r="HL17" s="683"/>
      <c r="HM17" s="683"/>
      <c r="HN17" s="683"/>
      <c r="HO17" s="683"/>
      <c r="HP17" s="683"/>
      <c r="HQ17" s="683"/>
      <c r="HR17" s="683"/>
      <c r="HS17" s="683"/>
      <c r="HT17" s="683"/>
      <c r="HU17" s="683"/>
      <c r="HV17" s="683"/>
      <c r="HW17" s="683"/>
      <c r="HX17" s="683"/>
      <c r="HY17" s="683"/>
      <c r="HZ17" s="683"/>
      <c r="IA17" s="683"/>
      <c r="IB17" s="683"/>
      <c r="IC17" s="683"/>
      <c r="ID17" s="683"/>
      <c r="IE17" s="683"/>
      <c r="IF17" s="683"/>
      <c r="IG17" s="683"/>
      <c r="IH17" s="683"/>
      <c r="II17" s="683"/>
      <c r="IJ17" s="683"/>
      <c r="IK17" s="683"/>
      <c r="IL17" s="683"/>
      <c r="IM17" s="683"/>
      <c r="IN17" s="683"/>
      <c r="IO17" s="683"/>
      <c r="IP17" s="683"/>
      <c r="IQ17" s="683"/>
      <c r="IR17" s="683"/>
      <c r="IS17" s="683"/>
      <c r="IT17" s="683"/>
      <c r="IU17" s="683"/>
      <c r="IV17" s="683"/>
    </row>
    <row r="18" spans="1:256" ht="18" customHeight="1">
      <c r="A18" s="1325"/>
      <c r="B18" s="1331"/>
      <c r="C18" s="1328"/>
      <c r="D18" s="1328"/>
      <c r="E18" s="1331"/>
      <c r="F18" s="704" t="s">
        <v>683</v>
      </c>
      <c r="G18" s="1345"/>
      <c r="H18" s="1345"/>
      <c r="I18" s="1345"/>
      <c r="J18" s="1342"/>
      <c r="K18" s="1339"/>
      <c r="L18" s="1339"/>
      <c r="M18" s="1339"/>
      <c r="N18" s="1339"/>
      <c r="O18" s="1339"/>
      <c r="P18" s="1339"/>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c r="AR18" s="683"/>
      <c r="AS18" s="683"/>
      <c r="AT18" s="683"/>
      <c r="AU18" s="683"/>
      <c r="AV18" s="683"/>
      <c r="AW18" s="683"/>
      <c r="AX18" s="683"/>
      <c r="AY18" s="683"/>
      <c r="AZ18" s="683"/>
      <c r="BA18" s="683"/>
      <c r="BB18" s="683"/>
      <c r="BC18" s="683"/>
      <c r="BD18" s="683"/>
      <c r="BE18" s="683"/>
      <c r="BF18" s="683"/>
      <c r="BG18" s="683"/>
      <c r="BH18" s="683"/>
      <c r="BI18" s="683"/>
      <c r="BJ18" s="683"/>
      <c r="BK18" s="683"/>
      <c r="BL18" s="683"/>
      <c r="BM18" s="683"/>
      <c r="BN18" s="683"/>
      <c r="BO18" s="683"/>
      <c r="BP18" s="683"/>
      <c r="BQ18" s="683"/>
      <c r="BR18" s="683"/>
      <c r="BS18" s="683"/>
      <c r="BT18" s="683"/>
      <c r="BU18" s="683"/>
      <c r="BV18" s="683"/>
      <c r="BW18" s="683"/>
      <c r="BX18" s="683"/>
      <c r="BY18" s="683"/>
      <c r="BZ18" s="683"/>
      <c r="CA18" s="683"/>
      <c r="CB18" s="683"/>
      <c r="CC18" s="683"/>
      <c r="CD18" s="683"/>
      <c r="CE18" s="683"/>
      <c r="CF18" s="683"/>
      <c r="CG18" s="683"/>
      <c r="CH18" s="683"/>
      <c r="CI18" s="683"/>
      <c r="CJ18" s="683"/>
      <c r="CK18" s="683"/>
      <c r="CL18" s="683"/>
      <c r="CM18" s="683"/>
      <c r="CN18" s="683"/>
      <c r="CO18" s="683"/>
      <c r="CP18" s="683"/>
      <c r="CQ18" s="683"/>
      <c r="CR18" s="683"/>
      <c r="CS18" s="683"/>
      <c r="CT18" s="683"/>
      <c r="CU18" s="683"/>
      <c r="CV18" s="683"/>
      <c r="CW18" s="683"/>
      <c r="CX18" s="683"/>
      <c r="CY18" s="683"/>
      <c r="CZ18" s="683"/>
      <c r="DA18" s="683"/>
      <c r="DB18" s="683"/>
      <c r="DC18" s="683"/>
      <c r="DD18" s="683"/>
      <c r="DE18" s="683"/>
      <c r="DF18" s="683"/>
      <c r="DG18" s="683"/>
      <c r="DH18" s="683"/>
      <c r="DI18" s="683"/>
      <c r="DJ18" s="683"/>
      <c r="DK18" s="683"/>
      <c r="DL18" s="683"/>
      <c r="DM18" s="683"/>
      <c r="DN18" s="683"/>
      <c r="DO18" s="683"/>
      <c r="DP18" s="683"/>
      <c r="DQ18" s="683"/>
      <c r="DR18" s="683"/>
      <c r="DS18" s="683"/>
      <c r="DT18" s="683"/>
      <c r="DU18" s="683"/>
      <c r="DV18" s="683"/>
      <c r="DW18" s="683"/>
      <c r="DX18" s="683"/>
      <c r="DY18" s="683"/>
      <c r="DZ18" s="683"/>
      <c r="EA18" s="683"/>
      <c r="EB18" s="683"/>
      <c r="EC18" s="683"/>
      <c r="ED18" s="683"/>
      <c r="EE18" s="683"/>
      <c r="EF18" s="683"/>
      <c r="EG18" s="683"/>
      <c r="EH18" s="683"/>
      <c r="EI18" s="683"/>
      <c r="EJ18" s="683"/>
      <c r="EK18" s="683"/>
      <c r="EL18" s="683"/>
      <c r="EM18" s="683"/>
      <c r="EN18" s="683"/>
      <c r="EO18" s="683"/>
      <c r="EP18" s="683"/>
      <c r="EQ18" s="683"/>
      <c r="ER18" s="683"/>
      <c r="ES18" s="683"/>
      <c r="ET18" s="683"/>
      <c r="EU18" s="683"/>
      <c r="EV18" s="683"/>
      <c r="EW18" s="683"/>
      <c r="EX18" s="683"/>
      <c r="EY18" s="683"/>
      <c r="EZ18" s="683"/>
      <c r="FA18" s="683"/>
      <c r="FB18" s="683"/>
      <c r="FC18" s="683"/>
      <c r="FD18" s="683"/>
      <c r="FE18" s="683"/>
      <c r="FF18" s="683"/>
      <c r="FG18" s="683"/>
      <c r="FH18" s="683"/>
      <c r="FI18" s="683"/>
      <c r="FJ18" s="683"/>
      <c r="FK18" s="683"/>
      <c r="FL18" s="683"/>
      <c r="FM18" s="683"/>
      <c r="FN18" s="683"/>
      <c r="FO18" s="683"/>
      <c r="FP18" s="683"/>
      <c r="FQ18" s="683"/>
      <c r="FR18" s="683"/>
      <c r="FS18" s="683"/>
      <c r="FT18" s="683"/>
      <c r="FU18" s="683"/>
      <c r="FV18" s="683"/>
      <c r="FW18" s="683"/>
      <c r="FX18" s="683"/>
      <c r="FY18" s="683"/>
      <c r="FZ18" s="683"/>
      <c r="GA18" s="683"/>
      <c r="GB18" s="683"/>
      <c r="GC18" s="683"/>
      <c r="GD18" s="683"/>
      <c r="GE18" s="683"/>
      <c r="GF18" s="683"/>
      <c r="GG18" s="683"/>
      <c r="GH18" s="683"/>
      <c r="GI18" s="683"/>
      <c r="GJ18" s="683"/>
      <c r="GK18" s="683"/>
      <c r="GL18" s="683"/>
      <c r="GM18" s="683"/>
      <c r="GN18" s="683"/>
      <c r="GO18" s="683"/>
      <c r="GP18" s="683"/>
      <c r="GQ18" s="683"/>
      <c r="GR18" s="683"/>
      <c r="GS18" s="683"/>
      <c r="GT18" s="683"/>
      <c r="GU18" s="683"/>
      <c r="GV18" s="683"/>
      <c r="GW18" s="683"/>
      <c r="GX18" s="683"/>
      <c r="GY18" s="683"/>
      <c r="GZ18" s="683"/>
      <c r="HA18" s="683"/>
      <c r="HB18" s="683"/>
      <c r="HC18" s="683"/>
      <c r="HD18" s="683"/>
      <c r="HE18" s="683"/>
      <c r="HF18" s="683"/>
      <c r="HG18" s="683"/>
      <c r="HH18" s="683"/>
      <c r="HI18" s="683"/>
      <c r="HJ18" s="683"/>
      <c r="HK18" s="683"/>
      <c r="HL18" s="683"/>
      <c r="HM18" s="683"/>
      <c r="HN18" s="683"/>
      <c r="HO18" s="683"/>
      <c r="HP18" s="683"/>
      <c r="HQ18" s="683"/>
      <c r="HR18" s="683"/>
      <c r="HS18" s="683"/>
      <c r="HT18" s="683"/>
      <c r="HU18" s="683"/>
      <c r="HV18" s="683"/>
      <c r="HW18" s="683"/>
      <c r="HX18" s="683"/>
      <c r="HY18" s="683"/>
      <c r="HZ18" s="683"/>
      <c r="IA18" s="683"/>
      <c r="IB18" s="683"/>
      <c r="IC18" s="683"/>
      <c r="ID18" s="683"/>
      <c r="IE18" s="683"/>
      <c r="IF18" s="683"/>
      <c r="IG18" s="683"/>
      <c r="IH18" s="683"/>
      <c r="II18" s="683"/>
      <c r="IJ18" s="683"/>
      <c r="IK18" s="683"/>
      <c r="IL18" s="683"/>
      <c r="IM18" s="683"/>
      <c r="IN18" s="683"/>
      <c r="IO18" s="683"/>
      <c r="IP18" s="683"/>
      <c r="IQ18" s="683"/>
      <c r="IR18" s="683"/>
      <c r="IS18" s="683"/>
      <c r="IT18" s="683"/>
      <c r="IU18" s="683"/>
      <c r="IV18" s="683"/>
    </row>
    <row r="19" spans="1:256" ht="18" customHeight="1">
      <c r="A19" s="1323" t="s">
        <v>402</v>
      </c>
      <c r="B19" s="1329"/>
      <c r="C19" s="1326"/>
      <c r="D19" s="1326"/>
      <c r="E19" s="1329"/>
      <c r="F19" s="704" t="s">
        <v>681</v>
      </c>
      <c r="G19" s="1343"/>
      <c r="H19" s="1343"/>
      <c r="I19" s="1343"/>
      <c r="J19" s="1340">
        <f>SUM(K19:P21)</f>
        <v>0</v>
      </c>
      <c r="K19" s="1337"/>
      <c r="L19" s="1337"/>
      <c r="M19" s="1337"/>
      <c r="N19" s="1337"/>
      <c r="O19" s="1337"/>
      <c r="P19" s="1337"/>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683"/>
      <c r="BT19" s="683"/>
      <c r="BU19" s="683"/>
      <c r="BV19" s="683"/>
      <c r="BW19" s="683"/>
      <c r="BX19" s="683"/>
      <c r="BY19" s="683"/>
      <c r="BZ19" s="683"/>
      <c r="CA19" s="683"/>
      <c r="CB19" s="683"/>
      <c r="CC19" s="683"/>
      <c r="CD19" s="683"/>
      <c r="CE19" s="683"/>
      <c r="CF19" s="683"/>
      <c r="CG19" s="683"/>
      <c r="CH19" s="683"/>
      <c r="CI19" s="683"/>
      <c r="CJ19" s="683"/>
      <c r="CK19" s="683"/>
      <c r="CL19" s="683"/>
      <c r="CM19" s="683"/>
      <c r="CN19" s="683"/>
      <c r="CO19" s="683"/>
      <c r="CP19" s="683"/>
      <c r="CQ19" s="683"/>
      <c r="CR19" s="683"/>
      <c r="CS19" s="683"/>
      <c r="CT19" s="683"/>
      <c r="CU19" s="683"/>
      <c r="CV19" s="683"/>
      <c r="CW19" s="683"/>
      <c r="CX19" s="683"/>
      <c r="CY19" s="683"/>
      <c r="CZ19" s="683"/>
      <c r="DA19" s="683"/>
      <c r="DB19" s="683"/>
      <c r="DC19" s="683"/>
      <c r="DD19" s="683"/>
      <c r="DE19" s="683"/>
      <c r="DF19" s="683"/>
      <c r="DG19" s="683"/>
      <c r="DH19" s="683"/>
      <c r="DI19" s="683"/>
      <c r="DJ19" s="683"/>
      <c r="DK19" s="683"/>
      <c r="DL19" s="683"/>
      <c r="DM19" s="683"/>
      <c r="DN19" s="683"/>
      <c r="DO19" s="683"/>
      <c r="DP19" s="683"/>
      <c r="DQ19" s="683"/>
      <c r="DR19" s="683"/>
      <c r="DS19" s="683"/>
      <c r="DT19" s="683"/>
      <c r="DU19" s="683"/>
      <c r="DV19" s="683"/>
      <c r="DW19" s="683"/>
      <c r="DX19" s="683"/>
      <c r="DY19" s="683"/>
      <c r="DZ19" s="683"/>
      <c r="EA19" s="683"/>
      <c r="EB19" s="683"/>
      <c r="EC19" s="683"/>
      <c r="ED19" s="683"/>
      <c r="EE19" s="683"/>
      <c r="EF19" s="683"/>
      <c r="EG19" s="683"/>
      <c r="EH19" s="683"/>
      <c r="EI19" s="683"/>
      <c r="EJ19" s="683"/>
      <c r="EK19" s="683"/>
      <c r="EL19" s="683"/>
      <c r="EM19" s="683"/>
      <c r="EN19" s="683"/>
      <c r="EO19" s="683"/>
      <c r="EP19" s="683"/>
      <c r="EQ19" s="683"/>
      <c r="ER19" s="683"/>
      <c r="ES19" s="683"/>
      <c r="ET19" s="683"/>
      <c r="EU19" s="683"/>
      <c r="EV19" s="683"/>
      <c r="EW19" s="683"/>
      <c r="EX19" s="683"/>
      <c r="EY19" s="683"/>
      <c r="EZ19" s="683"/>
      <c r="FA19" s="683"/>
      <c r="FB19" s="683"/>
      <c r="FC19" s="683"/>
      <c r="FD19" s="683"/>
      <c r="FE19" s="683"/>
      <c r="FF19" s="683"/>
      <c r="FG19" s="683"/>
      <c r="FH19" s="683"/>
      <c r="FI19" s="683"/>
      <c r="FJ19" s="683"/>
      <c r="FK19" s="683"/>
      <c r="FL19" s="683"/>
      <c r="FM19" s="683"/>
      <c r="FN19" s="683"/>
      <c r="FO19" s="683"/>
      <c r="FP19" s="683"/>
      <c r="FQ19" s="683"/>
      <c r="FR19" s="683"/>
      <c r="FS19" s="683"/>
      <c r="FT19" s="683"/>
      <c r="FU19" s="683"/>
      <c r="FV19" s="683"/>
      <c r="FW19" s="683"/>
      <c r="FX19" s="683"/>
      <c r="FY19" s="683"/>
      <c r="FZ19" s="683"/>
      <c r="GA19" s="683"/>
      <c r="GB19" s="683"/>
      <c r="GC19" s="683"/>
      <c r="GD19" s="683"/>
      <c r="GE19" s="683"/>
      <c r="GF19" s="683"/>
      <c r="GG19" s="683"/>
      <c r="GH19" s="683"/>
      <c r="GI19" s="683"/>
      <c r="GJ19" s="683"/>
      <c r="GK19" s="683"/>
      <c r="GL19" s="683"/>
      <c r="GM19" s="683"/>
      <c r="GN19" s="683"/>
      <c r="GO19" s="683"/>
      <c r="GP19" s="683"/>
      <c r="GQ19" s="683"/>
      <c r="GR19" s="683"/>
      <c r="GS19" s="683"/>
      <c r="GT19" s="683"/>
      <c r="GU19" s="683"/>
      <c r="GV19" s="683"/>
      <c r="GW19" s="683"/>
      <c r="GX19" s="683"/>
      <c r="GY19" s="683"/>
      <c r="GZ19" s="683"/>
      <c r="HA19" s="683"/>
      <c r="HB19" s="683"/>
      <c r="HC19" s="683"/>
      <c r="HD19" s="683"/>
      <c r="HE19" s="683"/>
      <c r="HF19" s="683"/>
      <c r="HG19" s="683"/>
      <c r="HH19" s="683"/>
      <c r="HI19" s="683"/>
      <c r="HJ19" s="683"/>
      <c r="HK19" s="683"/>
      <c r="HL19" s="683"/>
      <c r="HM19" s="683"/>
      <c r="HN19" s="683"/>
      <c r="HO19" s="683"/>
      <c r="HP19" s="683"/>
      <c r="HQ19" s="683"/>
      <c r="HR19" s="683"/>
      <c r="HS19" s="683"/>
      <c r="HT19" s="683"/>
      <c r="HU19" s="683"/>
      <c r="HV19" s="683"/>
      <c r="HW19" s="683"/>
      <c r="HX19" s="683"/>
      <c r="HY19" s="683"/>
      <c r="HZ19" s="683"/>
      <c r="IA19" s="683"/>
      <c r="IB19" s="683"/>
      <c r="IC19" s="683"/>
      <c r="ID19" s="683"/>
      <c r="IE19" s="683"/>
      <c r="IF19" s="683"/>
      <c r="IG19" s="683"/>
      <c r="IH19" s="683"/>
      <c r="II19" s="683"/>
      <c r="IJ19" s="683"/>
      <c r="IK19" s="683"/>
      <c r="IL19" s="683"/>
      <c r="IM19" s="683"/>
      <c r="IN19" s="683"/>
      <c r="IO19" s="683"/>
      <c r="IP19" s="683"/>
      <c r="IQ19" s="683"/>
      <c r="IR19" s="683"/>
      <c r="IS19" s="683"/>
      <c r="IT19" s="683"/>
      <c r="IU19" s="683"/>
      <c r="IV19" s="683"/>
    </row>
    <row r="20" spans="1:256" ht="18" customHeight="1">
      <c r="A20" s="1324"/>
      <c r="B20" s="1330"/>
      <c r="C20" s="1327"/>
      <c r="D20" s="1327"/>
      <c r="E20" s="1330"/>
      <c r="F20" s="704" t="s">
        <v>682</v>
      </c>
      <c r="G20" s="1344"/>
      <c r="H20" s="1344"/>
      <c r="I20" s="1344"/>
      <c r="J20" s="1341"/>
      <c r="K20" s="1338"/>
      <c r="L20" s="1338"/>
      <c r="M20" s="1338"/>
      <c r="N20" s="1338"/>
      <c r="O20" s="1338"/>
      <c r="P20" s="1338"/>
      <c r="Q20" s="683"/>
      <c r="R20" s="683"/>
      <c r="S20" s="683"/>
      <c r="T20" s="683"/>
      <c r="U20" s="683"/>
      <c r="V20" s="683"/>
      <c r="W20" s="683"/>
      <c r="X20" s="683"/>
      <c r="Y20" s="683"/>
      <c r="Z20" s="683"/>
      <c r="AA20" s="683"/>
      <c r="AB20" s="683"/>
      <c r="AC20" s="683"/>
      <c r="AD20" s="683"/>
      <c r="AE20" s="683"/>
      <c r="AF20" s="683"/>
      <c r="AG20" s="683"/>
      <c r="AH20" s="683"/>
      <c r="AI20" s="683"/>
      <c r="AJ20" s="683"/>
      <c r="AK20" s="683"/>
      <c r="AL20" s="683"/>
      <c r="AM20" s="683"/>
      <c r="AN20" s="683"/>
      <c r="AO20" s="683"/>
      <c r="AP20" s="683"/>
      <c r="AQ20" s="683"/>
      <c r="AR20" s="683"/>
      <c r="AS20" s="683"/>
      <c r="AT20" s="683"/>
      <c r="AU20" s="683"/>
      <c r="AV20" s="683"/>
      <c r="AW20" s="683"/>
      <c r="AX20" s="683"/>
      <c r="AY20" s="683"/>
      <c r="AZ20" s="683"/>
      <c r="BA20" s="683"/>
      <c r="BB20" s="683"/>
      <c r="BC20" s="683"/>
      <c r="BD20" s="683"/>
      <c r="BE20" s="683"/>
      <c r="BF20" s="683"/>
      <c r="BG20" s="683"/>
      <c r="BH20" s="683"/>
      <c r="BI20" s="683"/>
      <c r="BJ20" s="683"/>
      <c r="BK20" s="683"/>
      <c r="BL20" s="683"/>
      <c r="BM20" s="683"/>
      <c r="BN20" s="683"/>
      <c r="BO20" s="683"/>
      <c r="BP20" s="683"/>
      <c r="BQ20" s="683"/>
      <c r="BR20" s="683"/>
      <c r="BS20" s="683"/>
      <c r="BT20" s="683"/>
      <c r="BU20" s="683"/>
      <c r="BV20" s="683"/>
      <c r="BW20" s="683"/>
      <c r="BX20" s="683"/>
      <c r="BY20" s="683"/>
      <c r="BZ20" s="683"/>
      <c r="CA20" s="683"/>
      <c r="CB20" s="683"/>
      <c r="CC20" s="683"/>
      <c r="CD20" s="683"/>
      <c r="CE20" s="683"/>
      <c r="CF20" s="683"/>
      <c r="CG20" s="683"/>
      <c r="CH20" s="683"/>
      <c r="CI20" s="683"/>
      <c r="CJ20" s="683"/>
      <c r="CK20" s="683"/>
      <c r="CL20" s="683"/>
      <c r="CM20" s="683"/>
      <c r="CN20" s="683"/>
      <c r="CO20" s="683"/>
      <c r="CP20" s="683"/>
      <c r="CQ20" s="683"/>
      <c r="CR20" s="683"/>
      <c r="CS20" s="683"/>
      <c r="CT20" s="683"/>
      <c r="CU20" s="683"/>
      <c r="CV20" s="683"/>
      <c r="CW20" s="683"/>
      <c r="CX20" s="683"/>
      <c r="CY20" s="683"/>
      <c r="CZ20" s="683"/>
      <c r="DA20" s="683"/>
      <c r="DB20" s="683"/>
      <c r="DC20" s="683"/>
      <c r="DD20" s="683"/>
      <c r="DE20" s="683"/>
      <c r="DF20" s="683"/>
      <c r="DG20" s="683"/>
      <c r="DH20" s="683"/>
      <c r="DI20" s="683"/>
      <c r="DJ20" s="683"/>
      <c r="DK20" s="683"/>
      <c r="DL20" s="683"/>
      <c r="DM20" s="683"/>
      <c r="DN20" s="683"/>
      <c r="DO20" s="683"/>
      <c r="DP20" s="683"/>
      <c r="DQ20" s="683"/>
      <c r="DR20" s="683"/>
      <c r="DS20" s="683"/>
      <c r="DT20" s="683"/>
      <c r="DU20" s="683"/>
      <c r="DV20" s="683"/>
      <c r="DW20" s="683"/>
      <c r="DX20" s="683"/>
      <c r="DY20" s="683"/>
      <c r="DZ20" s="683"/>
      <c r="EA20" s="683"/>
      <c r="EB20" s="683"/>
      <c r="EC20" s="683"/>
      <c r="ED20" s="683"/>
      <c r="EE20" s="683"/>
      <c r="EF20" s="683"/>
      <c r="EG20" s="683"/>
      <c r="EH20" s="683"/>
      <c r="EI20" s="683"/>
      <c r="EJ20" s="683"/>
      <c r="EK20" s="683"/>
      <c r="EL20" s="683"/>
      <c r="EM20" s="683"/>
      <c r="EN20" s="683"/>
      <c r="EO20" s="683"/>
      <c r="EP20" s="683"/>
      <c r="EQ20" s="683"/>
      <c r="ER20" s="683"/>
      <c r="ES20" s="683"/>
      <c r="ET20" s="683"/>
      <c r="EU20" s="683"/>
      <c r="EV20" s="683"/>
      <c r="EW20" s="683"/>
      <c r="EX20" s="683"/>
      <c r="EY20" s="683"/>
      <c r="EZ20" s="683"/>
      <c r="FA20" s="683"/>
      <c r="FB20" s="683"/>
      <c r="FC20" s="683"/>
      <c r="FD20" s="683"/>
      <c r="FE20" s="683"/>
      <c r="FF20" s="683"/>
      <c r="FG20" s="683"/>
      <c r="FH20" s="683"/>
      <c r="FI20" s="683"/>
      <c r="FJ20" s="683"/>
      <c r="FK20" s="683"/>
      <c r="FL20" s="683"/>
      <c r="FM20" s="683"/>
      <c r="FN20" s="683"/>
      <c r="FO20" s="683"/>
      <c r="FP20" s="683"/>
      <c r="FQ20" s="683"/>
      <c r="FR20" s="683"/>
      <c r="FS20" s="683"/>
      <c r="FT20" s="683"/>
      <c r="FU20" s="683"/>
      <c r="FV20" s="683"/>
      <c r="FW20" s="683"/>
      <c r="FX20" s="683"/>
      <c r="FY20" s="683"/>
      <c r="FZ20" s="683"/>
      <c r="GA20" s="683"/>
      <c r="GB20" s="683"/>
      <c r="GC20" s="683"/>
      <c r="GD20" s="683"/>
      <c r="GE20" s="683"/>
      <c r="GF20" s="683"/>
      <c r="GG20" s="683"/>
      <c r="GH20" s="683"/>
      <c r="GI20" s="683"/>
      <c r="GJ20" s="683"/>
      <c r="GK20" s="683"/>
      <c r="GL20" s="683"/>
      <c r="GM20" s="683"/>
      <c r="GN20" s="683"/>
      <c r="GO20" s="683"/>
      <c r="GP20" s="683"/>
      <c r="GQ20" s="683"/>
      <c r="GR20" s="683"/>
      <c r="GS20" s="683"/>
      <c r="GT20" s="683"/>
      <c r="GU20" s="683"/>
      <c r="GV20" s="683"/>
      <c r="GW20" s="683"/>
      <c r="GX20" s="683"/>
      <c r="GY20" s="683"/>
      <c r="GZ20" s="683"/>
      <c r="HA20" s="683"/>
      <c r="HB20" s="683"/>
      <c r="HC20" s="683"/>
      <c r="HD20" s="683"/>
      <c r="HE20" s="683"/>
      <c r="HF20" s="683"/>
      <c r="HG20" s="683"/>
      <c r="HH20" s="683"/>
      <c r="HI20" s="683"/>
      <c r="HJ20" s="683"/>
      <c r="HK20" s="683"/>
      <c r="HL20" s="683"/>
      <c r="HM20" s="683"/>
      <c r="HN20" s="683"/>
      <c r="HO20" s="683"/>
      <c r="HP20" s="683"/>
      <c r="HQ20" s="683"/>
      <c r="HR20" s="683"/>
      <c r="HS20" s="683"/>
      <c r="HT20" s="683"/>
      <c r="HU20" s="683"/>
      <c r="HV20" s="683"/>
      <c r="HW20" s="683"/>
      <c r="HX20" s="683"/>
      <c r="HY20" s="683"/>
      <c r="HZ20" s="683"/>
      <c r="IA20" s="683"/>
      <c r="IB20" s="683"/>
      <c r="IC20" s="683"/>
      <c r="ID20" s="683"/>
      <c r="IE20" s="683"/>
      <c r="IF20" s="683"/>
      <c r="IG20" s="683"/>
      <c r="IH20" s="683"/>
      <c r="II20" s="683"/>
      <c r="IJ20" s="683"/>
      <c r="IK20" s="683"/>
      <c r="IL20" s="683"/>
      <c r="IM20" s="683"/>
      <c r="IN20" s="683"/>
      <c r="IO20" s="683"/>
      <c r="IP20" s="683"/>
      <c r="IQ20" s="683"/>
      <c r="IR20" s="683"/>
      <c r="IS20" s="683"/>
      <c r="IT20" s="683"/>
      <c r="IU20" s="683"/>
      <c r="IV20" s="683"/>
    </row>
    <row r="21" spans="1:256" ht="18" customHeight="1">
      <c r="A21" s="1325"/>
      <c r="B21" s="1331"/>
      <c r="C21" s="1328"/>
      <c r="D21" s="1328"/>
      <c r="E21" s="1331"/>
      <c r="F21" s="704" t="s">
        <v>683</v>
      </c>
      <c r="G21" s="1345"/>
      <c r="H21" s="1345"/>
      <c r="I21" s="1345"/>
      <c r="J21" s="1342"/>
      <c r="K21" s="1339"/>
      <c r="L21" s="1339"/>
      <c r="M21" s="1339"/>
      <c r="N21" s="1339"/>
      <c r="O21" s="1339"/>
      <c r="P21" s="1339"/>
      <c r="Q21" s="683"/>
      <c r="R21" s="683"/>
      <c r="S21" s="683"/>
      <c r="T21" s="683"/>
      <c r="U21" s="683"/>
      <c r="V21" s="683"/>
      <c r="W21" s="683"/>
      <c r="X21" s="683"/>
      <c r="Y21" s="683"/>
      <c r="Z21" s="683"/>
      <c r="AA21" s="683"/>
      <c r="AB21" s="683"/>
      <c r="AC21" s="683"/>
      <c r="AD21" s="683"/>
      <c r="AE21" s="683"/>
      <c r="AF21" s="683"/>
      <c r="AG21" s="683"/>
      <c r="AH21" s="683"/>
      <c r="AI21" s="683"/>
      <c r="AJ21" s="683"/>
      <c r="AK21" s="683"/>
      <c r="AL21" s="683"/>
      <c r="AM21" s="683"/>
      <c r="AN21" s="683"/>
      <c r="AO21" s="683"/>
      <c r="AP21" s="683"/>
      <c r="AQ21" s="683"/>
      <c r="AR21" s="683"/>
      <c r="AS21" s="683"/>
      <c r="AT21" s="683"/>
      <c r="AU21" s="683"/>
      <c r="AV21" s="683"/>
      <c r="AW21" s="683"/>
      <c r="AX21" s="683"/>
      <c r="AY21" s="683"/>
      <c r="AZ21" s="683"/>
      <c r="BA21" s="683"/>
      <c r="BB21" s="683"/>
      <c r="BC21" s="683"/>
      <c r="BD21" s="683"/>
      <c r="BE21" s="683"/>
      <c r="BF21" s="683"/>
      <c r="BG21" s="683"/>
      <c r="BH21" s="683"/>
      <c r="BI21" s="683"/>
      <c r="BJ21" s="683"/>
      <c r="BK21" s="683"/>
      <c r="BL21" s="683"/>
      <c r="BM21" s="683"/>
      <c r="BN21" s="683"/>
      <c r="BO21" s="683"/>
      <c r="BP21" s="683"/>
      <c r="BQ21" s="683"/>
      <c r="BR21" s="683"/>
      <c r="BS21" s="683"/>
      <c r="BT21" s="683"/>
      <c r="BU21" s="683"/>
      <c r="BV21" s="683"/>
      <c r="BW21" s="683"/>
      <c r="BX21" s="683"/>
      <c r="BY21" s="683"/>
      <c r="BZ21" s="683"/>
      <c r="CA21" s="683"/>
      <c r="CB21" s="683"/>
      <c r="CC21" s="683"/>
      <c r="CD21" s="683"/>
      <c r="CE21" s="683"/>
      <c r="CF21" s="683"/>
      <c r="CG21" s="683"/>
      <c r="CH21" s="683"/>
      <c r="CI21" s="683"/>
      <c r="CJ21" s="683"/>
      <c r="CK21" s="683"/>
      <c r="CL21" s="683"/>
      <c r="CM21" s="683"/>
      <c r="CN21" s="683"/>
      <c r="CO21" s="683"/>
      <c r="CP21" s="683"/>
      <c r="CQ21" s="683"/>
      <c r="CR21" s="683"/>
      <c r="CS21" s="683"/>
      <c r="CT21" s="683"/>
      <c r="CU21" s="683"/>
      <c r="CV21" s="683"/>
      <c r="CW21" s="683"/>
      <c r="CX21" s="683"/>
      <c r="CY21" s="683"/>
      <c r="CZ21" s="683"/>
      <c r="DA21" s="683"/>
      <c r="DB21" s="683"/>
      <c r="DC21" s="683"/>
      <c r="DD21" s="683"/>
      <c r="DE21" s="683"/>
      <c r="DF21" s="683"/>
      <c r="DG21" s="683"/>
      <c r="DH21" s="683"/>
      <c r="DI21" s="683"/>
      <c r="DJ21" s="683"/>
      <c r="DK21" s="683"/>
      <c r="DL21" s="683"/>
      <c r="DM21" s="683"/>
      <c r="DN21" s="683"/>
      <c r="DO21" s="683"/>
      <c r="DP21" s="683"/>
      <c r="DQ21" s="683"/>
      <c r="DR21" s="683"/>
      <c r="DS21" s="683"/>
      <c r="DT21" s="683"/>
      <c r="DU21" s="683"/>
      <c r="DV21" s="683"/>
      <c r="DW21" s="683"/>
      <c r="DX21" s="683"/>
      <c r="DY21" s="683"/>
      <c r="DZ21" s="683"/>
      <c r="EA21" s="683"/>
      <c r="EB21" s="683"/>
      <c r="EC21" s="683"/>
      <c r="ED21" s="683"/>
      <c r="EE21" s="683"/>
      <c r="EF21" s="683"/>
      <c r="EG21" s="683"/>
      <c r="EH21" s="683"/>
      <c r="EI21" s="683"/>
      <c r="EJ21" s="683"/>
      <c r="EK21" s="683"/>
      <c r="EL21" s="683"/>
      <c r="EM21" s="683"/>
      <c r="EN21" s="683"/>
      <c r="EO21" s="683"/>
      <c r="EP21" s="683"/>
      <c r="EQ21" s="683"/>
      <c r="ER21" s="683"/>
      <c r="ES21" s="683"/>
      <c r="ET21" s="683"/>
      <c r="EU21" s="683"/>
      <c r="EV21" s="683"/>
      <c r="EW21" s="683"/>
      <c r="EX21" s="683"/>
      <c r="EY21" s="683"/>
      <c r="EZ21" s="683"/>
      <c r="FA21" s="683"/>
      <c r="FB21" s="683"/>
      <c r="FC21" s="683"/>
      <c r="FD21" s="683"/>
      <c r="FE21" s="683"/>
      <c r="FF21" s="683"/>
      <c r="FG21" s="683"/>
      <c r="FH21" s="683"/>
      <c r="FI21" s="683"/>
      <c r="FJ21" s="683"/>
      <c r="FK21" s="683"/>
      <c r="FL21" s="683"/>
      <c r="FM21" s="683"/>
      <c r="FN21" s="683"/>
      <c r="FO21" s="683"/>
      <c r="FP21" s="683"/>
      <c r="FQ21" s="683"/>
      <c r="FR21" s="683"/>
      <c r="FS21" s="683"/>
      <c r="FT21" s="683"/>
      <c r="FU21" s="683"/>
      <c r="FV21" s="683"/>
      <c r="FW21" s="683"/>
      <c r="FX21" s="683"/>
      <c r="FY21" s="683"/>
      <c r="FZ21" s="683"/>
      <c r="GA21" s="683"/>
      <c r="GB21" s="683"/>
      <c r="GC21" s="683"/>
      <c r="GD21" s="683"/>
      <c r="GE21" s="683"/>
      <c r="GF21" s="683"/>
      <c r="GG21" s="683"/>
      <c r="GH21" s="683"/>
      <c r="GI21" s="683"/>
      <c r="GJ21" s="683"/>
      <c r="GK21" s="683"/>
      <c r="GL21" s="683"/>
      <c r="GM21" s="683"/>
      <c r="GN21" s="683"/>
      <c r="GO21" s="683"/>
      <c r="GP21" s="683"/>
      <c r="GQ21" s="683"/>
      <c r="GR21" s="683"/>
      <c r="GS21" s="683"/>
      <c r="GT21" s="683"/>
      <c r="GU21" s="683"/>
      <c r="GV21" s="683"/>
      <c r="GW21" s="683"/>
      <c r="GX21" s="683"/>
      <c r="GY21" s="683"/>
      <c r="GZ21" s="683"/>
      <c r="HA21" s="683"/>
      <c r="HB21" s="683"/>
      <c r="HC21" s="683"/>
      <c r="HD21" s="683"/>
      <c r="HE21" s="683"/>
      <c r="HF21" s="683"/>
      <c r="HG21" s="683"/>
      <c r="HH21" s="683"/>
      <c r="HI21" s="683"/>
      <c r="HJ21" s="683"/>
      <c r="HK21" s="683"/>
      <c r="HL21" s="683"/>
      <c r="HM21" s="683"/>
      <c r="HN21" s="683"/>
      <c r="HO21" s="683"/>
      <c r="HP21" s="683"/>
      <c r="HQ21" s="683"/>
      <c r="HR21" s="683"/>
      <c r="HS21" s="683"/>
      <c r="HT21" s="683"/>
      <c r="HU21" s="683"/>
      <c r="HV21" s="683"/>
      <c r="HW21" s="683"/>
      <c r="HX21" s="683"/>
      <c r="HY21" s="683"/>
      <c r="HZ21" s="683"/>
      <c r="IA21" s="683"/>
      <c r="IB21" s="683"/>
      <c r="IC21" s="683"/>
      <c r="ID21" s="683"/>
      <c r="IE21" s="683"/>
      <c r="IF21" s="683"/>
      <c r="IG21" s="683"/>
      <c r="IH21" s="683"/>
      <c r="II21" s="683"/>
      <c r="IJ21" s="683"/>
      <c r="IK21" s="683"/>
      <c r="IL21" s="683"/>
      <c r="IM21" s="683"/>
      <c r="IN21" s="683"/>
      <c r="IO21" s="683"/>
      <c r="IP21" s="683"/>
      <c r="IQ21" s="683"/>
      <c r="IR21" s="683"/>
      <c r="IS21" s="683"/>
      <c r="IT21" s="683"/>
      <c r="IU21" s="683"/>
      <c r="IV21" s="683"/>
    </row>
    <row r="22" spans="1:256" ht="15">
      <c r="A22" s="702" t="s">
        <v>18</v>
      </c>
      <c r="B22" s="1346" t="s">
        <v>685</v>
      </c>
      <c r="C22" s="1347"/>
      <c r="D22" s="1347"/>
      <c r="E22" s="1347"/>
      <c r="F22" s="1347"/>
      <c r="G22" s="1347"/>
      <c r="H22" s="1347"/>
      <c r="I22" s="1347"/>
      <c r="J22" s="1347"/>
      <c r="K22" s="1347"/>
      <c r="L22" s="1347"/>
      <c r="M22" s="1347"/>
      <c r="N22" s="1347"/>
      <c r="O22" s="1347"/>
      <c r="P22" s="1348"/>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3"/>
      <c r="AY22" s="703"/>
      <c r="AZ22" s="703"/>
      <c r="BA22" s="703"/>
      <c r="BB22" s="703"/>
      <c r="BC22" s="703"/>
      <c r="BD22" s="703"/>
      <c r="BE22" s="703"/>
      <c r="BF22" s="703"/>
      <c r="BG22" s="703"/>
      <c r="BH22" s="703"/>
      <c r="BI22" s="703"/>
      <c r="BJ22" s="703"/>
      <c r="BK22" s="703"/>
      <c r="BL22" s="703"/>
      <c r="BM22" s="703"/>
      <c r="BN22" s="703"/>
      <c r="BO22" s="703"/>
      <c r="BP22" s="703"/>
      <c r="BQ22" s="703"/>
      <c r="BR22" s="703"/>
      <c r="BS22" s="703"/>
      <c r="BT22" s="703"/>
      <c r="BU22" s="703"/>
      <c r="BV22" s="703"/>
      <c r="BW22" s="703"/>
      <c r="BX22" s="703"/>
      <c r="BY22" s="703"/>
      <c r="BZ22" s="703"/>
      <c r="CA22" s="703"/>
      <c r="CB22" s="703"/>
      <c r="CC22" s="703"/>
      <c r="CD22" s="703"/>
      <c r="CE22" s="703"/>
      <c r="CF22" s="703"/>
      <c r="CG22" s="703"/>
      <c r="CH22" s="703"/>
      <c r="CI22" s="703"/>
      <c r="CJ22" s="703"/>
      <c r="CK22" s="703"/>
      <c r="CL22" s="703"/>
      <c r="CM22" s="703"/>
      <c r="CN22" s="703"/>
      <c r="CO22" s="703"/>
      <c r="CP22" s="703"/>
      <c r="CQ22" s="703"/>
      <c r="CR22" s="703"/>
      <c r="CS22" s="703"/>
      <c r="CT22" s="703"/>
      <c r="CU22" s="703"/>
      <c r="CV22" s="703"/>
      <c r="CW22" s="703"/>
      <c r="CX22" s="703"/>
      <c r="CY22" s="703"/>
      <c r="CZ22" s="703"/>
      <c r="DA22" s="703"/>
      <c r="DB22" s="703"/>
      <c r="DC22" s="703"/>
      <c r="DD22" s="703"/>
      <c r="DE22" s="703"/>
      <c r="DF22" s="703"/>
      <c r="DG22" s="703"/>
      <c r="DH22" s="703"/>
      <c r="DI22" s="703"/>
      <c r="DJ22" s="703"/>
      <c r="DK22" s="703"/>
      <c r="DL22" s="703"/>
      <c r="DM22" s="703"/>
      <c r="DN22" s="703"/>
      <c r="DO22" s="703"/>
      <c r="DP22" s="703"/>
      <c r="DQ22" s="703"/>
      <c r="DR22" s="703"/>
      <c r="DS22" s="703"/>
      <c r="DT22" s="703"/>
      <c r="DU22" s="703"/>
      <c r="DV22" s="703"/>
      <c r="DW22" s="703"/>
      <c r="DX22" s="703"/>
      <c r="DY22" s="703"/>
      <c r="DZ22" s="703"/>
      <c r="EA22" s="703"/>
      <c r="EB22" s="703"/>
      <c r="EC22" s="703"/>
      <c r="ED22" s="703"/>
      <c r="EE22" s="703"/>
      <c r="EF22" s="703"/>
      <c r="EG22" s="703"/>
      <c r="EH22" s="703"/>
      <c r="EI22" s="703"/>
      <c r="EJ22" s="703"/>
      <c r="EK22" s="703"/>
      <c r="EL22" s="703"/>
      <c r="EM22" s="703"/>
      <c r="EN22" s="703"/>
      <c r="EO22" s="703"/>
      <c r="EP22" s="703"/>
      <c r="EQ22" s="703"/>
      <c r="ER22" s="703"/>
      <c r="ES22" s="703"/>
      <c r="ET22" s="703"/>
      <c r="EU22" s="703"/>
      <c r="EV22" s="703"/>
      <c r="EW22" s="703"/>
      <c r="EX22" s="703"/>
      <c r="EY22" s="703"/>
      <c r="EZ22" s="703"/>
      <c r="FA22" s="703"/>
      <c r="FB22" s="703"/>
      <c r="FC22" s="703"/>
      <c r="FD22" s="703"/>
      <c r="FE22" s="703"/>
      <c r="FF22" s="703"/>
      <c r="FG22" s="703"/>
      <c r="FH22" s="703"/>
      <c r="FI22" s="703"/>
      <c r="FJ22" s="703"/>
      <c r="FK22" s="703"/>
      <c r="FL22" s="703"/>
      <c r="FM22" s="703"/>
      <c r="FN22" s="703"/>
      <c r="FO22" s="703"/>
      <c r="FP22" s="703"/>
      <c r="FQ22" s="703"/>
      <c r="FR22" s="703"/>
      <c r="FS22" s="703"/>
      <c r="FT22" s="703"/>
      <c r="FU22" s="703"/>
      <c r="FV22" s="703"/>
      <c r="FW22" s="703"/>
      <c r="FX22" s="703"/>
      <c r="FY22" s="703"/>
      <c r="FZ22" s="703"/>
      <c r="GA22" s="703"/>
      <c r="GB22" s="703"/>
      <c r="GC22" s="703"/>
      <c r="GD22" s="703"/>
      <c r="GE22" s="703"/>
      <c r="GF22" s="703"/>
      <c r="GG22" s="703"/>
      <c r="GH22" s="703"/>
      <c r="GI22" s="703"/>
      <c r="GJ22" s="703"/>
      <c r="GK22" s="703"/>
      <c r="GL22" s="703"/>
      <c r="GM22" s="703"/>
      <c r="GN22" s="703"/>
      <c r="GO22" s="703"/>
      <c r="GP22" s="703"/>
      <c r="GQ22" s="703"/>
      <c r="GR22" s="703"/>
      <c r="GS22" s="703"/>
      <c r="GT22" s="703"/>
      <c r="GU22" s="703"/>
      <c r="GV22" s="703"/>
      <c r="GW22" s="703"/>
      <c r="GX22" s="703"/>
      <c r="GY22" s="703"/>
      <c r="GZ22" s="703"/>
      <c r="HA22" s="703"/>
      <c r="HB22" s="703"/>
      <c r="HC22" s="703"/>
      <c r="HD22" s="703"/>
      <c r="HE22" s="703"/>
      <c r="HF22" s="703"/>
      <c r="HG22" s="703"/>
      <c r="HH22" s="703"/>
      <c r="HI22" s="703"/>
      <c r="HJ22" s="703"/>
      <c r="HK22" s="703"/>
      <c r="HL22" s="703"/>
      <c r="HM22" s="703"/>
      <c r="HN22" s="703"/>
      <c r="HO22" s="703"/>
      <c r="HP22" s="703"/>
      <c r="HQ22" s="703"/>
      <c r="HR22" s="703"/>
      <c r="HS22" s="703"/>
      <c r="HT22" s="703"/>
      <c r="HU22" s="703"/>
      <c r="HV22" s="703"/>
      <c r="HW22" s="703"/>
      <c r="HX22" s="703"/>
      <c r="HY22" s="703"/>
      <c r="HZ22" s="703"/>
      <c r="IA22" s="703"/>
      <c r="IB22" s="703"/>
      <c r="IC22" s="703"/>
      <c r="ID22" s="703"/>
      <c r="IE22" s="703"/>
      <c r="IF22" s="703"/>
      <c r="IG22" s="703"/>
      <c r="IH22" s="703"/>
      <c r="II22" s="703"/>
      <c r="IJ22" s="703"/>
      <c r="IK22" s="703"/>
      <c r="IL22" s="703"/>
      <c r="IM22" s="703"/>
      <c r="IN22" s="703"/>
      <c r="IO22" s="703"/>
      <c r="IP22" s="703"/>
      <c r="IQ22" s="703"/>
      <c r="IR22" s="703"/>
      <c r="IS22" s="703"/>
      <c r="IT22" s="703"/>
      <c r="IU22" s="703"/>
      <c r="IV22" s="703"/>
    </row>
    <row r="23" spans="1:256" ht="18" customHeight="1">
      <c r="A23" s="1323" t="s">
        <v>680</v>
      </c>
      <c r="B23" s="1329"/>
      <c r="C23" s="1326"/>
      <c r="D23" s="1326"/>
      <c r="E23" s="1329"/>
      <c r="F23" s="704" t="s">
        <v>681</v>
      </c>
      <c r="G23" s="1343"/>
      <c r="H23" s="1343"/>
      <c r="I23" s="1343"/>
      <c r="J23" s="1340">
        <f>SUM(K23:P25)</f>
        <v>0</v>
      </c>
      <c r="K23" s="1337"/>
      <c r="L23" s="1337"/>
      <c r="M23" s="1337"/>
      <c r="N23" s="1337"/>
      <c r="O23" s="1337"/>
      <c r="P23" s="1337"/>
      <c r="Q23" s="683"/>
      <c r="R23" s="683"/>
      <c r="S23" s="683"/>
      <c r="T23" s="683"/>
      <c r="U23" s="683"/>
      <c r="V23" s="683"/>
      <c r="W23" s="683"/>
      <c r="X23" s="683"/>
      <c r="Y23" s="683"/>
      <c r="Z23" s="683"/>
      <c r="AA23" s="683"/>
      <c r="AB23" s="683"/>
      <c r="AC23" s="683"/>
      <c r="AD23" s="683"/>
      <c r="AE23" s="683"/>
      <c r="AF23" s="683"/>
      <c r="AG23" s="683"/>
      <c r="AH23" s="683"/>
      <c r="AI23" s="683"/>
      <c r="AJ23" s="683"/>
      <c r="AK23" s="683"/>
      <c r="AL23" s="683"/>
      <c r="AM23" s="683"/>
      <c r="AN23" s="683"/>
      <c r="AO23" s="683"/>
      <c r="AP23" s="683"/>
      <c r="AQ23" s="683"/>
      <c r="AR23" s="683"/>
      <c r="AS23" s="683"/>
      <c r="AT23" s="683"/>
      <c r="AU23" s="683"/>
      <c r="AV23" s="683"/>
      <c r="AW23" s="683"/>
      <c r="AX23" s="683"/>
      <c r="AY23" s="683"/>
      <c r="AZ23" s="683"/>
      <c r="BA23" s="683"/>
      <c r="BB23" s="683"/>
      <c r="BC23" s="683"/>
      <c r="BD23" s="683"/>
      <c r="BE23" s="683"/>
      <c r="BF23" s="683"/>
      <c r="BG23" s="683"/>
      <c r="BH23" s="683"/>
      <c r="BI23" s="683"/>
      <c r="BJ23" s="683"/>
      <c r="BK23" s="683"/>
      <c r="BL23" s="683"/>
      <c r="BM23" s="683"/>
      <c r="BN23" s="683"/>
      <c r="BO23" s="683"/>
      <c r="BP23" s="683"/>
      <c r="BQ23" s="683"/>
      <c r="BR23" s="683"/>
      <c r="BS23" s="683"/>
      <c r="BT23" s="683"/>
      <c r="BU23" s="683"/>
      <c r="BV23" s="683"/>
      <c r="BW23" s="683"/>
      <c r="BX23" s="683"/>
      <c r="BY23" s="683"/>
      <c r="BZ23" s="683"/>
      <c r="CA23" s="683"/>
      <c r="CB23" s="683"/>
      <c r="CC23" s="683"/>
      <c r="CD23" s="683"/>
      <c r="CE23" s="683"/>
      <c r="CF23" s="683"/>
      <c r="CG23" s="683"/>
      <c r="CH23" s="683"/>
      <c r="CI23" s="683"/>
      <c r="CJ23" s="683"/>
      <c r="CK23" s="683"/>
      <c r="CL23" s="683"/>
      <c r="CM23" s="683"/>
      <c r="CN23" s="683"/>
      <c r="CO23" s="683"/>
      <c r="CP23" s="683"/>
      <c r="CQ23" s="683"/>
      <c r="CR23" s="683"/>
      <c r="CS23" s="683"/>
      <c r="CT23" s="683"/>
      <c r="CU23" s="683"/>
      <c r="CV23" s="683"/>
      <c r="CW23" s="683"/>
      <c r="CX23" s="683"/>
      <c r="CY23" s="683"/>
      <c r="CZ23" s="683"/>
      <c r="DA23" s="683"/>
      <c r="DB23" s="683"/>
      <c r="DC23" s="683"/>
      <c r="DD23" s="683"/>
      <c r="DE23" s="683"/>
      <c r="DF23" s="683"/>
      <c r="DG23" s="683"/>
      <c r="DH23" s="683"/>
      <c r="DI23" s="683"/>
      <c r="DJ23" s="683"/>
      <c r="DK23" s="683"/>
      <c r="DL23" s="683"/>
      <c r="DM23" s="683"/>
      <c r="DN23" s="683"/>
      <c r="DO23" s="683"/>
      <c r="DP23" s="683"/>
      <c r="DQ23" s="683"/>
      <c r="DR23" s="683"/>
      <c r="DS23" s="683"/>
      <c r="DT23" s="683"/>
      <c r="DU23" s="683"/>
      <c r="DV23" s="683"/>
      <c r="DW23" s="683"/>
      <c r="DX23" s="683"/>
      <c r="DY23" s="683"/>
      <c r="DZ23" s="683"/>
      <c r="EA23" s="683"/>
      <c r="EB23" s="683"/>
      <c r="EC23" s="683"/>
      <c r="ED23" s="683"/>
      <c r="EE23" s="683"/>
      <c r="EF23" s="683"/>
      <c r="EG23" s="683"/>
      <c r="EH23" s="683"/>
      <c r="EI23" s="683"/>
      <c r="EJ23" s="683"/>
      <c r="EK23" s="683"/>
      <c r="EL23" s="683"/>
      <c r="EM23" s="683"/>
      <c r="EN23" s="683"/>
      <c r="EO23" s="683"/>
      <c r="EP23" s="683"/>
      <c r="EQ23" s="683"/>
      <c r="ER23" s="683"/>
      <c r="ES23" s="683"/>
      <c r="ET23" s="683"/>
      <c r="EU23" s="683"/>
      <c r="EV23" s="683"/>
      <c r="EW23" s="683"/>
      <c r="EX23" s="683"/>
      <c r="EY23" s="683"/>
      <c r="EZ23" s="683"/>
      <c r="FA23" s="683"/>
      <c r="FB23" s="683"/>
      <c r="FC23" s="683"/>
      <c r="FD23" s="683"/>
      <c r="FE23" s="683"/>
      <c r="FF23" s="683"/>
      <c r="FG23" s="683"/>
      <c r="FH23" s="683"/>
      <c r="FI23" s="683"/>
      <c r="FJ23" s="683"/>
      <c r="FK23" s="683"/>
      <c r="FL23" s="683"/>
      <c r="FM23" s="683"/>
      <c r="FN23" s="683"/>
      <c r="FO23" s="683"/>
      <c r="FP23" s="683"/>
      <c r="FQ23" s="683"/>
      <c r="FR23" s="683"/>
      <c r="FS23" s="683"/>
      <c r="FT23" s="683"/>
      <c r="FU23" s="683"/>
      <c r="FV23" s="683"/>
      <c r="FW23" s="683"/>
      <c r="FX23" s="683"/>
      <c r="FY23" s="683"/>
      <c r="FZ23" s="683"/>
      <c r="GA23" s="683"/>
      <c r="GB23" s="683"/>
      <c r="GC23" s="683"/>
      <c r="GD23" s="683"/>
      <c r="GE23" s="683"/>
      <c r="GF23" s="683"/>
      <c r="GG23" s="683"/>
      <c r="GH23" s="683"/>
      <c r="GI23" s="683"/>
      <c r="GJ23" s="683"/>
      <c r="GK23" s="683"/>
      <c r="GL23" s="683"/>
      <c r="GM23" s="683"/>
      <c r="GN23" s="683"/>
      <c r="GO23" s="683"/>
      <c r="GP23" s="683"/>
      <c r="GQ23" s="683"/>
      <c r="GR23" s="683"/>
      <c r="GS23" s="683"/>
      <c r="GT23" s="683"/>
      <c r="GU23" s="683"/>
      <c r="GV23" s="683"/>
      <c r="GW23" s="683"/>
      <c r="GX23" s="683"/>
      <c r="GY23" s="683"/>
      <c r="GZ23" s="683"/>
      <c r="HA23" s="683"/>
      <c r="HB23" s="683"/>
      <c r="HC23" s="683"/>
      <c r="HD23" s="683"/>
      <c r="HE23" s="683"/>
      <c r="HF23" s="683"/>
      <c r="HG23" s="683"/>
      <c r="HH23" s="683"/>
      <c r="HI23" s="683"/>
      <c r="HJ23" s="683"/>
      <c r="HK23" s="683"/>
      <c r="HL23" s="683"/>
      <c r="HM23" s="683"/>
      <c r="HN23" s="683"/>
      <c r="HO23" s="683"/>
      <c r="HP23" s="683"/>
      <c r="HQ23" s="683"/>
      <c r="HR23" s="683"/>
      <c r="HS23" s="683"/>
      <c r="HT23" s="683"/>
      <c r="HU23" s="683"/>
      <c r="HV23" s="683"/>
      <c r="HW23" s="683"/>
      <c r="HX23" s="683"/>
      <c r="HY23" s="683"/>
      <c r="HZ23" s="683"/>
      <c r="IA23" s="683"/>
      <c r="IB23" s="683"/>
      <c r="IC23" s="683"/>
      <c r="ID23" s="683"/>
      <c r="IE23" s="683"/>
      <c r="IF23" s="683"/>
      <c r="IG23" s="683"/>
      <c r="IH23" s="683"/>
      <c r="II23" s="683"/>
      <c r="IJ23" s="683"/>
      <c r="IK23" s="683"/>
      <c r="IL23" s="683"/>
      <c r="IM23" s="683"/>
      <c r="IN23" s="683"/>
      <c r="IO23" s="683"/>
      <c r="IP23" s="683"/>
      <c r="IQ23" s="683"/>
      <c r="IR23" s="683"/>
      <c r="IS23" s="683"/>
      <c r="IT23" s="683"/>
      <c r="IU23" s="683"/>
      <c r="IV23" s="683"/>
    </row>
    <row r="24" spans="1:256" ht="18" customHeight="1">
      <c r="A24" s="1324"/>
      <c r="B24" s="1330"/>
      <c r="C24" s="1327"/>
      <c r="D24" s="1327"/>
      <c r="E24" s="1330"/>
      <c r="F24" s="704" t="s">
        <v>682</v>
      </c>
      <c r="G24" s="1344"/>
      <c r="H24" s="1344"/>
      <c r="I24" s="1344"/>
      <c r="J24" s="1341"/>
      <c r="K24" s="1338"/>
      <c r="L24" s="1338"/>
      <c r="M24" s="1338"/>
      <c r="N24" s="1338"/>
      <c r="O24" s="1338"/>
      <c r="P24" s="1338"/>
      <c r="Q24" s="683"/>
      <c r="R24" s="683"/>
      <c r="S24" s="683"/>
      <c r="T24" s="683"/>
      <c r="U24" s="683"/>
      <c r="V24" s="683"/>
      <c r="W24" s="683"/>
      <c r="X24" s="683"/>
      <c r="Y24" s="683"/>
      <c r="Z24" s="683"/>
      <c r="AA24" s="683"/>
      <c r="AB24" s="683"/>
      <c r="AC24" s="683"/>
      <c r="AD24" s="683"/>
      <c r="AE24" s="683"/>
      <c r="AF24" s="683"/>
      <c r="AG24" s="683"/>
      <c r="AH24" s="683"/>
      <c r="AI24" s="683"/>
      <c r="AJ24" s="683"/>
      <c r="AK24" s="683"/>
      <c r="AL24" s="683"/>
      <c r="AM24" s="683"/>
      <c r="AN24" s="683"/>
      <c r="AO24" s="683"/>
      <c r="AP24" s="683"/>
      <c r="AQ24" s="683"/>
      <c r="AR24" s="683"/>
      <c r="AS24" s="683"/>
      <c r="AT24" s="683"/>
      <c r="AU24" s="683"/>
      <c r="AV24" s="683"/>
      <c r="AW24" s="683"/>
      <c r="AX24" s="683"/>
      <c r="AY24" s="683"/>
      <c r="AZ24" s="683"/>
      <c r="BA24" s="683"/>
      <c r="BB24" s="683"/>
      <c r="BC24" s="683"/>
      <c r="BD24" s="683"/>
      <c r="BE24" s="683"/>
      <c r="BF24" s="683"/>
      <c r="BG24" s="683"/>
      <c r="BH24" s="683"/>
      <c r="BI24" s="683"/>
      <c r="BJ24" s="683"/>
      <c r="BK24" s="683"/>
      <c r="BL24" s="683"/>
      <c r="BM24" s="683"/>
      <c r="BN24" s="683"/>
      <c r="BO24" s="683"/>
      <c r="BP24" s="683"/>
      <c r="BQ24" s="683"/>
      <c r="BR24" s="683"/>
      <c r="BS24" s="683"/>
      <c r="BT24" s="683"/>
      <c r="BU24" s="683"/>
      <c r="BV24" s="683"/>
      <c r="BW24" s="683"/>
      <c r="BX24" s="683"/>
      <c r="BY24" s="683"/>
      <c r="BZ24" s="683"/>
      <c r="CA24" s="683"/>
      <c r="CB24" s="683"/>
      <c r="CC24" s="683"/>
      <c r="CD24" s="683"/>
      <c r="CE24" s="683"/>
      <c r="CF24" s="683"/>
      <c r="CG24" s="683"/>
      <c r="CH24" s="683"/>
      <c r="CI24" s="683"/>
      <c r="CJ24" s="683"/>
      <c r="CK24" s="683"/>
      <c r="CL24" s="683"/>
      <c r="CM24" s="683"/>
      <c r="CN24" s="683"/>
      <c r="CO24" s="683"/>
      <c r="CP24" s="683"/>
      <c r="CQ24" s="683"/>
      <c r="CR24" s="683"/>
      <c r="CS24" s="683"/>
      <c r="CT24" s="683"/>
      <c r="CU24" s="683"/>
      <c r="CV24" s="683"/>
      <c r="CW24" s="683"/>
      <c r="CX24" s="683"/>
      <c r="CY24" s="683"/>
      <c r="CZ24" s="683"/>
      <c r="DA24" s="683"/>
      <c r="DB24" s="683"/>
      <c r="DC24" s="683"/>
      <c r="DD24" s="683"/>
      <c r="DE24" s="683"/>
      <c r="DF24" s="683"/>
      <c r="DG24" s="683"/>
      <c r="DH24" s="683"/>
      <c r="DI24" s="683"/>
      <c r="DJ24" s="683"/>
      <c r="DK24" s="683"/>
      <c r="DL24" s="683"/>
      <c r="DM24" s="683"/>
      <c r="DN24" s="683"/>
      <c r="DO24" s="683"/>
      <c r="DP24" s="683"/>
      <c r="DQ24" s="683"/>
      <c r="DR24" s="683"/>
      <c r="DS24" s="683"/>
      <c r="DT24" s="683"/>
      <c r="DU24" s="683"/>
      <c r="DV24" s="683"/>
      <c r="DW24" s="683"/>
      <c r="DX24" s="683"/>
      <c r="DY24" s="683"/>
      <c r="DZ24" s="683"/>
      <c r="EA24" s="683"/>
      <c r="EB24" s="683"/>
      <c r="EC24" s="683"/>
      <c r="ED24" s="683"/>
      <c r="EE24" s="683"/>
      <c r="EF24" s="683"/>
      <c r="EG24" s="683"/>
      <c r="EH24" s="683"/>
      <c r="EI24" s="683"/>
      <c r="EJ24" s="683"/>
      <c r="EK24" s="683"/>
      <c r="EL24" s="683"/>
      <c r="EM24" s="683"/>
      <c r="EN24" s="683"/>
      <c r="EO24" s="683"/>
      <c r="EP24" s="683"/>
      <c r="EQ24" s="683"/>
      <c r="ER24" s="683"/>
      <c r="ES24" s="683"/>
      <c r="ET24" s="683"/>
      <c r="EU24" s="683"/>
      <c r="EV24" s="683"/>
      <c r="EW24" s="683"/>
      <c r="EX24" s="683"/>
      <c r="EY24" s="683"/>
      <c r="EZ24" s="683"/>
      <c r="FA24" s="683"/>
      <c r="FB24" s="683"/>
      <c r="FC24" s="683"/>
      <c r="FD24" s="683"/>
      <c r="FE24" s="683"/>
      <c r="FF24" s="683"/>
      <c r="FG24" s="683"/>
      <c r="FH24" s="683"/>
      <c r="FI24" s="683"/>
      <c r="FJ24" s="683"/>
      <c r="FK24" s="683"/>
      <c r="FL24" s="683"/>
      <c r="FM24" s="683"/>
      <c r="FN24" s="683"/>
      <c r="FO24" s="683"/>
      <c r="FP24" s="683"/>
      <c r="FQ24" s="683"/>
      <c r="FR24" s="683"/>
      <c r="FS24" s="683"/>
      <c r="FT24" s="683"/>
      <c r="FU24" s="683"/>
      <c r="FV24" s="683"/>
      <c r="FW24" s="683"/>
      <c r="FX24" s="683"/>
      <c r="FY24" s="683"/>
      <c r="FZ24" s="683"/>
      <c r="GA24" s="683"/>
      <c r="GB24" s="683"/>
      <c r="GC24" s="683"/>
      <c r="GD24" s="683"/>
      <c r="GE24" s="683"/>
      <c r="GF24" s="683"/>
      <c r="GG24" s="683"/>
      <c r="GH24" s="683"/>
      <c r="GI24" s="683"/>
      <c r="GJ24" s="683"/>
      <c r="GK24" s="683"/>
      <c r="GL24" s="683"/>
      <c r="GM24" s="683"/>
      <c r="GN24" s="683"/>
      <c r="GO24" s="683"/>
      <c r="GP24" s="683"/>
      <c r="GQ24" s="683"/>
      <c r="GR24" s="683"/>
      <c r="GS24" s="683"/>
      <c r="GT24" s="683"/>
      <c r="GU24" s="683"/>
      <c r="GV24" s="683"/>
      <c r="GW24" s="683"/>
      <c r="GX24" s="683"/>
      <c r="GY24" s="683"/>
      <c r="GZ24" s="683"/>
      <c r="HA24" s="683"/>
      <c r="HB24" s="683"/>
      <c r="HC24" s="683"/>
      <c r="HD24" s="683"/>
      <c r="HE24" s="683"/>
      <c r="HF24" s="683"/>
      <c r="HG24" s="683"/>
      <c r="HH24" s="683"/>
      <c r="HI24" s="683"/>
      <c r="HJ24" s="683"/>
      <c r="HK24" s="683"/>
      <c r="HL24" s="683"/>
      <c r="HM24" s="683"/>
      <c r="HN24" s="683"/>
      <c r="HO24" s="683"/>
      <c r="HP24" s="683"/>
      <c r="HQ24" s="683"/>
      <c r="HR24" s="683"/>
      <c r="HS24" s="683"/>
      <c r="HT24" s="683"/>
      <c r="HU24" s="683"/>
      <c r="HV24" s="683"/>
      <c r="HW24" s="683"/>
      <c r="HX24" s="683"/>
      <c r="HY24" s="683"/>
      <c r="HZ24" s="683"/>
      <c r="IA24" s="683"/>
      <c r="IB24" s="683"/>
      <c r="IC24" s="683"/>
      <c r="ID24" s="683"/>
      <c r="IE24" s="683"/>
      <c r="IF24" s="683"/>
      <c r="IG24" s="683"/>
      <c r="IH24" s="683"/>
      <c r="II24" s="683"/>
      <c r="IJ24" s="683"/>
      <c r="IK24" s="683"/>
      <c r="IL24" s="683"/>
      <c r="IM24" s="683"/>
      <c r="IN24" s="683"/>
      <c r="IO24" s="683"/>
      <c r="IP24" s="683"/>
      <c r="IQ24" s="683"/>
      <c r="IR24" s="683"/>
      <c r="IS24" s="683"/>
      <c r="IT24" s="683"/>
      <c r="IU24" s="683"/>
      <c r="IV24" s="683"/>
    </row>
    <row r="25" spans="1:256" ht="18" customHeight="1">
      <c r="A25" s="1325"/>
      <c r="B25" s="1331"/>
      <c r="C25" s="1328"/>
      <c r="D25" s="1328"/>
      <c r="E25" s="1331"/>
      <c r="F25" s="704" t="s">
        <v>683</v>
      </c>
      <c r="G25" s="1345"/>
      <c r="H25" s="1345"/>
      <c r="I25" s="1345"/>
      <c r="J25" s="1342"/>
      <c r="K25" s="1339"/>
      <c r="L25" s="1339"/>
      <c r="M25" s="1339"/>
      <c r="N25" s="1339"/>
      <c r="O25" s="1339"/>
      <c r="P25" s="1339"/>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83"/>
      <c r="BK25" s="683"/>
      <c r="BL25" s="683"/>
      <c r="BM25" s="683"/>
      <c r="BN25" s="683"/>
      <c r="BO25" s="683"/>
      <c r="BP25" s="683"/>
      <c r="BQ25" s="683"/>
      <c r="BR25" s="683"/>
      <c r="BS25" s="683"/>
      <c r="BT25" s="683"/>
      <c r="BU25" s="683"/>
      <c r="BV25" s="683"/>
      <c r="BW25" s="683"/>
      <c r="BX25" s="683"/>
      <c r="BY25" s="683"/>
      <c r="BZ25" s="683"/>
      <c r="CA25" s="683"/>
      <c r="CB25" s="683"/>
      <c r="CC25" s="683"/>
      <c r="CD25" s="683"/>
      <c r="CE25" s="683"/>
      <c r="CF25" s="683"/>
      <c r="CG25" s="683"/>
      <c r="CH25" s="683"/>
      <c r="CI25" s="683"/>
      <c r="CJ25" s="683"/>
      <c r="CK25" s="683"/>
      <c r="CL25" s="683"/>
      <c r="CM25" s="683"/>
      <c r="CN25" s="683"/>
      <c r="CO25" s="683"/>
      <c r="CP25" s="683"/>
      <c r="CQ25" s="683"/>
      <c r="CR25" s="683"/>
      <c r="CS25" s="683"/>
      <c r="CT25" s="683"/>
      <c r="CU25" s="683"/>
      <c r="CV25" s="683"/>
      <c r="CW25" s="683"/>
      <c r="CX25" s="683"/>
      <c r="CY25" s="683"/>
      <c r="CZ25" s="683"/>
      <c r="DA25" s="683"/>
      <c r="DB25" s="683"/>
      <c r="DC25" s="683"/>
      <c r="DD25" s="683"/>
      <c r="DE25" s="683"/>
      <c r="DF25" s="683"/>
      <c r="DG25" s="683"/>
      <c r="DH25" s="683"/>
      <c r="DI25" s="683"/>
      <c r="DJ25" s="683"/>
      <c r="DK25" s="683"/>
      <c r="DL25" s="683"/>
      <c r="DM25" s="683"/>
      <c r="DN25" s="683"/>
      <c r="DO25" s="683"/>
      <c r="DP25" s="683"/>
      <c r="DQ25" s="683"/>
      <c r="DR25" s="683"/>
      <c r="DS25" s="683"/>
      <c r="DT25" s="683"/>
      <c r="DU25" s="683"/>
      <c r="DV25" s="683"/>
      <c r="DW25" s="683"/>
      <c r="DX25" s="683"/>
      <c r="DY25" s="683"/>
      <c r="DZ25" s="683"/>
      <c r="EA25" s="683"/>
      <c r="EB25" s="683"/>
      <c r="EC25" s="683"/>
      <c r="ED25" s="683"/>
      <c r="EE25" s="683"/>
      <c r="EF25" s="683"/>
      <c r="EG25" s="683"/>
      <c r="EH25" s="683"/>
      <c r="EI25" s="683"/>
      <c r="EJ25" s="683"/>
      <c r="EK25" s="683"/>
      <c r="EL25" s="683"/>
      <c r="EM25" s="683"/>
      <c r="EN25" s="683"/>
      <c r="EO25" s="683"/>
      <c r="EP25" s="683"/>
      <c r="EQ25" s="683"/>
      <c r="ER25" s="683"/>
      <c r="ES25" s="683"/>
      <c r="ET25" s="683"/>
      <c r="EU25" s="683"/>
      <c r="EV25" s="683"/>
      <c r="EW25" s="683"/>
      <c r="EX25" s="683"/>
      <c r="EY25" s="683"/>
      <c r="EZ25" s="683"/>
      <c r="FA25" s="683"/>
      <c r="FB25" s="683"/>
      <c r="FC25" s="683"/>
      <c r="FD25" s="683"/>
      <c r="FE25" s="683"/>
      <c r="FF25" s="683"/>
      <c r="FG25" s="683"/>
      <c r="FH25" s="683"/>
      <c r="FI25" s="683"/>
      <c r="FJ25" s="683"/>
      <c r="FK25" s="683"/>
      <c r="FL25" s="683"/>
      <c r="FM25" s="683"/>
      <c r="FN25" s="683"/>
      <c r="FO25" s="683"/>
      <c r="FP25" s="683"/>
      <c r="FQ25" s="683"/>
      <c r="FR25" s="683"/>
      <c r="FS25" s="683"/>
      <c r="FT25" s="683"/>
      <c r="FU25" s="683"/>
      <c r="FV25" s="683"/>
      <c r="FW25" s="683"/>
      <c r="FX25" s="683"/>
      <c r="FY25" s="683"/>
      <c r="FZ25" s="683"/>
      <c r="GA25" s="683"/>
      <c r="GB25" s="683"/>
      <c r="GC25" s="683"/>
      <c r="GD25" s="683"/>
      <c r="GE25" s="683"/>
      <c r="GF25" s="683"/>
      <c r="GG25" s="683"/>
      <c r="GH25" s="683"/>
      <c r="GI25" s="683"/>
      <c r="GJ25" s="683"/>
      <c r="GK25" s="683"/>
      <c r="GL25" s="683"/>
      <c r="GM25" s="683"/>
      <c r="GN25" s="683"/>
      <c r="GO25" s="683"/>
      <c r="GP25" s="683"/>
      <c r="GQ25" s="683"/>
      <c r="GR25" s="683"/>
      <c r="GS25" s="683"/>
      <c r="GT25" s="683"/>
      <c r="GU25" s="683"/>
      <c r="GV25" s="683"/>
      <c r="GW25" s="683"/>
      <c r="GX25" s="683"/>
      <c r="GY25" s="683"/>
      <c r="GZ25" s="683"/>
      <c r="HA25" s="683"/>
      <c r="HB25" s="683"/>
      <c r="HC25" s="683"/>
      <c r="HD25" s="683"/>
      <c r="HE25" s="683"/>
      <c r="HF25" s="683"/>
      <c r="HG25" s="683"/>
      <c r="HH25" s="683"/>
      <c r="HI25" s="683"/>
      <c r="HJ25" s="683"/>
      <c r="HK25" s="683"/>
      <c r="HL25" s="683"/>
      <c r="HM25" s="683"/>
      <c r="HN25" s="683"/>
      <c r="HO25" s="683"/>
      <c r="HP25" s="683"/>
      <c r="HQ25" s="683"/>
      <c r="HR25" s="683"/>
      <c r="HS25" s="683"/>
      <c r="HT25" s="683"/>
      <c r="HU25" s="683"/>
      <c r="HV25" s="683"/>
      <c r="HW25" s="683"/>
      <c r="HX25" s="683"/>
      <c r="HY25" s="683"/>
      <c r="HZ25" s="683"/>
      <c r="IA25" s="683"/>
      <c r="IB25" s="683"/>
      <c r="IC25" s="683"/>
      <c r="ID25" s="683"/>
      <c r="IE25" s="683"/>
      <c r="IF25" s="683"/>
      <c r="IG25" s="683"/>
      <c r="IH25" s="683"/>
      <c r="II25" s="683"/>
      <c r="IJ25" s="683"/>
      <c r="IK25" s="683"/>
      <c r="IL25" s="683"/>
      <c r="IM25" s="683"/>
      <c r="IN25" s="683"/>
      <c r="IO25" s="683"/>
      <c r="IP25" s="683"/>
      <c r="IQ25" s="683"/>
      <c r="IR25" s="683"/>
      <c r="IS25" s="683"/>
      <c r="IT25" s="683"/>
      <c r="IU25" s="683"/>
      <c r="IV25" s="683"/>
    </row>
    <row r="26" spans="1:256" ht="18" customHeight="1">
      <c r="A26" s="1323" t="s">
        <v>684</v>
      </c>
      <c r="B26" s="1329"/>
      <c r="C26" s="1326"/>
      <c r="D26" s="1326"/>
      <c r="E26" s="1329"/>
      <c r="F26" s="704" t="s">
        <v>681</v>
      </c>
      <c r="G26" s="1343"/>
      <c r="H26" s="1343"/>
      <c r="I26" s="1343"/>
      <c r="J26" s="1340">
        <f>SUM(K26:P28)</f>
        <v>0</v>
      </c>
      <c r="K26" s="1337"/>
      <c r="L26" s="1337"/>
      <c r="M26" s="1337"/>
      <c r="N26" s="1337"/>
      <c r="O26" s="1337"/>
      <c r="P26" s="1337"/>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3"/>
      <c r="BJ26" s="683"/>
      <c r="BK26" s="683"/>
      <c r="BL26" s="683"/>
      <c r="BM26" s="683"/>
      <c r="BN26" s="683"/>
      <c r="BO26" s="683"/>
      <c r="BP26" s="683"/>
      <c r="BQ26" s="683"/>
      <c r="BR26" s="683"/>
      <c r="BS26" s="683"/>
      <c r="BT26" s="683"/>
      <c r="BU26" s="683"/>
      <c r="BV26" s="683"/>
      <c r="BW26" s="683"/>
      <c r="BX26" s="683"/>
      <c r="BY26" s="683"/>
      <c r="BZ26" s="683"/>
      <c r="CA26" s="683"/>
      <c r="CB26" s="683"/>
      <c r="CC26" s="683"/>
      <c r="CD26" s="683"/>
      <c r="CE26" s="683"/>
      <c r="CF26" s="683"/>
      <c r="CG26" s="683"/>
      <c r="CH26" s="683"/>
      <c r="CI26" s="683"/>
      <c r="CJ26" s="683"/>
      <c r="CK26" s="683"/>
      <c r="CL26" s="683"/>
      <c r="CM26" s="683"/>
      <c r="CN26" s="683"/>
      <c r="CO26" s="683"/>
      <c r="CP26" s="683"/>
      <c r="CQ26" s="683"/>
      <c r="CR26" s="683"/>
      <c r="CS26" s="683"/>
      <c r="CT26" s="683"/>
      <c r="CU26" s="683"/>
      <c r="CV26" s="683"/>
      <c r="CW26" s="683"/>
      <c r="CX26" s="683"/>
      <c r="CY26" s="683"/>
      <c r="CZ26" s="683"/>
      <c r="DA26" s="683"/>
      <c r="DB26" s="683"/>
      <c r="DC26" s="683"/>
      <c r="DD26" s="683"/>
      <c r="DE26" s="683"/>
      <c r="DF26" s="683"/>
      <c r="DG26" s="683"/>
      <c r="DH26" s="683"/>
      <c r="DI26" s="683"/>
      <c r="DJ26" s="683"/>
      <c r="DK26" s="683"/>
      <c r="DL26" s="683"/>
      <c r="DM26" s="683"/>
      <c r="DN26" s="683"/>
      <c r="DO26" s="683"/>
      <c r="DP26" s="683"/>
      <c r="DQ26" s="683"/>
      <c r="DR26" s="683"/>
      <c r="DS26" s="683"/>
      <c r="DT26" s="683"/>
      <c r="DU26" s="683"/>
      <c r="DV26" s="683"/>
      <c r="DW26" s="683"/>
      <c r="DX26" s="683"/>
      <c r="DY26" s="683"/>
      <c r="DZ26" s="683"/>
      <c r="EA26" s="683"/>
      <c r="EB26" s="683"/>
      <c r="EC26" s="683"/>
      <c r="ED26" s="683"/>
      <c r="EE26" s="683"/>
      <c r="EF26" s="683"/>
      <c r="EG26" s="683"/>
      <c r="EH26" s="683"/>
      <c r="EI26" s="683"/>
      <c r="EJ26" s="683"/>
      <c r="EK26" s="683"/>
      <c r="EL26" s="683"/>
      <c r="EM26" s="683"/>
      <c r="EN26" s="683"/>
      <c r="EO26" s="683"/>
      <c r="EP26" s="683"/>
      <c r="EQ26" s="683"/>
      <c r="ER26" s="683"/>
      <c r="ES26" s="683"/>
      <c r="ET26" s="683"/>
      <c r="EU26" s="683"/>
      <c r="EV26" s="683"/>
      <c r="EW26" s="683"/>
      <c r="EX26" s="683"/>
      <c r="EY26" s="683"/>
      <c r="EZ26" s="683"/>
      <c r="FA26" s="683"/>
      <c r="FB26" s="683"/>
      <c r="FC26" s="683"/>
      <c r="FD26" s="683"/>
      <c r="FE26" s="683"/>
      <c r="FF26" s="683"/>
      <c r="FG26" s="683"/>
      <c r="FH26" s="683"/>
      <c r="FI26" s="683"/>
      <c r="FJ26" s="683"/>
      <c r="FK26" s="683"/>
      <c r="FL26" s="683"/>
      <c r="FM26" s="683"/>
      <c r="FN26" s="683"/>
      <c r="FO26" s="683"/>
      <c r="FP26" s="683"/>
      <c r="FQ26" s="683"/>
      <c r="FR26" s="683"/>
      <c r="FS26" s="683"/>
      <c r="FT26" s="683"/>
      <c r="FU26" s="683"/>
      <c r="FV26" s="683"/>
      <c r="FW26" s="683"/>
      <c r="FX26" s="683"/>
      <c r="FY26" s="683"/>
      <c r="FZ26" s="683"/>
      <c r="GA26" s="683"/>
      <c r="GB26" s="683"/>
      <c r="GC26" s="683"/>
      <c r="GD26" s="683"/>
      <c r="GE26" s="683"/>
      <c r="GF26" s="683"/>
      <c r="GG26" s="683"/>
      <c r="GH26" s="683"/>
      <c r="GI26" s="683"/>
      <c r="GJ26" s="683"/>
      <c r="GK26" s="683"/>
      <c r="GL26" s="683"/>
      <c r="GM26" s="683"/>
      <c r="GN26" s="683"/>
      <c r="GO26" s="683"/>
      <c r="GP26" s="683"/>
      <c r="GQ26" s="683"/>
      <c r="GR26" s="683"/>
      <c r="GS26" s="683"/>
      <c r="GT26" s="683"/>
      <c r="GU26" s="683"/>
      <c r="GV26" s="683"/>
      <c r="GW26" s="683"/>
      <c r="GX26" s="683"/>
      <c r="GY26" s="683"/>
      <c r="GZ26" s="683"/>
      <c r="HA26" s="683"/>
      <c r="HB26" s="683"/>
      <c r="HC26" s="683"/>
      <c r="HD26" s="683"/>
      <c r="HE26" s="683"/>
      <c r="HF26" s="683"/>
      <c r="HG26" s="683"/>
      <c r="HH26" s="683"/>
      <c r="HI26" s="683"/>
      <c r="HJ26" s="683"/>
      <c r="HK26" s="683"/>
      <c r="HL26" s="683"/>
      <c r="HM26" s="683"/>
      <c r="HN26" s="683"/>
      <c r="HO26" s="683"/>
      <c r="HP26" s="683"/>
      <c r="HQ26" s="683"/>
      <c r="HR26" s="683"/>
      <c r="HS26" s="683"/>
      <c r="HT26" s="683"/>
      <c r="HU26" s="683"/>
      <c r="HV26" s="683"/>
      <c r="HW26" s="683"/>
      <c r="HX26" s="683"/>
      <c r="HY26" s="683"/>
      <c r="HZ26" s="683"/>
      <c r="IA26" s="683"/>
      <c r="IB26" s="683"/>
      <c r="IC26" s="683"/>
      <c r="ID26" s="683"/>
      <c r="IE26" s="683"/>
      <c r="IF26" s="683"/>
      <c r="IG26" s="683"/>
      <c r="IH26" s="683"/>
      <c r="II26" s="683"/>
      <c r="IJ26" s="683"/>
      <c r="IK26" s="683"/>
      <c r="IL26" s="683"/>
      <c r="IM26" s="683"/>
      <c r="IN26" s="683"/>
      <c r="IO26" s="683"/>
      <c r="IP26" s="683"/>
      <c r="IQ26" s="683"/>
      <c r="IR26" s="683"/>
      <c r="IS26" s="683"/>
      <c r="IT26" s="683"/>
      <c r="IU26" s="683"/>
      <c r="IV26" s="683"/>
    </row>
    <row r="27" spans="1:256" ht="18" customHeight="1">
      <c r="A27" s="1324"/>
      <c r="B27" s="1330"/>
      <c r="C27" s="1327"/>
      <c r="D27" s="1327"/>
      <c r="E27" s="1330"/>
      <c r="F27" s="704" t="s">
        <v>682</v>
      </c>
      <c r="G27" s="1344"/>
      <c r="H27" s="1344"/>
      <c r="I27" s="1344"/>
      <c r="J27" s="1341"/>
      <c r="K27" s="1338"/>
      <c r="L27" s="1338"/>
      <c r="M27" s="1338"/>
      <c r="N27" s="1338"/>
      <c r="O27" s="1338"/>
      <c r="P27" s="1338"/>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3"/>
      <c r="BJ27" s="683"/>
      <c r="BK27" s="683"/>
      <c r="BL27" s="683"/>
      <c r="BM27" s="683"/>
      <c r="BN27" s="683"/>
      <c r="BO27" s="683"/>
      <c r="BP27" s="683"/>
      <c r="BQ27" s="683"/>
      <c r="BR27" s="683"/>
      <c r="BS27" s="683"/>
      <c r="BT27" s="683"/>
      <c r="BU27" s="683"/>
      <c r="BV27" s="683"/>
      <c r="BW27" s="683"/>
      <c r="BX27" s="683"/>
      <c r="BY27" s="683"/>
      <c r="BZ27" s="683"/>
      <c r="CA27" s="683"/>
      <c r="CB27" s="683"/>
      <c r="CC27" s="683"/>
      <c r="CD27" s="683"/>
      <c r="CE27" s="683"/>
      <c r="CF27" s="683"/>
      <c r="CG27" s="683"/>
      <c r="CH27" s="683"/>
      <c r="CI27" s="683"/>
      <c r="CJ27" s="683"/>
      <c r="CK27" s="683"/>
      <c r="CL27" s="683"/>
      <c r="CM27" s="683"/>
      <c r="CN27" s="683"/>
      <c r="CO27" s="683"/>
      <c r="CP27" s="683"/>
      <c r="CQ27" s="683"/>
      <c r="CR27" s="683"/>
      <c r="CS27" s="683"/>
      <c r="CT27" s="683"/>
      <c r="CU27" s="683"/>
      <c r="CV27" s="683"/>
      <c r="CW27" s="683"/>
      <c r="CX27" s="683"/>
      <c r="CY27" s="683"/>
      <c r="CZ27" s="683"/>
      <c r="DA27" s="683"/>
      <c r="DB27" s="683"/>
      <c r="DC27" s="683"/>
      <c r="DD27" s="683"/>
      <c r="DE27" s="683"/>
      <c r="DF27" s="683"/>
      <c r="DG27" s="683"/>
      <c r="DH27" s="683"/>
      <c r="DI27" s="683"/>
      <c r="DJ27" s="683"/>
      <c r="DK27" s="683"/>
      <c r="DL27" s="683"/>
      <c r="DM27" s="683"/>
      <c r="DN27" s="683"/>
      <c r="DO27" s="683"/>
      <c r="DP27" s="683"/>
      <c r="DQ27" s="683"/>
      <c r="DR27" s="683"/>
      <c r="DS27" s="683"/>
      <c r="DT27" s="683"/>
      <c r="DU27" s="683"/>
      <c r="DV27" s="683"/>
      <c r="DW27" s="683"/>
      <c r="DX27" s="683"/>
      <c r="DY27" s="683"/>
      <c r="DZ27" s="683"/>
      <c r="EA27" s="683"/>
      <c r="EB27" s="683"/>
      <c r="EC27" s="683"/>
      <c r="ED27" s="683"/>
      <c r="EE27" s="683"/>
      <c r="EF27" s="683"/>
      <c r="EG27" s="683"/>
      <c r="EH27" s="683"/>
      <c r="EI27" s="683"/>
      <c r="EJ27" s="683"/>
      <c r="EK27" s="683"/>
      <c r="EL27" s="683"/>
      <c r="EM27" s="683"/>
      <c r="EN27" s="683"/>
      <c r="EO27" s="683"/>
      <c r="EP27" s="683"/>
      <c r="EQ27" s="683"/>
      <c r="ER27" s="683"/>
      <c r="ES27" s="683"/>
      <c r="ET27" s="683"/>
      <c r="EU27" s="683"/>
      <c r="EV27" s="683"/>
      <c r="EW27" s="683"/>
      <c r="EX27" s="683"/>
      <c r="EY27" s="683"/>
      <c r="EZ27" s="683"/>
      <c r="FA27" s="683"/>
      <c r="FB27" s="683"/>
      <c r="FC27" s="683"/>
      <c r="FD27" s="683"/>
      <c r="FE27" s="683"/>
      <c r="FF27" s="683"/>
      <c r="FG27" s="683"/>
      <c r="FH27" s="683"/>
      <c r="FI27" s="683"/>
      <c r="FJ27" s="683"/>
      <c r="FK27" s="683"/>
      <c r="FL27" s="683"/>
      <c r="FM27" s="683"/>
      <c r="FN27" s="683"/>
      <c r="FO27" s="683"/>
      <c r="FP27" s="683"/>
      <c r="FQ27" s="683"/>
      <c r="FR27" s="683"/>
      <c r="FS27" s="683"/>
      <c r="FT27" s="683"/>
      <c r="FU27" s="683"/>
      <c r="FV27" s="683"/>
      <c r="FW27" s="683"/>
      <c r="FX27" s="683"/>
      <c r="FY27" s="683"/>
      <c r="FZ27" s="683"/>
      <c r="GA27" s="683"/>
      <c r="GB27" s="683"/>
      <c r="GC27" s="683"/>
      <c r="GD27" s="683"/>
      <c r="GE27" s="683"/>
      <c r="GF27" s="683"/>
      <c r="GG27" s="683"/>
      <c r="GH27" s="683"/>
      <c r="GI27" s="683"/>
      <c r="GJ27" s="683"/>
      <c r="GK27" s="683"/>
      <c r="GL27" s="683"/>
      <c r="GM27" s="683"/>
      <c r="GN27" s="683"/>
      <c r="GO27" s="683"/>
      <c r="GP27" s="683"/>
      <c r="GQ27" s="683"/>
      <c r="GR27" s="683"/>
      <c r="GS27" s="683"/>
      <c r="GT27" s="683"/>
      <c r="GU27" s="683"/>
      <c r="GV27" s="683"/>
      <c r="GW27" s="683"/>
      <c r="GX27" s="683"/>
      <c r="GY27" s="683"/>
      <c r="GZ27" s="683"/>
      <c r="HA27" s="683"/>
      <c r="HB27" s="683"/>
      <c r="HC27" s="683"/>
      <c r="HD27" s="683"/>
      <c r="HE27" s="683"/>
      <c r="HF27" s="683"/>
      <c r="HG27" s="683"/>
      <c r="HH27" s="683"/>
      <c r="HI27" s="683"/>
      <c r="HJ27" s="683"/>
      <c r="HK27" s="683"/>
      <c r="HL27" s="683"/>
      <c r="HM27" s="683"/>
      <c r="HN27" s="683"/>
      <c r="HO27" s="683"/>
      <c r="HP27" s="683"/>
      <c r="HQ27" s="683"/>
      <c r="HR27" s="683"/>
      <c r="HS27" s="683"/>
      <c r="HT27" s="683"/>
      <c r="HU27" s="683"/>
      <c r="HV27" s="683"/>
      <c r="HW27" s="683"/>
      <c r="HX27" s="683"/>
      <c r="HY27" s="683"/>
      <c r="HZ27" s="683"/>
      <c r="IA27" s="683"/>
      <c r="IB27" s="683"/>
      <c r="IC27" s="683"/>
      <c r="ID27" s="683"/>
      <c r="IE27" s="683"/>
      <c r="IF27" s="683"/>
      <c r="IG27" s="683"/>
      <c r="IH27" s="683"/>
      <c r="II27" s="683"/>
      <c r="IJ27" s="683"/>
      <c r="IK27" s="683"/>
      <c r="IL27" s="683"/>
      <c r="IM27" s="683"/>
      <c r="IN27" s="683"/>
      <c r="IO27" s="683"/>
      <c r="IP27" s="683"/>
      <c r="IQ27" s="683"/>
      <c r="IR27" s="683"/>
      <c r="IS27" s="683"/>
      <c r="IT27" s="683"/>
      <c r="IU27" s="683"/>
      <c r="IV27" s="683"/>
    </row>
    <row r="28" spans="1:256" ht="18" customHeight="1">
      <c r="A28" s="1325"/>
      <c r="B28" s="1331"/>
      <c r="C28" s="1328"/>
      <c r="D28" s="1328"/>
      <c r="E28" s="1331"/>
      <c r="F28" s="704" t="s">
        <v>683</v>
      </c>
      <c r="G28" s="1345"/>
      <c r="H28" s="1345"/>
      <c r="I28" s="1345"/>
      <c r="J28" s="1342"/>
      <c r="K28" s="1339"/>
      <c r="L28" s="1339"/>
      <c r="M28" s="1339"/>
      <c r="N28" s="1339"/>
      <c r="O28" s="1339"/>
      <c r="P28" s="1339"/>
      <c r="Q28" s="683"/>
      <c r="R28" s="683"/>
      <c r="S28" s="683"/>
      <c r="T28" s="683"/>
      <c r="U28" s="683"/>
      <c r="V28" s="683"/>
      <c r="W28" s="683"/>
      <c r="X28" s="683"/>
      <c r="Y28" s="683"/>
      <c r="Z28" s="683"/>
      <c r="AA28" s="683"/>
      <c r="AB28" s="683"/>
      <c r="AC28" s="683"/>
      <c r="AD28" s="683"/>
      <c r="AE28" s="683"/>
      <c r="AF28" s="683"/>
      <c r="AG28" s="683"/>
      <c r="AH28" s="683"/>
      <c r="AI28" s="683"/>
      <c r="AJ28" s="683"/>
      <c r="AK28" s="683"/>
      <c r="AL28" s="683"/>
      <c r="AM28" s="683"/>
      <c r="AN28" s="683"/>
      <c r="AO28" s="683"/>
      <c r="AP28" s="683"/>
      <c r="AQ28" s="683"/>
      <c r="AR28" s="683"/>
      <c r="AS28" s="683"/>
      <c r="AT28" s="683"/>
      <c r="AU28" s="683"/>
      <c r="AV28" s="683"/>
      <c r="AW28" s="683"/>
      <c r="AX28" s="683"/>
      <c r="AY28" s="683"/>
      <c r="AZ28" s="683"/>
      <c r="BA28" s="683"/>
      <c r="BB28" s="683"/>
      <c r="BC28" s="683"/>
      <c r="BD28" s="683"/>
      <c r="BE28" s="683"/>
      <c r="BF28" s="683"/>
      <c r="BG28" s="683"/>
      <c r="BH28" s="683"/>
      <c r="BI28" s="683"/>
      <c r="BJ28" s="683"/>
      <c r="BK28" s="683"/>
      <c r="BL28" s="683"/>
      <c r="BM28" s="683"/>
      <c r="BN28" s="683"/>
      <c r="BO28" s="683"/>
      <c r="BP28" s="683"/>
      <c r="BQ28" s="683"/>
      <c r="BR28" s="683"/>
      <c r="BS28" s="683"/>
      <c r="BT28" s="683"/>
      <c r="BU28" s="683"/>
      <c r="BV28" s="683"/>
      <c r="BW28" s="683"/>
      <c r="BX28" s="683"/>
      <c r="BY28" s="683"/>
      <c r="BZ28" s="683"/>
      <c r="CA28" s="683"/>
      <c r="CB28" s="683"/>
      <c r="CC28" s="683"/>
      <c r="CD28" s="683"/>
      <c r="CE28" s="683"/>
      <c r="CF28" s="683"/>
      <c r="CG28" s="683"/>
      <c r="CH28" s="683"/>
      <c r="CI28" s="683"/>
      <c r="CJ28" s="683"/>
      <c r="CK28" s="683"/>
      <c r="CL28" s="683"/>
      <c r="CM28" s="683"/>
      <c r="CN28" s="683"/>
      <c r="CO28" s="683"/>
      <c r="CP28" s="683"/>
      <c r="CQ28" s="683"/>
      <c r="CR28" s="683"/>
      <c r="CS28" s="683"/>
      <c r="CT28" s="683"/>
      <c r="CU28" s="683"/>
      <c r="CV28" s="683"/>
      <c r="CW28" s="683"/>
      <c r="CX28" s="683"/>
      <c r="CY28" s="683"/>
      <c r="CZ28" s="683"/>
      <c r="DA28" s="683"/>
      <c r="DB28" s="683"/>
      <c r="DC28" s="683"/>
      <c r="DD28" s="683"/>
      <c r="DE28" s="683"/>
      <c r="DF28" s="683"/>
      <c r="DG28" s="683"/>
      <c r="DH28" s="683"/>
      <c r="DI28" s="683"/>
      <c r="DJ28" s="683"/>
      <c r="DK28" s="683"/>
      <c r="DL28" s="683"/>
      <c r="DM28" s="683"/>
      <c r="DN28" s="683"/>
      <c r="DO28" s="683"/>
      <c r="DP28" s="683"/>
      <c r="DQ28" s="683"/>
      <c r="DR28" s="683"/>
      <c r="DS28" s="683"/>
      <c r="DT28" s="683"/>
      <c r="DU28" s="683"/>
      <c r="DV28" s="683"/>
      <c r="DW28" s="683"/>
      <c r="DX28" s="683"/>
      <c r="DY28" s="683"/>
      <c r="DZ28" s="683"/>
      <c r="EA28" s="683"/>
      <c r="EB28" s="683"/>
      <c r="EC28" s="683"/>
      <c r="ED28" s="683"/>
      <c r="EE28" s="683"/>
      <c r="EF28" s="683"/>
      <c r="EG28" s="683"/>
      <c r="EH28" s="683"/>
      <c r="EI28" s="683"/>
      <c r="EJ28" s="683"/>
      <c r="EK28" s="683"/>
      <c r="EL28" s="683"/>
      <c r="EM28" s="683"/>
      <c r="EN28" s="683"/>
      <c r="EO28" s="683"/>
      <c r="EP28" s="683"/>
      <c r="EQ28" s="683"/>
      <c r="ER28" s="683"/>
      <c r="ES28" s="683"/>
      <c r="ET28" s="683"/>
      <c r="EU28" s="683"/>
      <c r="EV28" s="683"/>
      <c r="EW28" s="683"/>
      <c r="EX28" s="683"/>
      <c r="EY28" s="683"/>
      <c r="EZ28" s="683"/>
      <c r="FA28" s="683"/>
      <c r="FB28" s="683"/>
      <c r="FC28" s="683"/>
      <c r="FD28" s="683"/>
      <c r="FE28" s="683"/>
      <c r="FF28" s="683"/>
      <c r="FG28" s="683"/>
      <c r="FH28" s="683"/>
      <c r="FI28" s="683"/>
      <c r="FJ28" s="683"/>
      <c r="FK28" s="683"/>
      <c r="FL28" s="683"/>
      <c r="FM28" s="683"/>
      <c r="FN28" s="683"/>
      <c r="FO28" s="683"/>
      <c r="FP28" s="683"/>
      <c r="FQ28" s="683"/>
      <c r="FR28" s="683"/>
      <c r="FS28" s="683"/>
      <c r="FT28" s="683"/>
      <c r="FU28" s="683"/>
      <c r="FV28" s="683"/>
      <c r="FW28" s="683"/>
      <c r="FX28" s="683"/>
      <c r="FY28" s="683"/>
      <c r="FZ28" s="683"/>
      <c r="GA28" s="683"/>
      <c r="GB28" s="683"/>
      <c r="GC28" s="683"/>
      <c r="GD28" s="683"/>
      <c r="GE28" s="683"/>
      <c r="GF28" s="683"/>
      <c r="GG28" s="683"/>
      <c r="GH28" s="683"/>
      <c r="GI28" s="683"/>
      <c r="GJ28" s="683"/>
      <c r="GK28" s="683"/>
      <c r="GL28" s="683"/>
      <c r="GM28" s="683"/>
      <c r="GN28" s="683"/>
      <c r="GO28" s="683"/>
      <c r="GP28" s="683"/>
      <c r="GQ28" s="683"/>
      <c r="GR28" s="683"/>
      <c r="GS28" s="683"/>
      <c r="GT28" s="683"/>
      <c r="GU28" s="683"/>
      <c r="GV28" s="683"/>
      <c r="GW28" s="683"/>
      <c r="GX28" s="683"/>
      <c r="GY28" s="683"/>
      <c r="GZ28" s="683"/>
      <c r="HA28" s="683"/>
      <c r="HB28" s="683"/>
      <c r="HC28" s="683"/>
      <c r="HD28" s="683"/>
      <c r="HE28" s="683"/>
      <c r="HF28" s="683"/>
      <c r="HG28" s="683"/>
      <c r="HH28" s="683"/>
      <c r="HI28" s="683"/>
      <c r="HJ28" s="683"/>
      <c r="HK28" s="683"/>
      <c r="HL28" s="683"/>
      <c r="HM28" s="683"/>
      <c r="HN28" s="683"/>
      <c r="HO28" s="683"/>
      <c r="HP28" s="683"/>
      <c r="HQ28" s="683"/>
      <c r="HR28" s="683"/>
      <c r="HS28" s="683"/>
      <c r="HT28" s="683"/>
      <c r="HU28" s="683"/>
      <c r="HV28" s="683"/>
      <c r="HW28" s="683"/>
      <c r="HX28" s="683"/>
      <c r="HY28" s="683"/>
      <c r="HZ28" s="683"/>
      <c r="IA28" s="683"/>
      <c r="IB28" s="683"/>
      <c r="IC28" s="683"/>
      <c r="ID28" s="683"/>
      <c r="IE28" s="683"/>
      <c r="IF28" s="683"/>
      <c r="IG28" s="683"/>
      <c r="IH28" s="683"/>
      <c r="II28" s="683"/>
      <c r="IJ28" s="683"/>
      <c r="IK28" s="683"/>
      <c r="IL28" s="683"/>
      <c r="IM28" s="683"/>
      <c r="IN28" s="683"/>
      <c r="IO28" s="683"/>
      <c r="IP28" s="683"/>
      <c r="IQ28" s="683"/>
      <c r="IR28" s="683"/>
      <c r="IS28" s="683"/>
      <c r="IT28" s="683"/>
      <c r="IU28" s="683"/>
      <c r="IV28" s="683"/>
    </row>
    <row r="29" spans="1:256" ht="18" customHeight="1">
      <c r="A29" s="1323" t="s">
        <v>402</v>
      </c>
      <c r="B29" s="1329"/>
      <c r="C29" s="1326"/>
      <c r="D29" s="1326"/>
      <c r="E29" s="1329"/>
      <c r="F29" s="704" t="s">
        <v>681</v>
      </c>
      <c r="G29" s="1343"/>
      <c r="H29" s="1343"/>
      <c r="I29" s="1343"/>
      <c r="J29" s="1340">
        <f>SUM(K29:P31)</f>
        <v>0</v>
      </c>
      <c r="K29" s="1337"/>
      <c r="L29" s="1337"/>
      <c r="M29" s="1337"/>
      <c r="N29" s="1337"/>
      <c r="O29" s="1337"/>
      <c r="P29" s="1337"/>
      <c r="Q29" s="683"/>
      <c r="R29" s="683"/>
      <c r="S29" s="683"/>
      <c r="T29" s="683"/>
      <c r="U29" s="683"/>
      <c r="V29" s="683"/>
      <c r="W29" s="683"/>
      <c r="X29" s="683"/>
      <c r="Y29" s="683"/>
      <c r="Z29" s="683"/>
      <c r="AA29" s="683"/>
      <c r="AB29" s="683"/>
      <c r="AC29" s="683"/>
      <c r="AD29" s="683"/>
      <c r="AE29" s="683"/>
      <c r="AF29" s="683"/>
      <c r="AG29" s="683"/>
      <c r="AH29" s="683"/>
      <c r="AI29" s="683"/>
      <c r="AJ29" s="683"/>
      <c r="AK29" s="683"/>
      <c r="AL29" s="683"/>
      <c r="AM29" s="683"/>
      <c r="AN29" s="683"/>
      <c r="AO29" s="683"/>
      <c r="AP29" s="683"/>
      <c r="AQ29" s="683"/>
      <c r="AR29" s="683"/>
      <c r="AS29" s="683"/>
      <c r="AT29" s="683"/>
      <c r="AU29" s="683"/>
      <c r="AV29" s="683"/>
      <c r="AW29" s="683"/>
      <c r="AX29" s="683"/>
      <c r="AY29" s="683"/>
      <c r="AZ29" s="683"/>
      <c r="BA29" s="683"/>
      <c r="BB29" s="683"/>
      <c r="BC29" s="683"/>
      <c r="BD29" s="683"/>
      <c r="BE29" s="683"/>
      <c r="BF29" s="683"/>
      <c r="BG29" s="683"/>
      <c r="BH29" s="683"/>
      <c r="BI29" s="683"/>
      <c r="BJ29" s="683"/>
      <c r="BK29" s="683"/>
      <c r="BL29" s="683"/>
      <c r="BM29" s="683"/>
      <c r="BN29" s="683"/>
      <c r="BO29" s="683"/>
      <c r="BP29" s="683"/>
      <c r="BQ29" s="683"/>
      <c r="BR29" s="683"/>
      <c r="BS29" s="683"/>
      <c r="BT29" s="683"/>
      <c r="BU29" s="683"/>
      <c r="BV29" s="683"/>
      <c r="BW29" s="683"/>
      <c r="BX29" s="683"/>
      <c r="BY29" s="683"/>
      <c r="BZ29" s="683"/>
      <c r="CA29" s="683"/>
      <c r="CB29" s="683"/>
      <c r="CC29" s="683"/>
      <c r="CD29" s="683"/>
      <c r="CE29" s="683"/>
      <c r="CF29" s="683"/>
      <c r="CG29" s="683"/>
      <c r="CH29" s="683"/>
      <c r="CI29" s="683"/>
      <c r="CJ29" s="683"/>
      <c r="CK29" s="683"/>
      <c r="CL29" s="683"/>
      <c r="CM29" s="683"/>
      <c r="CN29" s="683"/>
      <c r="CO29" s="683"/>
      <c r="CP29" s="683"/>
      <c r="CQ29" s="683"/>
      <c r="CR29" s="683"/>
      <c r="CS29" s="683"/>
      <c r="CT29" s="683"/>
      <c r="CU29" s="683"/>
      <c r="CV29" s="683"/>
      <c r="CW29" s="683"/>
      <c r="CX29" s="683"/>
      <c r="CY29" s="683"/>
      <c r="CZ29" s="683"/>
      <c r="DA29" s="683"/>
      <c r="DB29" s="683"/>
      <c r="DC29" s="683"/>
      <c r="DD29" s="683"/>
      <c r="DE29" s="683"/>
      <c r="DF29" s="683"/>
      <c r="DG29" s="683"/>
      <c r="DH29" s="683"/>
      <c r="DI29" s="683"/>
      <c r="DJ29" s="683"/>
      <c r="DK29" s="683"/>
      <c r="DL29" s="683"/>
      <c r="DM29" s="683"/>
      <c r="DN29" s="683"/>
      <c r="DO29" s="683"/>
      <c r="DP29" s="683"/>
      <c r="DQ29" s="683"/>
      <c r="DR29" s="683"/>
      <c r="DS29" s="683"/>
      <c r="DT29" s="683"/>
      <c r="DU29" s="683"/>
      <c r="DV29" s="683"/>
      <c r="DW29" s="683"/>
      <c r="DX29" s="683"/>
      <c r="DY29" s="683"/>
      <c r="DZ29" s="683"/>
      <c r="EA29" s="683"/>
      <c r="EB29" s="683"/>
      <c r="EC29" s="683"/>
      <c r="ED29" s="683"/>
      <c r="EE29" s="683"/>
      <c r="EF29" s="683"/>
      <c r="EG29" s="683"/>
      <c r="EH29" s="683"/>
      <c r="EI29" s="683"/>
      <c r="EJ29" s="683"/>
      <c r="EK29" s="683"/>
      <c r="EL29" s="683"/>
      <c r="EM29" s="683"/>
      <c r="EN29" s="683"/>
      <c r="EO29" s="683"/>
      <c r="EP29" s="683"/>
      <c r="EQ29" s="683"/>
      <c r="ER29" s="683"/>
      <c r="ES29" s="683"/>
      <c r="ET29" s="683"/>
      <c r="EU29" s="683"/>
      <c r="EV29" s="683"/>
      <c r="EW29" s="683"/>
      <c r="EX29" s="683"/>
      <c r="EY29" s="683"/>
      <c r="EZ29" s="683"/>
      <c r="FA29" s="683"/>
      <c r="FB29" s="683"/>
      <c r="FC29" s="683"/>
      <c r="FD29" s="683"/>
      <c r="FE29" s="683"/>
      <c r="FF29" s="683"/>
      <c r="FG29" s="683"/>
      <c r="FH29" s="683"/>
      <c r="FI29" s="683"/>
      <c r="FJ29" s="683"/>
      <c r="FK29" s="683"/>
      <c r="FL29" s="683"/>
      <c r="FM29" s="683"/>
      <c r="FN29" s="683"/>
      <c r="FO29" s="683"/>
      <c r="FP29" s="683"/>
      <c r="FQ29" s="683"/>
      <c r="FR29" s="683"/>
      <c r="FS29" s="683"/>
      <c r="FT29" s="683"/>
      <c r="FU29" s="683"/>
      <c r="FV29" s="683"/>
      <c r="FW29" s="683"/>
      <c r="FX29" s="683"/>
      <c r="FY29" s="683"/>
      <c r="FZ29" s="683"/>
      <c r="GA29" s="683"/>
      <c r="GB29" s="683"/>
      <c r="GC29" s="683"/>
      <c r="GD29" s="683"/>
      <c r="GE29" s="683"/>
      <c r="GF29" s="683"/>
      <c r="GG29" s="683"/>
      <c r="GH29" s="683"/>
      <c r="GI29" s="683"/>
      <c r="GJ29" s="683"/>
      <c r="GK29" s="683"/>
      <c r="GL29" s="683"/>
      <c r="GM29" s="683"/>
      <c r="GN29" s="683"/>
      <c r="GO29" s="683"/>
      <c r="GP29" s="683"/>
      <c r="GQ29" s="683"/>
      <c r="GR29" s="683"/>
      <c r="GS29" s="683"/>
      <c r="GT29" s="683"/>
      <c r="GU29" s="683"/>
      <c r="GV29" s="683"/>
      <c r="GW29" s="683"/>
      <c r="GX29" s="683"/>
      <c r="GY29" s="683"/>
      <c r="GZ29" s="683"/>
      <c r="HA29" s="683"/>
      <c r="HB29" s="683"/>
      <c r="HC29" s="683"/>
      <c r="HD29" s="683"/>
      <c r="HE29" s="683"/>
      <c r="HF29" s="683"/>
      <c r="HG29" s="683"/>
      <c r="HH29" s="683"/>
      <c r="HI29" s="683"/>
      <c r="HJ29" s="683"/>
      <c r="HK29" s="683"/>
      <c r="HL29" s="683"/>
      <c r="HM29" s="683"/>
      <c r="HN29" s="683"/>
      <c r="HO29" s="683"/>
      <c r="HP29" s="683"/>
      <c r="HQ29" s="683"/>
      <c r="HR29" s="683"/>
      <c r="HS29" s="683"/>
      <c r="HT29" s="683"/>
      <c r="HU29" s="683"/>
      <c r="HV29" s="683"/>
      <c r="HW29" s="683"/>
      <c r="HX29" s="683"/>
      <c r="HY29" s="683"/>
      <c r="HZ29" s="683"/>
      <c r="IA29" s="683"/>
      <c r="IB29" s="683"/>
      <c r="IC29" s="683"/>
      <c r="ID29" s="683"/>
      <c r="IE29" s="683"/>
      <c r="IF29" s="683"/>
      <c r="IG29" s="683"/>
      <c r="IH29" s="683"/>
      <c r="II29" s="683"/>
      <c r="IJ29" s="683"/>
      <c r="IK29" s="683"/>
      <c r="IL29" s="683"/>
      <c r="IM29" s="683"/>
      <c r="IN29" s="683"/>
      <c r="IO29" s="683"/>
      <c r="IP29" s="683"/>
      <c r="IQ29" s="683"/>
      <c r="IR29" s="683"/>
      <c r="IS29" s="683"/>
      <c r="IT29" s="683"/>
      <c r="IU29" s="683"/>
      <c r="IV29" s="683"/>
    </row>
    <row r="30" spans="1:256" ht="18" customHeight="1">
      <c r="A30" s="1324"/>
      <c r="B30" s="1330"/>
      <c r="C30" s="1327"/>
      <c r="D30" s="1327"/>
      <c r="E30" s="1330"/>
      <c r="F30" s="704" t="s">
        <v>682</v>
      </c>
      <c r="G30" s="1344"/>
      <c r="H30" s="1344"/>
      <c r="I30" s="1344"/>
      <c r="J30" s="1341"/>
      <c r="K30" s="1338"/>
      <c r="L30" s="1338"/>
      <c r="M30" s="1338"/>
      <c r="N30" s="1338"/>
      <c r="O30" s="1338"/>
      <c r="P30" s="1338"/>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3"/>
      <c r="AY30" s="683"/>
      <c r="AZ30" s="683"/>
      <c r="BA30" s="683"/>
      <c r="BB30" s="683"/>
      <c r="BC30" s="683"/>
      <c r="BD30" s="683"/>
      <c r="BE30" s="683"/>
      <c r="BF30" s="683"/>
      <c r="BG30" s="683"/>
      <c r="BH30" s="683"/>
      <c r="BI30" s="683"/>
      <c r="BJ30" s="683"/>
      <c r="BK30" s="683"/>
      <c r="BL30" s="683"/>
      <c r="BM30" s="683"/>
      <c r="BN30" s="683"/>
      <c r="BO30" s="683"/>
      <c r="BP30" s="683"/>
      <c r="BQ30" s="683"/>
      <c r="BR30" s="683"/>
      <c r="BS30" s="683"/>
      <c r="BT30" s="683"/>
      <c r="BU30" s="683"/>
      <c r="BV30" s="683"/>
      <c r="BW30" s="683"/>
      <c r="BX30" s="683"/>
      <c r="BY30" s="683"/>
      <c r="BZ30" s="683"/>
      <c r="CA30" s="683"/>
      <c r="CB30" s="683"/>
      <c r="CC30" s="683"/>
      <c r="CD30" s="683"/>
      <c r="CE30" s="683"/>
      <c r="CF30" s="683"/>
      <c r="CG30" s="683"/>
      <c r="CH30" s="683"/>
      <c r="CI30" s="683"/>
      <c r="CJ30" s="683"/>
      <c r="CK30" s="683"/>
      <c r="CL30" s="683"/>
      <c r="CM30" s="683"/>
      <c r="CN30" s="683"/>
      <c r="CO30" s="683"/>
      <c r="CP30" s="683"/>
      <c r="CQ30" s="683"/>
      <c r="CR30" s="683"/>
      <c r="CS30" s="683"/>
      <c r="CT30" s="683"/>
      <c r="CU30" s="683"/>
      <c r="CV30" s="683"/>
      <c r="CW30" s="683"/>
      <c r="CX30" s="683"/>
      <c r="CY30" s="683"/>
      <c r="CZ30" s="683"/>
      <c r="DA30" s="683"/>
      <c r="DB30" s="683"/>
      <c r="DC30" s="683"/>
      <c r="DD30" s="683"/>
      <c r="DE30" s="683"/>
      <c r="DF30" s="683"/>
      <c r="DG30" s="683"/>
      <c r="DH30" s="683"/>
      <c r="DI30" s="683"/>
      <c r="DJ30" s="683"/>
      <c r="DK30" s="683"/>
      <c r="DL30" s="683"/>
      <c r="DM30" s="683"/>
      <c r="DN30" s="683"/>
      <c r="DO30" s="683"/>
      <c r="DP30" s="683"/>
      <c r="DQ30" s="683"/>
      <c r="DR30" s="683"/>
      <c r="DS30" s="683"/>
      <c r="DT30" s="683"/>
      <c r="DU30" s="683"/>
      <c r="DV30" s="683"/>
      <c r="DW30" s="683"/>
      <c r="DX30" s="683"/>
      <c r="DY30" s="683"/>
      <c r="DZ30" s="683"/>
      <c r="EA30" s="683"/>
      <c r="EB30" s="683"/>
      <c r="EC30" s="683"/>
      <c r="ED30" s="683"/>
      <c r="EE30" s="683"/>
      <c r="EF30" s="683"/>
      <c r="EG30" s="683"/>
      <c r="EH30" s="683"/>
      <c r="EI30" s="683"/>
      <c r="EJ30" s="683"/>
      <c r="EK30" s="683"/>
      <c r="EL30" s="683"/>
      <c r="EM30" s="683"/>
      <c r="EN30" s="683"/>
      <c r="EO30" s="683"/>
      <c r="EP30" s="683"/>
      <c r="EQ30" s="683"/>
      <c r="ER30" s="683"/>
      <c r="ES30" s="683"/>
      <c r="ET30" s="683"/>
      <c r="EU30" s="683"/>
      <c r="EV30" s="683"/>
      <c r="EW30" s="683"/>
      <c r="EX30" s="683"/>
      <c r="EY30" s="683"/>
      <c r="EZ30" s="683"/>
      <c r="FA30" s="683"/>
      <c r="FB30" s="683"/>
      <c r="FC30" s="683"/>
      <c r="FD30" s="683"/>
      <c r="FE30" s="683"/>
      <c r="FF30" s="683"/>
      <c r="FG30" s="683"/>
      <c r="FH30" s="683"/>
      <c r="FI30" s="683"/>
      <c r="FJ30" s="683"/>
      <c r="FK30" s="683"/>
      <c r="FL30" s="683"/>
      <c r="FM30" s="683"/>
      <c r="FN30" s="683"/>
      <c r="FO30" s="683"/>
      <c r="FP30" s="683"/>
      <c r="FQ30" s="683"/>
      <c r="FR30" s="683"/>
      <c r="FS30" s="683"/>
      <c r="FT30" s="683"/>
      <c r="FU30" s="683"/>
      <c r="FV30" s="683"/>
      <c r="FW30" s="683"/>
      <c r="FX30" s="683"/>
      <c r="FY30" s="683"/>
      <c r="FZ30" s="683"/>
      <c r="GA30" s="683"/>
      <c r="GB30" s="683"/>
      <c r="GC30" s="683"/>
      <c r="GD30" s="683"/>
      <c r="GE30" s="683"/>
      <c r="GF30" s="683"/>
      <c r="GG30" s="683"/>
      <c r="GH30" s="683"/>
      <c r="GI30" s="683"/>
      <c r="GJ30" s="683"/>
      <c r="GK30" s="683"/>
      <c r="GL30" s="683"/>
      <c r="GM30" s="683"/>
      <c r="GN30" s="683"/>
      <c r="GO30" s="683"/>
      <c r="GP30" s="683"/>
      <c r="GQ30" s="683"/>
      <c r="GR30" s="683"/>
      <c r="GS30" s="683"/>
      <c r="GT30" s="683"/>
      <c r="GU30" s="683"/>
      <c r="GV30" s="683"/>
      <c r="GW30" s="683"/>
      <c r="GX30" s="683"/>
      <c r="GY30" s="683"/>
      <c r="GZ30" s="683"/>
      <c r="HA30" s="683"/>
      <c r="HB30" s="683"/>
      <c r="HC30" s="683"/>
      <c r="HD30" s="683"/>
      <c r="HE30" s="683"/>
      <c r="HF30" s="683"/>
      <c r="HG30" s="683"/>
      <c r="HH30" s="683"/>
      <c r="HI30" s="683"/>
      <c r="HJ30" s="683"/>
      <c r="HK30" s="683"/>
      <c r="HL30" s="683"/>
      <c r="HM30" s="683"/>
      <c r="HN30" s="683"/>
      <c r="HO30" s="683"/>
      <c r="HP30" s="683"/>
      <c r="HQ30" s="683"/>
      <c r="HR30" s="683"/>
      <c r="HS30" s="683"/>
      <c r="HT30" s="683"/>
      <c r="HU30" s="683"/>
      <c r="HV30" s="683"/>
      <c r="HW30" s="683"/>
      <c r="HX30" s="683"/>
      <c r="HY30" s="683"/>
      <c r="HZ30" s="683"/>
      <c r="IA30" s="683"/>
      <c r="IB30" s="683"/>
      <c r="IC30" s="683"/>
      <c r="ID30" s="683"/>
      <c r="IE30" s="683"/>
      <c r="IF30" s="683"/>
      <c r="IG30" s="683"/>
      <c r="IH30" s="683"/>
      <c r="II30" s="683"/>
      <c r="IJ30" s="683"/>
      <c r="IK30" s="683"/>
      <c r="IL30" s="683"/>
      <c r="IM30" s="683"/>
      <c r="IN30" s="683"/>
      <c r="IO30" s="683"/>
      <c r="IP30" s="683"/>
      <c r="IQ30" s="683"/>
      <c r="IR30" s="683"/>
      <c r="IS30" s="683"/>
      <c r="IT30" s="683"/>
      <c r="IU30" s="683"/>
      <c r="IV30" s="683"/>
    </row>
    <row r="31" spans="1:256" ht="18" customHeight="1">
      <c r="A31" s="1325"/>
      <c r="B31" s="1331"/>
      <c r="C31" s="1328"/>
      <c r="D31" s="1328"/>
      <c r="E31" s="1331"/>
      <c r="F31" s="704" t="s">
        <v>683</v>
      </c>
      <c r="G31" s="1345"/>
      <c r="H31" s="1345"/>
      <c r="I31" s="1345"/>
      <c r="J31" s="1342"/>
      <c r="K31" s="1339"/>
      <c r="L31" s="1339"/>
      <c r="M31" s="1339"/>
      <c r="N31" s="1339"/>
      <c r="O31" s="1339"/>
      <c r="P31" s="1339"/>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3"/>
      <c r="AY31" s="683"/>
      <c r="AZ31" s="683"/>
      <c r="BA31" s="683"/>
      <c r="BB31" s="683"/>
      <c r="BC31" s="683"/>
      <c r="BD31" s="683"/>
      <c r="BE31" s="683"/>
      <c r="BF31" s="683"/>
      <c r="BG31" s="683"/>
      <c r="BH31" s="683"/>
      <c r="BI31" s="683"/>
      <c r="BJ31" s="683"/>
      <c r="BK31" s="683"/>
      <c r="BL31" s="683"/>
      <c r="BM31" s="683"/>
      <c r="BN31" s="683"/>
      <c r="BO31" s="683"/>
      <c r="BP31" s="683"/>
      <c r="BQ31" s="683"/>
      <c r="BR31" s="683"/>
      <c r="BS31" s="683"/>
      <c r="BT31" s="683"/>
      <c r="BU31" s="683"/>
      <c r="BV31" s="683"/>
      <c r="BW31" s="683"/>
      <c r="BX31" s="683"/>
      <c r="BY31" s="683"/>
      <c r="BZ31" s="683"/>
      <c r="CA31" s="683"/>
      <c r="CB31" s="683"/>
      <c r="CC31" s="683"/>
      <c r="CD31" s="683"/>
      <c r="CE31" s="683"/>
      <c r="CF31" s="683"/>
      <c r="CG31" s="683"/>
      <c r="CH31" s="683"/>
      <c r="CI31" s="683"/>
      <c r="CJ31" s="683"/>
      <c r="CK31" s="683"/>
      <c r="CL31" s="683"/>
      <c r="CM31" s="683"/>
      <c r="CN31" s="683"/>
      <c r="CO31" s="683"/>
      <c r="CP31" s="683"/>
      <c r="CQ31" s="683"/>
      <c r="CR31" s="683"/>
      <c r="CS31" s="683"/>
      <c r="CT31" s="683"/>
      <c r="CU31" s="683"/>
      <c r="CV31" s="683"/>
      <c r="CW31" s="683"/>
      <c r="CX31" s="683"/>
      <c r="CY31" s="683"/>
      <c r="CZ31" s="683"/>
      <c r="DA31" s="683"/>
      <c r="DB31" s="683"/>
      <c r="DC31" s="683"/>
      <c r="DD31" s="683"/>
      <c r="DE31" s="683"/>
      <c r="DF31" s="683"/>
      <c r="DG31" s="683"/>
      <c r="DH31" s="683"/>
      <c r="DI31" s="683"/>
      <c r="DJ31" s="683"/>
      <c r="DK31" s="683"/>
      <c r="DL31" s="683"/>
      <c r="DM31" s="683"/>
      <c r="DN31" s="683"/>
      <c r="DO31" s="683"/>
      <c r="DP31" s="683"/>
      <c r="DQ31" s="683"/>
      <c r="DR31" s="683"/>
      <c r="DS31" s="683"/>
      <c r="DT31" s="683"/>
      <c r="DU31" s="683"/>
      <c r="DV31" s="683"/>
      <c r="DW31" s="683"/>
      <c r="DX31" s="683"/>
      <c r="DY31" s="683"/>
      <c r="DZ31" s="683"/>
      <c r="EA31" s="683"/>
      <c r="EB31" s="683"/>
      <c r="EC31" s="683"/>
      <c r="ED31" s="683"/>
      <c r="EE31" s="683"/>
      <c r="EF31" s="683"/>
      <c r="EG31" s="683"/>
      <c r="EH31" s="683"/>
      <c r="EI31" s="683"/>
      <c r="EJ31" s="683"/>
      <c r="EK31" s="683"/>
      <c r="EL31" s="683"/>
      <c r="EM31" s="683"/>
      <c r="EN31" s="683"/>
      <c r="EO31" s="683"/>
      <c r="EP31" s="683"/>
      <c r="EQ31" s="683"/>
      <c r="ER31" s="683"/>
      <c r="ES31" s="683"/>
      <c r="ET31" s="683"/>
      <c r="EU31" s="683"/>
      <c r="EV31" s="683"/>
      <c r="EW31" s="683"/>
      <c r="EX31" s="683"/>
      <c r="EY31" s="683"/>
      <c r="EZ31" s="683"/>
      <c r="FA31" s="683"/>
      <c r="FB31" s="683"/>
      <c r="FC31" s="683"/>
      <c r="FD31" s="683"/>
      <c r="FE31" s="683"/>
      <c r="FF31" s="683"/>
      <c r="FG31" s="683"/>
      <c r="FH31" s="683"/>
      <c r="FI31" s="683"/>
      <c r="FJ31" s="683"/>
      <c r="FK31" s="683"/>
      <c r="FL31" s="683"/>
      <c r="FM31" s="683"/>
      <c r="FN31" s="683"/>
      <c r="FO31" s="683"/>
      <c r="FP31" s="683"/>
      <c r="FQ31" s="683"/>
      <c r="FR31" s="683"/>
      <c r="FS31" s="683"/>
      <c r="FT31" s="683"/>
      <c r="FU31" s="683"/>
      <c r="FV31" s="683"/>
      <c r="FW31" s="683"/>
      <c r="FX31" s="683"/>
      <c r="FY31" s="683"/>
      <c r="FZ31" s="683"/>
      <c r="GA31" s="683"/>
      <c r="GB31" s="683"/>
      <c r="GC31" s="683"/>
      <c r="GD31" s="683"/>
      <c r="GE31" s="683"/>
      <c r="GF31" s="683"/>
      <c r="GG31" s="683"/>
      <c r="GH31" s="683"/>
      <c r="GI31" s="683"/>
      <c r="GJ31" s="683"/>
      <c r="GK31" s="683"/>
      <c r="GL31" s="683"/>
      <c r="GM31" s="683"/>
      <c r="GN31" s="683"/>
      <c r="GO31" s="683"/>
      <c r="GP31" s="683"/>
      <c r="GQ31" s="683"/>
      <c r="GR31" s="683"/>
      <c r="GS31" s="683"/>
      <c r="GT31" s="683"/>
      <c r="GU31" s="683"/>
      <c r="GV31" s="683"/>
      <c r="GW31" s="683"/>
      <c r="GX31" s="683"/>
      <c r="GY31" s="683"/>
      <c r="GZ31" s="683"/>
      <c r="HA31" s="683"/>
      <c r="HB31" s="683"/>
      <c r="HC31" s="683"/>
      <c r="HD31" s="683"/>
      <c r="HE31" s="683"/>
      <c r="HF31" s="683"/>
      <c r="HG31" s="683"/>
      <c r="HH31" s="683"/>
      <c r="HI31" s="683"/>
      <c r="HJ31" s="683"/>
      <c r="HK31" s="683"/>
      <c r="HL31" s="683"/>
      <c r="HM31" s="683"/>
      <c r="HN31" s="683"/>
      <c r="HO31" s="683"/>
      <c r="HP31" s="683"/>
      <c r="HQ31" s="683"/>
      <c r="HR31" s="683"/>
      <c r="HS31" s="683"/>
      <c r="HT31" s="683"/>
      <c r="HU31" s="683"/>
      <c r="HV31" s="683"/>
      <c r="HW31" s="683"/>
      <c r="HX31" s="683"/>
      <c r="HY31" s="683"/>
      <c r="HZ31" s="683"/>
      <c r="IA31" s="683"/>
      <c r="IB31" s="683"/>
      <c r="IC31" s="683"/>
      <c r="ID31" s="683"/>
      <c r="IE31" s="683"/>
      <c r="IF31" s="683"/>
      <c r="IG31" s="683"/>
      <c r="IH31" s="683"/>
      <c r="II31" s="683"/>
      <c r="IJ31" s="683"/>
      <c r="IK31" s="683"/>
      <c r="IL31" s="683"/>
      <c r="IM31" s="683"/>
      <c r="IN31" s="683"/>
      <c r="IO31" s="683"/>
      <c r="IP31" s="683"/>
      <c r="IQ31" s="683"/>
      <c r="IR31" s="683"/>
      <c r="IS31" s="683"/>
      <c r="IT31" s="683"/>
      <c r="IU31" s="683"/>
      <c r="IV31" s="683"/>
    </row>
    <row r="32" spans="1:256" ht="15">
      <c r="A32" s="702" t="s">
        <v>19</v>
      </c>
      <c r="B32" s="1357" t="s">
        <v>686</v>
      </c>
      <c r="C32" s="1358"/>
      <c r="D32" s="1358"/>
      <c r="E32" s="1358"/>
      <c r="F32" s="1358"/>
      <c r="G32" s="1358"/>
      <c r="H32" s="1358"/>
      <c r="I32" s="1358"/>
      <c r="J32" s="1358"/>
      <c r="K32" s="1358"/>
      <c r="L32" s="1358"/>
      <c r="M32" s="1358"/>
      <c r="N32" s="1358"/>
      <c r="O32" s="1358"/>
      <c r="P32" s="1359"/>
      <c r="Q32" s="703"/>
      <c r="R32" s="703"/>
      <c r="S32" s="703"/>
      <c r="T32" s="703"/>
      <c r="U32" s="703"/>
      <c r="V32" s="703"/>
      <c r="W32" s="703"/>
      <c r="X32" s="703"/>
      <c r="Y32" s="703"/>
      <c r="Z32" s="703"/>
      <c r="AA32" s="703"/>
      <c r="AB32" s="703"/>
      <c r="AC32" s="703"/>
      <c r="AD32" s="703"/>
      <c r="AE32" s="703"/>
      <c r="AF32" s="703"/>
      <c r="AG32" s="703"/>
      <c r="AH32" s="703"/>
      <c r="AI32" s="703"/>
      <c r="AJ32" s="703"/>
      <c r="AK32" s="703"/>
      <c r="AL32" s="703"/>
      <c r="AM32" s="703"/>
      <c r="AN32" s="703"/>
      <c r="AO32" s="703"/>
      <c r="AP32" s="703"/>
      <c r="AQ32" s="70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c r="BS32" s="703"/>
      <c r="BT32" s="703"/>
      <c r="BU32" s="703"/>
      <c r="BV32" s="703"/>
      <c r="BW32" s="703"/>
      <c r="BX32" s="703"/>
      <c r="BY32" s="703"/>
      <c r="BZ32" s="703"/>
      <c r="CA32" s="703"/>
      <c r="CB32" s="703"/>
      <c r="CC32" s="703"/>
      <c r="CD32" s="703"/>
      <c r="CE32" s="703"/>
      <c r="CF32" s="703"/>
      <c r="CG32" s="703"/>
      <c r="CH32" s="703"/>
      <c r="CI32" s="703"/>
      <c r="CJ32" s="703"/>
      <c r="CK32" s="703"/>
      <c r="CL32" s="703"/>
      <c r="CM32" s="703"/>
      <c r="CN32" s="703"/>
      <c r="CO32" s="703"/>
      <c r="CP32" s="703"/>
      <c r="CQ32" s="703"/>
      <c r="CR32" s="703"/>
      <c r="CS32" s="703"/>
      <c r="CT32" s="703"/>
      <c r="CU32" s="703"/>
      <c r="CV32" s="703"/>
      <c r="CW32" s="703"/>
      <c r="CX32" s="703"/>
      <c r="CY32" s="703"/>
      <c r="CZ32" s="703"/>
      <c r="DA32" s="703"/>
      <c r="DB32" s="703"/>
      <c r="DC32" s="703"/>
      <c r="DD32" s="703"/>
      <c r="DE32" s="703"/>
      <c r="DF32" s="703"/>
      <c r="DG32" s="703"/>
      <c r="DH32" s="703"/>
      <c r="DI32" s="703"/>
      <c r="DJ32" s="703"/>
      <c r="DK32" s="703"/>
      <c r="DL32" s="703"/>
      <c r="DM32" s="703"/>
      <c r="DN32" s="703"/>
      <c r="DO32" s="703"/>
      <c r="DP32" s="703"/>
      <c r="DQ32" s="703"/>
      <c r="DR32" s="703"/>
      <c r="DS32" s="703"/>
      <c r="DT32" s="703"/>
      <c r="DU32" s="703"/>
      <c r="DV32" s="703"/>
      <c r="DW32" s="703"/>
      <c r="DX32" s="703"/>
      <c r="DY32" s="703"/>
      <c r="DZ32" s="703"/>
      <c r="EA32" s="703"/>
      <c r="EB32" s="703"/>
      <c r="EC32" s="703"/>
      <c r="ED32" s="703"/>
      <c r="EE32" s="703"/>
      <c r="EF32" s="703"/>
      <c r="EG32" s="703"/>
      <c r="EH32" s="703"/>
      <c r="EI32" s="703"/>
      <c r="EJ32" s="703"/>
      <c r="EK32" s="703"/>
      <c r="EL32" s="703"/>
      <c r="EM32" s="703"/>
      <c r="EN32" s="703"/>
      <c r="EO32" s="703"/>
      <c r="EP32" s="703"/>
      <c r="EQ32" s="703"/>
      <c r="ER32" s="703"/>
      <c r="ES32" s="703"/>
      <c r="ET32" s="703"/>
      <c r="EU32" s="703"/>
      <c r="EV32" s="703"/>
      <c r="EW32" s="703"/>
      <c r="EX32" s="703"/>
      <c r="EY32" s="703"/>
      <c r="EZ32" s="703"/>
      <c r="FA32" s="703"/>
      <c r="FB32" s="703"/>
      <c r="FC32" s="703"/>
      <c r="FD32" s="703"/>
      <c r="FE32" s="703"/>
      <c r="FF32" s="703"/>
      <c r="FG32" s="703"/>
      <c r="FH32" s="703"/>
      <c r="FI32" s="703"/>
      <c r="FJ32" s="703"/>
      <c r="FK32" s="703"/>
      <c r="FL32" s="703"/>
      <c r="FM32" s="703"/>
      <c r="FN32" s="703"/>
      <c r="FO32" s="703"/>
      <c r="FP32" s="703"/>
      <c r="FQ32" s="703"/>
      <c r="FR32" s="703"/>
      <c r="FS32" s="703"/>
      <c r="FT32" s="703"/>
      <c r="FU32" s="703"/>
      <c r="FV32" s="703"/>
      <c r="FW32" s="703"/>
      <c r="FX32" s="703"/>
      <c r="FY32" s="703"/>
      <c r="FZ32" s="703"/>
      <c r="GA32" s="703"/>
      <c r="GB32" s="703"/>
      <c r="GC32" s="703"/>
      <c r="GD32" s="703"/>
      <c r="GE32" s="703"/>
      <c r="GF32" s="703"/>
      <c r="GG32" s="703"/>
      <c r="GH32" s="703"/>
      <c r="GI32" s="703"/>
      <c r="GJ32" s="703"/>
      <c r="GK32" s="703"/>
      <c r="GL32" s="703"/>
      <c r="GM32" s="703"/>
      <c r="GN32" s="703"/>
      <c r="GO32" s="703"/>
      <c r="GP32" s="703"/>
      <c r="GQ32" s="703"/>
      <c r="GR32" s="703"/>
      <c r="GS32" s="703"/>
      <c r="GT32" s="703"/>
      <c r="GU32" s="703"/>
      <c r="GV32" s="703"/>
      <c r="GW32" s="703"/>
      <c r="GX32" s="703"/>
      <c r="GY32" s="703"/>
      <c r="GZ32" s="703"/>
      <c r="HA32" s="703"/>
      <c r="HB32" s="703"/>
      <c r="HC32" s="703"/>
      <c r="HD32" s="703"/>
      <c r="HE32" s="703"/>
      <c r="HF32" s="703"/>
      <c r="HG32" s="703"/>
      <c r="HH32" s="703"/>
      <c r="HI32" s="703"/>
      <c r="HJ32" s="703"/>
      <c r="HK32" s="703"/>
      <c r="HL32" s="703"/>
      <c r="HM32" s="703"/>
      <c r="HN32" s="703"/>
      <c r="HO32" s="703"/>
      <c r="HP32" s="703"/>
      <c r="HQ32" s="703"/>
      <c r="HR32" s="703"/>
      <c r="HS32" s="703"/>
      <c r="HT32" s="703"/>
      <c r="HU32" s="703"/>
      <c r="HV32" s="703"/>
      <c r="HW32" s="703"/>
      <c r="HX32" s="703"/>
      <c r="HY32" s="703"/>
      <c r="HZ32" s="703"/>
      <c r="IA32" s="703"/>
      <c r="IB32" s="703"/>
      <c r="IC32" s="703"/>
      <c r="ID32" s="703"/>
      <c r="IE32" s="703"/>
      <c r="IF32" s="703"/>
      <c r="IG32" s="703"/>
      <c r="IH32" s="703"/>
      <c r="II32" s="703"/>
      <c r="IJ32" s="703"/>
      <c r="IK32" s="703"/>
      <c r="IL32" s="703"/>
      <c r="IM32" s="703"/>
      <c r="IN32" s="703"/>
      <c r="IO32" s="703"/>
      <c r="IP32" s="703"/>
      <c r="IQ32" s="703"/>
      <c r="IR32" s="703"/>
      <c r="IS32" s="703"/>
      <c r="IT32" s="703"/>
      <c r="IU32" s="703"/>
      <c r="IV32" s="703"/>
    </row>
    <row r="33" spans="1:256" ht="18" customHeight="1">
      <c r="A33" s="1323" t="s">
        <v>680</v>
      </c>
      <c r="B33" s="1329"/>
      <c r="C33" s="1326"/>
      <c r="D33" s="1326"/>
      <c r="E33" s="1329"/>
      <c r="F33" s="704" t="s">
        <v>681</v>
      </c>
      <c r="G33" s="1343"/>
      <c r="H33" s="1343"/>
      <c r="I33" s="1343"/>
      <c r="J33" s="1340">
        <f>SUM(K33:P35)</f>
        <v>0</v>
      </c>
      <c r="K33" s="1337"/>
      <c r="L33" s="1337"/>
      <c r="M33" s="1337"/>
      <c r="N33" s="1337"/>
      <c r="O33" s="1337"/>
      <c r="P33" s="1337"/>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3"/>
      <c r="AY33" s="683"/>
      <c r="AZ33" s="683"/>
      <c r="BA33" s="683"/>
      <c r="BB33" s="683"/>
      <c r="BC33" s="683"/>
      <c r="BD33" s="683"/>
      <c r="BE33" s="683"/>
      <c r="BF33" s="683"/>
      <c r="BG33" s="683"/>
      <c r="BH33" s="683"/>
      <c r="BI33" s="683"/>
      <c r="BJ33" s="683"/>
      <c r="BK33" s="683"/>
      <c r="BL33" s="683"/>
      <c r="BM33" s="683"/>
      <c r="BN33" s="683"/>
      <c r="BO33" s="683"/>
      <c r="BP33" s="683"/>
      <c r="BQ33" s="683"/>
      <c r="BR33" s="683"/>
      <c r="BS33" s="683"/>
      <c r="BT33" s="683"/>
      <c r="BU33" s="683"/>
      <c r="BV33" s="683"/>
      <c r="BW33" s="683"/>
      <c r="BX33" s="683"/>
      <c r="BY33" s="683"/>
      <c r="BZ33" s="683"/>
      <c r="CA33" s="683"/>
      <c r="CB33" s="683"/>
      <c r="CC33" s="683"/>
      <c r="CD33" s="683"/>
      <c r="CE33" s="683"/>
      <c r="CF33" s="683"/>
      <c r="CG33" s="683"/>
      <c r="CH33" s="683"/>
      <c r="CI33" s="683"/>
      <c r="CJ33" s="683"/>
      <c r="CK33" s="683"/>
      <c r="CL33" s="683"/>
      <c r="CM33" s="683"/>
      <c r="CN33" s="683"/>
      <c r="CO33" s="683"/>
      <c r="CP33" s="683"/>
      <c r="CQ33" s="683"/>
      <c r="CR33" s="683"/>
      <c r="CS33" s="683"/>
      <c r="CT33" s="683"/>
      <c r="CU33" s="683"/>
      <c r="CV33" s="683"/>
      <c r="CW33" s="683"/>
      <c r="CX33" s="683"/>
      <c r="CY33" s="683"/>
      <c r="CZ33" s="683"/>
      <c r="DA33" s="683"/>
      <c r="DB33" s="683"/>
      <c r="DC33" s="683"/>
      <c r="DD33" s="683"/>
      <c r="DE33" s="683"/>
      <c r="DF33" s="683"/>
      <c r="DG33" s="683"/>
      <c r="DH33" s="683"/>
      <c r="DI33" s="683"/>
      <c r="DJ33" s="683"/>
      <c r="DK33" s="683"/>
      <c r="DL33" s="683"/>
      <c r="DM33" s="683"/>
      <c r="DN33" s="683"/>
      <c r="DO33" s="683"/>
      <c r="DP33" s="683"/>
      <c r="DQ33" s="683"/>
      <c r="DR33" s="683"/>
      <c r="DS33" s="683"/>
      <c r="DT33" s="683"/>
      <c r="DU33" s="683"/>
      <c r="DV33" s="683"/>
      <c r="DW33" s="683"/>
      <c r="DX33" s="683"/>
      <c r="DY33" s="683"/>
      <c r="DZ33" s="683"/>
      <c r="EA33" s="683"/>
      <c r="EB33" s="683"/>
      <c r="EC33" s="683"/>
      <c r="ED33" s="683"/>
      <c r="EE33" s="683"/>
      <c r="EF33" s="683"/>
      <c r="EG33" s="683"/>
      <c r="EH33" s="683"/>
      <c r="EI33" s="683"/>
      <c r="EJ33" s="683"/>
      <c r="EK33" s="683"/>
      <c r="EL33" s="683"/>
      <c r="EM33" s="683"/>
      <c r="EN33" s="683"/>
      <c r="EO33" s="683"/>
      <c r="EP33" s="683"/>
      <c r="EQ33" s="683"/>
      <c r="ER33" s="683"/>
      <c r="ES33" s="683"/>
      <c r="ET33" s="683"/>
      <c r="EU33" s="683"/>
      <c r="EV33" s="683"/>
      <c r="EW33" s="683"/>
      <c r="EX33" s="683"/>
      <c r="EY33" s="683"/>
      <c r="EZ33" s="683"/>
      <c r="FA33" s="683"/>
      <c r="FB33" s="683"/>
      <c r="FC33" s="683"/>
      <c r="FD33" s="683"/>
      <c r="FE33" s="683"/>
      <c r="FF33" s="683"/>
      <c r="FG33" s="683"/>
      <c r="FH33" s="683"/>
      <c r="FI33" s="683"/>
      <c r="FJ33" s="683"/>
      <c r="FK33" s="683"/>
      <c r="FL33" s="683"/>
      <c r="FM33" s="683"/>
      <c r="FN33" s="683"/>
      <c r="FO33" s="683"/>
      <c r="FP33" s="683"/>
      <c r="FQ33" s="683"/>
      <c r="FR33" s="683"/>
      <c r="FS33" s="683"/>
      <c r="FT33" s="683"/>
      <c r="FU33" s="683"/>
      <c r="FV33" s="683"/>
      <c r="FW33" s="683"/>
      <c r="FX33" s="683"/>
      <c r="FY33" s="683"/>
      <c r="FZ33" s="683"/>
      <c r="GA33" s="683"/>
      <c r="GB33" s="683"/>
      <c r="GC33" s="683"/>
      <c r="GD33" s="683"/>
      <c r="GE33" s="683"/>
      <c r="GF33" s="683"/>
      <c r="GG33" s="683"/>
      <c r="GH33" s="683"/>
      <c r="GI33" s="683"/>
      <c r="GJ33" s="683"/>
      <c r="GK33" s="683"/>
      <c r="GL33" s="683"/>
      <c r="GM33" s="683"/>
      <c r="GN33" s="683"/>
      <c r="GO33" s="683"/>
      <c r="GP33" s="683"/>
      <c r="GQ33" s="683"/>
      <c r="GR33" s="683"/>
      <c r="GS33" s="683"/>
      <c r="GT33" s="683"/>
      <c r="GU33" s="683"/>
      <c r="GV33" s="683"/>
      <c r="GW33" s="683"/>
      <c r="GX33" s="683"/>
      <c r="GY33" s="683"/>
      <c r="GZ33" s="683"/>
      <c r="HA33" s="683"/>
      <c r="HB33" s="683"/>
      <c r="HC33" s="683"/>
      <c r="HD33" s="683"/>
      <c r="HE33" s="683"/>
      <c r="HF33" s="683"/>
      <c r="HG33" s="683"/>
      <c r="HH33" s="683"/>
      <c r="HI33" s="683"/>
      <c r="HJ33" s="683"/>
      <c r="HK33" s="683"/>
      <c r="HL33" s="683"/>
      <c r="HM33" s="683"/>
      <c r="HN33" s="683"/>
      <c r="HO33" s="683"/>
      <c r="HP33" s="683"/>
      <c r="HQ33" s="683"/>
      <c r="HR33" s="683"/>
      <c r="HS33" s="683"/>
      <c r="HT33" s="683"/>
      <c r="HU33" s="683"/>
      <c r="HV33" s="683"/>
      <c r="HW33" s="683"/>
      <c r="HX33" s="683"/>
      <c r="HY33" s="683"/>
      <c r="HZ33" s="683"/>
      <c r="IA33" s="683"/>
      <c r="IB33" s="683"/>
      <c r="IC33" s="683"/>
      <c r="ID33" s="683"/>
      <c r="IE33" s="683"/>
      <c r="IF33" s="683"/>
      <c r="IG33" s="683"/>
      <c r="IH33" s="683"/>
      <c r="II33" s="683"/>
      <c r="IJ33" s="683"/>
      <c r="IK33" s="683"/>
      <c r="IL33" s="683"/>
      <c r="IM33" s="683"/>
      <c r="IN33" s="683"/>
      <c r="IO33" s="683"/>
      <c r="IP33" s="683"/>
      <c r="IQ33" s="683"/>
      <c r="IR33" s="683"/>
      <c r="IS33" s="683"/>
      <c r="IT33" s="683"/>
      <c r="IU33" s="683"/>
      <c r="IV33" s="683"/>
    </row>
    <row r="34" spans="1:256" ht="18" customHeight="1">
      <c r="A34" s="1324"/>
      <c r="B34" s="1330"/>
      <c r="C34" s="1327"/>
      <c r="D34" s="1327"/>
      <c r="E34" s="1330"/>
      <c r="F34" s="704" t="s">
        <v>682</v>
      </c>
      <c r="G34" s="1344"/>
      <c r="H34" s="1344"/>
      <c r="I34" s="1344"/>
      <c r="J34" s="1341"/>
      <c r="K34" s="1338"/>
      <c r="L34" s="1338"/>
      <c r="M34" s="1338"/>
      <c r="N34" s="1338"/>
      <c r="O34" s="1338"/>
      <c r="P34" s="1338"/>
      <c r="Q34" s="683"/>
      <c r="R34" s="683"/>
      <c r="S34" s="683"/>
      <c r="T34" s="683"/>
      <c r="U34" s="683"/>
      <c r="V34" s="683"/>
      <c r="W34" s="683"/>
      <c r="X34" s="683"/>
      <c r="Y34" s="683"/>
      <c r="Z34" s="683"/>
      <c r="AA34" s="683"/>
      <c r="AB34" s="683"/>
      <c r="AC34" s="683"/>
      <c r="AD34" s="683"/>
      <c r="AE34" s="683"/>
      <c r="AF34" s="683"/>
      <c r="AG34" s="683"/>
      <c r="AH34" s="683"/>
      <c r="AI34" s="683"/>
      <c r="AJ34" s="683"/>
      <c r="AK34" s="683"/>
      <c r="AL34" s="683"/>
      <c r="AM34" s="683"/>
      <c r="AN34" s="683"/>
      <c r="AO34" s="683"/>
      <c r="AP34" s="683"/>
      <c r="AQ34" s="683"/>
      <c r="AR34" s="683"/>
      <c r="AS34" s="683"/>
      <c r="AT34" s="683"/>
      <c r="AU34" s="683"/>
      <c r="AV34" s="683"/>
      <c r="AW34" s="683"/>
      <c r="AX34" s="683"/>
      <c r="AY34" s="683"/>
      <c r="AZ34" s="683"/>
      <c r="BA34" s="683"/>
      <c r="BB34" s="683"/>
      <c r="BC34" s="683"/>
      <c r="BD34" s="683"/>
      <c r="BE34" s="683"/>
      <c r="BF34" s="683"/>
      <c r="BG34" s="683"/>
      <c r="BH34" s="683"/>
      <c r="BI34" s="683"/>
      <c r="BJ34" s="683"/>
      <c r="BK34" s="683"/>
      <c r="BL34" s="683"/>
      <c r="BM34" s="683"/>
      <c r="BN34" s="683"/>
      <c r="BO34" s="683"/>
      <c r="BP34" s="683"/>
      <c r="BQ34" s="683"/>
      <c r="BR34" s="683"/>
      <c r="BS34" s="683"/>
      <c r="BT34" s="683"/>
      <c r="BU34" s="683"/>
      <c r="BV34" s="683"/>
      <c r="BW34" s="683"/>
      <c r="BX34" s="683"/>
      <c r="BY34" s="683"/>
      <c r="BZ34" s="683"/>
      <c r="CA34" s="683"/>
      <c r="CB34" s="683"/>
      <c r="CC34" s="683"/>
      <c r="CD34" s="683"/>
      <c r="CE34" s="683"/>
      <c r="CF34" s="683"/>
      <c r="CG34" s="683"/>
      <c r="CH34" s="683"/>
      <c r="CI34" s="683"/>
      <c r="CJ34" s="683"/>
      <c r="CK34" s="683"/>
      <c r="CL34" s="683"/>
      <c r="CM34" s="683"/>
      <c r="CN34" s="683"/>
      <c r="CO34" s="683"/>
      <c r="CP34" s="683"/>
      <c r="CQ34" s="683"/>
      <c r="CR34" s="683"/>
      <c r="CS34" s="683"/>
      <c r="CT34" s="683"/>
      <c r="CU34" s="683"/>
      <c r="CV34" s="683"/>
      <c r="CW34" s="683"/>
      <c r="CX34" s="683"/>
      <c r="CY34" s="683"/>
      <c r="CZ34" s="683"/>
      <c r="DA34" s="683"/>
      <c r="DB34" s="683"/>
      <c r="DC34" s="683"/>
      <c r="DD34" s="683"/>
      <c r="DE34" s="683"/>
      <c r="DF34" s="683"/>
      <c r="DG34" s="683"/>
      <c r="DH34" s="683"/>
      <c r="DI34" s="683"/>
      <c r="DJ34" s="683"/>
      <c r="DK34" s="683"/>
      <c r="DL34" s="683"/>
      <c r="DM34" s="683"/>
      <c r="DN34" s="683"/>
      <c r="DO34" s="683"/>
      <c r="DP34" s="683"/>
      <c r="DQ34" s="683"/>
      <c r="DR34" s="683"/>
      <c r="DS34" s="683"/>
      <c r="DT34" s="683"/>
      <c r="DU34" s="683"/>
      <c r="DV34" s="683"/>
      <c r="DW34" s="683"/>
      <c r="DX34" s="683"/>
      <c r="DY34" s="683"/>
      <c r="DZ34" s="683"/>
      <c r="EA34" s="683"/>
      <c r="EB34" s="683"/>
      <c r="EC34" s="683"/>
      <c r="ED34" s="683"/>
      <c r="EE34" s="683"/>
      <c r="EF34" s="683"/>
      <c r="EG34" s="683"/>
      <c r="EH34" s="683"/>
      <c r="EI34" s="683"/>
      <c r="EJ34" s="683"/>
      <c r="EK34" s="683"/>
      <c r="EL34" s="683"/>
      <c r="EM34" s="683"/>
      <c r="EN34" s="683"/>
      <c r="EO34" s="683"/>
      <c r="EP34" s="683"/>
      <c r="EQ34" s="683"/>
      <c r="ER34" s="683"/>
      <c r="ES34" s="683"/>
      <c r="ET34" s="683"/>
      <c r="EU34" s="683"/>
      <c r="EV34" s="683"/>
      <c r="EW34" s="683"/>
      <c r="EX34" s="683"/>
      <c r="EY34" s="683"/>
      <c r="EZ34" s="683"/>
      <c r="FA34" s="683"/>
      <c r="FB34" s="683"/>
      <c r="FC34" s="683"/>
      <c r="FD34" s="683"/>
      <c r="FE34" s="683"/>
      <c r="FF34" s="683"/>
      <c r="FG34" s="683"/>
      <c r="FH34" s="683"/>
      <c r="FI34" s="683"/>
      <c r="FJ34" s="683"/>
      <c r="FK34" s="683"/>
      <c r="FL34" s="683"/>
      <c r="FM34" s="683"/>
      <c r="FN34" s="683"/>
      <c r="FO34" s="683"/>
      <c r="FP34" s="683"/>
      <c r="FQ34" s="683"/>
      <c r="FR34" s="683"/>
      <c r="FS34" s="683"/>
      <c r="FT34" s="683"/>
      <c r="FU34" s="683"/>
      <c r="FV34" s="683"/>
      <c r="FW34" s="683"/>
      <c r="FX34" s="683"/>
      <c r="FY34" s="683"/>
      <c r="FZ34" s="683"/>
      <c r="GA34" s="683"/>
      <c r="GB34" s="683"/>
      <c r="GC34" s="683"/>
      <c r="GD34" s="683"/>
      <c r="GE34" s="683"/>
      <c r="GF34" s="683"/>
      <c r="GG34" s="683"/>
      <c r="GH34" s="683"/>
      <c r="GI34" s="683"/>
      <c r="GJ34" s="683"/>
      <c r="GK34" s="683"/>
      <c r="GL34" s="683"/>
      <c r="GM34" s="683"/>
      <c r="GN34" s="683"/>
      <c r="GO34" s="683"/>
      <c r="GP34" s="683"/>
      <c r="GQ34" s="683"/>
      <c r="GR34" s="683"/>
      <c r="GS34" s="683"/>
      <c r="GT34" s="683"/>
      <c r="GU34" s="683"/>
      <c r="GV34" s="683"/>
      <c r="GW34" s="683"/>
      <c r="GX34" s="683"/>
      <c r="GY34" s="683"/>
      <c r="GZ34" s="683"/>
      <c r="HA34" s="683"/>
      <c r="HB34" s="683"/>
      <c r="HC34" s="683"/>
      <c r="HD34" s="683"/>
      <c r="HE34" s="683"/>
      <c r="HF34" s="683"/>
      <c r="HG34" s="683"/>
      <c r="HH34" s="683"/>
      <c r="HI34" s="683"/>
      <c r="HJ34" s="683"/>
      <c r="HK34" s="683"/>
      <c r="HL34" s="683"/>
      <c r="HM34" s="683"/>
      <c r="HN34" s="683"/>
      <c r="HO34" s="683"/>
      <c r="HP34" s="683"/>
      <c r="HQ34" s="683"/>
      <c r="HR34" s="683"/>
      <c r="HS34" s="683"/>
      <c r="HT34" s="683"/>
      <c r="HU34" s="683"/>
      <c r="HV34" s="683"/>
      <c r="HW34" s="683"/>
      <c r="HX34" s="683"/>
      <c r="HY34" s="683"/>
      <c r="HZ34" s="683"/>
      <c r="IA34" s="683"/>
      <c r="IB34" s="683"/>
      <c r="IC34" s="683"/>
      <c r="ID34" s="683"/>
      <c r="IE34" s="683"/>
      <c r="IF34" s="683"/>
      <c r="IG34" s="683"/>
      <c r="IH34" s="683"/>
      <c r="II34" s="683"/>
      <c r="IJ34" s="683"/>
      <c r="IK34" s="683"/>
      <c r="IL34" s="683"/>
      <c r="IM34" s="683"/>
      <c r="IN34" s="683"/>
      <c r="IO34" s="683"/>
      <c r="IP34" s="683"/>
      <c r="IQ34" s="683"/>
      <c r="IR34" s="683"/>
      <c r="IS34" s="683"/>
      <c r="IT34" s="683"/>
      <c r="IU34" s="683"/>
      <c r="IV34" s="683"/>
    </row>
    <row r="35" spans="1:256" ht="18" customHeight="1">
      <c r="A35" s="1325"/>
      <c r="B35" s="1331"/>
      <c r="C35" s="1328"/>
      <c r="D35" s="1328"/>
      <c r="E35" s="1331"/>
      <c r="F35" s="704" t="s">
        <v>683</v>
      </c>
      <c r="G35" s="1345"/>
      <c r="H35" s="1345"/>
      <c r="I35" s="1345"/>
      <c r="J35" s="1342"/>
      <c r="K35" s="1339"/>
      <c r="L35" s="1339"/>
      <c r="M35" s="1339"/>
      <c r="N35" s="1339"/>
      <c r="O35" s="1339"/>
      <c r="P35" s="1339"/>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3"/>
      <c r="AR35" s="683"/>
      <c r="AS35" s="683"/>
      <c r="AT35" s="683"/>
      <c r="AU35" s="683"/>
      <c r="AV35" s="683"/>
      <c r="AW35" s="683"/>
      <c r="AX35" s="683"/>
      <c r="AY35" s="683"/>
      <c r="AZ35" s="683"/>
      <c r="BA35" s="683"/>
      <c r="BB35" s="683"/>
      <c r="BC35" s="683"/>
      <c r="BD35" s="683"/>
      <c r="BE35" s="683"/>
      <c r="BF35" s="683"/>
      <c r="BG35" s="683"/>
      <c r="BH35" s="683"/>
      <c r="BI35" s="683"/>
      <c r="BJ35" s="683"/>
      <c r="BK35" s="683"/>
      <c r="BL35" s="683"/>
      <c r="BM35" s="683"/>
      <c r="BN35" s="683"/>
      <c r="BO35" s="683"/>
      <c r="BP35" s="683"/>
      <c r="BQ35" s="683"/>
      <c r="BR35" s="683"/>
      <c r="BS35" s="683"/>
      <c r="BT35" s="683"/>
      <c r="BU35" s="683"/>
      <c r="BV35" s="683"/>
      <c r="BW35" s="683"/>
      <c r="BX35" s="683"/>
      <c r="BY35" s="683"/>
      <c r="BZ35" s="683"/>
      <c r="CA35" s="683"/>
      <c r="CB35" s="683"/>
      <c r="CC35" s="683"/>
      <c r="CD35" s="683"/>
      <c r="CE35" s="683"/>
      <c r="CF35" s="683"/>
      <c r="CG35" s="683"/>
      <c r="CH35" s="683"/>
      <c r="CI35" s="683"/>
      <c r="CJ35" s="683"/>
      <c r="CK35" s="683"/>
      <c r="CL35" s="683"/>
      <c r="CM35" s="683"/>
      <c r="CN35" s="683"/>
      <c r="CO35" s="683"/>
      <c r="CP35" s="683"/>
      <c r="CQ35" s="683"/>
      <c r="CR35" s="683"/>
      <c r="CS35" s="683"/>
      <c r="CT35" s="683"/>
      <c r="CU35" s="683"/>
      <c r="CV35" s="683"/>
      <c r="CW35" s="683"/>
      <c r="CX35" s="683"/>
      <c r="CY35" s="683"/>
      <c r="CZ35" s="683"/>
      <c r="DA35" s="683"/>
      <c r="DB35" s="683"/>
      <c r="DC35" s="683"/>
      <c r="DD35" s="683"/>
      <c r="DE35" s="683"/>
      <c r="DF35" s="683"/>
      <c r="DG35" s="683"/>
      <c r="DH35" s="683"/>
      <c r="DI35" s="683"/>
      <c r="DJ35" s="683"/>
      <c r="DK35" s="683"/>
      <c r="DL35" s="683"/>
      <c r="DM35" s="683"/>
      <c r="DN35" s="683"/>
      <c r="DO35" s="683"/>
      <c r="DP35" s="683"/>
      <c r="DQ35" s="683"/>
      <c r="DR35" s="683"/>
      <c r="DS35" s="683"/>
      <c r="DT35" s="683"/>
      <c r="DU35" s="683"/>
      <c r="DV35" s="683"/>
      <c r="DW35" s="683"/>
      <c r="DX35" s="683"/>
      <c r="DY35" s="683"/>
      <c r="DZ35" s="683"/>
      <c r="EA35" s="683"/>
      <c r="EB35" s="683"/>
      <c r="EC35" s="683"/>
      <c r="ED35" s="683"/>
      <c r="EE35" s="683"/>
      <c r="EF35" s="683"/>
      <c r="EG35" s="683"/>
      <c r="EH35" s="683"/>
      <c r="EI35" s="683"/>
      <c r="EJ35" s="683"/>
      <c r="EK35" s="683"/>
      <c r="EL35" s="683"/>
      <c r="EM35" s="683"/>
      <c r="EN35" s="683"/>
      <c r="EO35" s="683"/>
      <c r="EP35" s="683"/>
      <c r="EQ35" s="683"/>
      <c r="ER35" s="683"/>
      <c r="ES35" s="683"/>
      <c r="ET35" s="683"/>
      <c r="EU35" s="683"/>
      <c r="EV35" s="683"/>
      <c r="EW35" s="683"/>
      <c r="EX35" s="683"/>
      <c r="EY35" s="683"/>
      <c r="EZ35" s="683"/>
      <c r="FA35" s="683"/>
      <c r="FB35" s="683"/>
      <c r="FC35" s="683"/>
      <c r="FD35" s="683"/>
      <c r="FE35" s="683"/>
      <c r="FF35" s="683"/>
      <c r="FG35" s="683"/>
      <c r="FH35" s="683"/>
      <c r="FI35" s="683"/>
      <c r="FJ35" s="683"/>
      <c r="FK35" s="683"/>
      <c r="FL35" s="683"/>
      <c r="FM35" s="683"/>
      <c r="FN35" s="683"/>
      <c r="FO35" s="683"/>
      <c r="FP35" s="683"/>
      <c r="FQ35" s="683"/>
      <c r="FR35" s="683"/>
      <c r="FS35" s="683"/>
      <c r="FT35" s="683"/>
      <c r="FU35" s="683"/>
      <c r="FV35" s="683"/>
      <c r="FW35" s="683"/>
      <c r="FX35" s="683"/>
      <c r="FY35" s="683"/>
      <c r="FZ35" s="683"/>
      <c r="GA35" s="683"/>
      <c r="GB35" s="683"/>
      <c r="GC35" s="683"/>
      <c r="GD35" s="683"/>
      <c r="GE35" s="683"/>
      <c r="GF35" s="683"/>
      <c r="GG35" s="683"/>
      <c r="GH35" s="683"/>
      <c r="GI35" s="683"/>
      <c r="GJ35" s="683"/>
      <c r="GK35" s="683"/>
      <c r="GL35" s="683"/>
      <c r="GM35" s="683"/>
      <c r="GN35" s="683"/>
      <c r="GO35" s="683"/>
      <c r="GP35" s="683"/>
      <c r="GQ35" s="683"/>
      <c r="GR35" s="683"/>
      <c r="GS35" s="683"/>
      <c r="GT35" s="683"/>
      <c r="GU35" s="683"/>
      <c r="GV35" s="683"/>
      <c r="GW35" s="683"/>
      <c r="GX35" s="683"/>
      <c r="GY35" s="683"/>
      <c r="GZ35" s="683"/>
      <c r="HA35" s="683"/>
      <c r="HB35" s="683"/>
      <c r="HC35" s="683"/>
      <c r="HD35" s="683"/>
      <c r="HE35" s="683"/>
      <c r="HF35" s="683"/>
      <c r="HG35" s="683"/>
      <c r="HH35" s="683"/>
      <c r="HI35" s="683"/>
      <c r="HJ35" s="683"/>
      <c r="HK35" s="683"/>
      <c r="HL35" s="683"/>
      <c r="HM35" s="683"/>
      <c r="HN35" s="683"/>
      <c r="HO35" s="683"/>
      <c r="HP35" s="683"/>
      <c r="HQ35" s="683"/>
      <c r="HR35" s="683"/>
      <c r="HS35" s="683"/>
      <c r="HT35" s="683"/>
      <c r="HU35" s="683"/>
      <c r="HV35" s="683"/>
      <c r="HW35" s="683"/>
      <c r="HX35" s="683"/>
      <c r="HY35" s="683"/>
      <c r="HZ35" s="683"/>
      <c r="IA35" s="683"/>
      <c r="IB35" s="683"/>
      <c r="IC35" s="683"/>
      <c r="ID35" s="683"/>
      <c r="IE35" s="683"/>
      <c r="IF35" s="683"/>
      <c r="IG35" s="683"/>
      <c r="IH35" s="683"/>
      <c r="II35" s="683"/>
      <c r="IJ35" s="683"/>
      <c r="IK35" s="683"/>
      <c r="IL35" s="683"/>
      <c r="IM35" s="683"/>
      <c r="IN35" s="683"/>
      <c r="IO35" s="683"/>
      <c r="IP35" s="683"/>
      <c r="IQ35" s="683"/>
      <c r="IR35" s="683"/>
      <c r="IS35" s="683"/>
      <c r="IT35" s="683"/>
      <c r="IU35" s="683"/>
      <c r="IV35" s="683"/>
    </row>
    <row r="36" spans="1:256" ht="18" customHeight="1">
      <c r="A36" s="1323" t="s">
        <v>684</v>
      </c>
      <c r="B36" s="1329"/>
      <c r="C36" s="1326"/>
      <c r="D36" s="1326"/>
      <c r="E36" s="1329"/>
      <c r="F36" s="704" t="s">
        <v>681</v>
      </c>
      <c r="G36" s="1343"/>
      <c r="H36" s="1343"/>
      <c r="I36" s="1343"/>
      <c r="J36" s="1340">
        <f>SUM(K36:P38)</f>
        <v>0</v>
      </c>
      <c r="K36" s="1337"/>
      <c r="L36" s="1337"/>
      <c r="M36" s="1337"/>
      <c r="N36" s="1337"/>
      <c r="O36" s="1337"/>
      <c r="P36" s="1337"/>
      <c r="Q36" s="683"/>
      <c r="R36" s="683"/>
      <c r="S36" s="683"/>
      <c r="T36" s="683"/>
      <c r="U36" s="683"/>
      <c r="V36" s="683"/>
      <c r="W36" s="683"/>
      <c r="X36" s="683"/>
      <c r="Y36" s="683"/>
      <c r="Z36" s="683"/>
      <c r="AA36" s="683"/>
      <c r="AB36" s="683"/>
      <c r="AC36" s="683"/>
      <c r="AD36" s="683"/>
      <c r="AE36" s="683"/>
      <c r="AF36" s="683"/>
      <c r="AG36" s="683"/>
      <c r="AH36" s="683"/>
      <c r="AI36" s="683"/>
      <c r="AJ36" s="683"/>
      <c r="AK36" s="683"/>
      <c r="AL36" s="683"/>
      <c r="AM36" s="683"/>
      <c r="AN36" s="683"/>
      <c r="AO36" s="683"/>
      <c r="AP36" s="683"/>
      <c r="AQ36" s="683"/>
      <c r="AR36" s="683"/>
      <c r="AS36" s="683"/>
      <c r="AT36" s="683"/>
      <c r="AU36" s="683"/>
      <c r="AV36" s="683"/>
      <c r="AW36" s="683"/>
      <c r="AX36" s="683"/>
      <c r="AY36" s="683"/>
      <c r="AZ36" s="683"/>
      <c r="BA36" s="683"/>
      <c r="BB36" s="683"/>
      <c r="BC36" s="683"/>
      <c r="BD36" s="683"/>
      <c r="BE36" s="683"/>
      <c r="BF36" s="683"/>
      <c r="BG36" s="683"/>
      <c r="BH36" s="683"/>
      <c r="BI36" s="683"/>
      <c r="BJ36" s="683"/>
      <c r="BK36" s="683"/>
      <c r="BL36" s="683"/>
      <c r="BM36" s="683"/>
      <c r="BN36" s="683"/>
      <c r="BO36" s="683"/>
      <c r="BP36" s="683"/>
      <c r="BQ36" s="683"/>
      <c r="BR36" s="683"/>
      <c r="BS36" s="683"/>
      <c r="BT36" s="683"/>
      <c r="BU36" s="683"/>
      <c r="BV36" s="683"/>
      <c r="BW36" s="683"/>
      <c r="BX36" s="683"/>
      <c r="BY36" s="683"/>
      <c r="BZ36" s="683"/>
      <c r="CA36" s="683"/>
      <c r="CB36" s="683"/>
      <c r="CC36" s="683"/>
      <c r="CD36" s="683"/>
      <c r="CE36" s="683"/>
      <c r="CF36" s="683"/>
      <c r="CG36" s="683"/>
      <c r="CH36" s="683"/>
      <c r="CI36" s="683"/>
      <c r="CJ36" s="683"/>
      <c r="CK36" s="683"/>
      <c r="CL36" s="683"/>
      <c r="CM36" s="683"/>
      <c r="CN36" s="683"/>
      <c r="CO36" s="683"/>
      <c r="CP36" s="683"/>
      <c r="CQ36" s="683"/>
      <c r="CR36" s="683"/>
      <c r="CS36" s="683"/>
      <c r="CT36" s="683"/>
      <c r="CU36" s="683"/>
      <c r="CV36" s="683"/>
      <c r="CW36" s="683"/>
      <c r="CX36" s="683"/>
      <c r="CY36" s="683"/>
      <c r="CZ36" s="683"/>
      <c r="DA36" s="683"/>
      <c r="DB36" s="683"/>
      <c r="DC36" s="683"/>
      <c r="DD36" s="683"/>
      <c r="DE36" s="683"/>
      <c r="DF36" s="683"/>
      <c r="DG36" s="683"/>
      <c r="DH36" s="683"/>
      <c r="DI36" s="683"/>
      <c r="DJ36" s="683"/>
      <c r="DK36" s="683"/>
      <c r="DL36" s="683"/>
      <c r="DM36" s="683"/>
      <c r="DN36" s="683"/>
      <c r="DO36" s="683"/>
      <c r="DP36" s="683"/>
      <c r="DQ36" s="683"/>
      <c r="DR36" s="683"/>
      <c r="DS36" s="683"/>
      <c r="DT36" s="683"/>
      <c r="DU36" s="683"/>
      <c r="DV36" s="683"/>
      <c r="DW36" s="683"/>
      <c r="DX36" s="683"/>
      <c r="DY36" s="683"/>
      <c r="DZ36" s="683"/>
      <c r="EA36" s="683"/>
      <c r="EB36" s="683"/>
      <c r="EC36" s="683"/>
      <c r="ED36" s="683"/>
      <c r="EE36" s="683"/>
      <c r="EF36" s="683"/>
      <c r="EG36" s="683"/>
      <c r="EH36" s="683"/>
      <c r="EI36" s="683"/>
      <c r="EJ36" s="683"/>
      <c r="EK36" s="683"/>
      <c r="EL36" s="683"/>
      <c r="EM36" s="683"/>
      <c r="EN36" s="683"/>
      <c r="EO36" s="683"/>
      <c r="EP36" s="683"/>
      <c r="EQ36" s="683"/>
      <c r="ER36" s="683"/>
      <c r="ES36" s="683"/>
      <c r="ET36" s="683"/>
      <c r="EU36" s="683"/>
      <c r="EV36" s="683"/>
      <c r="EW36" s="683"/>
      <c r="EX36" s="683"/>
      <c r="EY36" s="683"/>
      <c r="EZ36" s="683"/>
      <c r="FA36" s="683"/>
      <c r="FB36" s="683"/>
      <c r="FC36" s="683"/>
      <c r="FD36" s="683"/>
      <c r="FE36" s="683"/>
      <c r="FF36" s="683"/>
      <c r="FG36" s="683"/>
      <c r="FH36" s="683"/>
      <c r="FI36" s="683"/>
      <c r="FJ36" s="683"/>
      <c r="FK36" s="683"/>
      <c r="FL36" s="683"/>
      <c r="FM36" s="683"/>
      <c r="FN36" s="683"/>
      <c r="FO36" s="683"/>
      <c r="FP36" s="683"/>
      <c r="FQ36" s="683"/>
      <c r="FR36" s="683"/>
      <c r="FS36" s="683"/>
      <c r="FT36" s="683"/>
      <c r="FU36" s="683"/>
      <c r="FV36" s="683"/>
      <c r="FW36" s="683"/>
      <c r="FX36" s="683"/>
      <c r="FY36" s="683"/>
      <c r="FZ36" s="683"/>
      <c r="GA36" s="683"/>
      <c r="GB36" s="683"/>
      <c r="GC36" s="683"/>
      <c r="GD36" s="683"/>
      <c r="GE36" s="683"/>
      <c r="GF36" s="683"/>
      <c r="GG36" s="683"/>
      <c r="GH36" s="683"/>
      <c r="GI36" s="683"/>
      <c r="GJ36" s="683"/>
      <c r="GK36" s="683"/>
      <c r="GL36" s="683"/>
      <c r="GM36" s="683"/>
      <c r="GN36" s="683"/>
      <c r="GO36" s="683"/>
      <c r="GP36" s="683"/>
      <c r="GQ36" s="683"/>
      <c r="GR36" s="683"/>
      <c r="GS36" s="683"/>
      <c r="GT36" s="683"/>
      <c r="GU36" s="683"/>
      <c r="GV36" s="683"/>
      <c r="GW36" s="683"/>
      <c r="GX36" s="683"/>
      <c r="GY36" s="683"/>
      <c r="GZ36" s="683"/>
      <c r="HA36" s="683"/>
      <c r="HB36" s="683"/>
      <c r="HC36" s="683"/>
      <c r="HD36" s="683"/>
      <c r="HE36" s="683"/>
      <c r="HF36" s="683"/>
      <c r="HG36" s="683"/>
      <c r="HH36" s="683"/>
      <c r="HI36" s="683"/>
      <c r="HJ36" s="683"/>
      <c r="HK36" s="683"/>
      <c r="HL36" s="683"/>
      <c r="HM36" s="683"/>
      <c r="HN36" s="683"/>
      <c r="HO36" s="683"/>
      <c r="HP36" s="683"/>
      <c r="HQ36" s="683"/>
      <c r="HR36" s="683"/>
      <c r="HS36" s="683"/>
      <c r="HT36" s="683"/>
      <c r="HU36" s="683"/>
      <c r="HV36" s="683"/>
      <c r="HW36" s="683"/>
      <c r="HX36" s="683"/>
      <c r="HY36" s="683"/>
      <c r="HZ36" s="683"/>
      <c r="IA36" s="683"/>
      <c r="IB36" s="683"/>
      <c r="IC36" s="683"/>
      <c r="ID36" s="683"/>
      <c r="IE36" s="683"/>
      <c r="IF36" s="683"/>
      <c r="IG36" s="683"/>
      <c r="IH36" s="683"/>
      <c r="II36" s="683"/>
      <c r="IJ36" s="683"/>
      <c r="IK36" s="683"/>
      <c r="IL36" s="683"/>
      <c r="IM36" s="683"/>
      <c r="IN36" s="683"/>
      <c r="IO36" s="683"/>
      <c r="IP36" s="683"/>
      <c r="IQ36" s="683"/>
      <c r="IR36" s="683"/>
      <c r="IS36" s="683"/>
      <c r="IT36" s="683"/>
      <c r="IU36" s="683"/>
      <c r="IV36" s="683"/>
    </row>
    <row r="37" spans="1:256" ht="18" customHeight="1">
      <c r="A37" s="1324"/>
      <c r="B37" s="1330"/>
      <c r="C37" s="1327"/>
      <c r="D37" s="1327"/>
      <c r="E37" s="1330"/>
      <c r="F37" s="704" t="s">
        <v>682</v>
      </c>
      <c r="G37" s="1344"/>
      <c r="H37" s="1344"/>
      <c r="I37" s="1344"/>
      <c r="J37" s="1341"/>
      <c r="K37" s="1338"/>
      <c r="L37" s="1338"/>
      <c r="M37" s="1338"/>
      <c r="N37" s="1338"/>
      <c r="O37" s="1338"/>
      <c r="P37" s="1338"/>
      <c r="Q37" s="683"/>
      <c r="R37" s="683"/>
      <c r="S37" s="683"/>
      <c r="T37" s="683"/>
      <c r="U37" s="683"/>
      <c r="V37" s="683"/>
      <c r="W37" s="683"/>
      <c r="X37" s="683"/>
      <c r="Y37" s="683"/>
      <c r="Z37" s="683"/>
      <c r="AA37" s="683"/>
      <c r="AB37" s="683"/>
      <c r="AC37" s="683"/>
      <c r="AD37" s="683"/>
      <c r="AE37" s="683"/>
      <c r="AF37" s="683"/>
      <c r="AG37" s="683"/>
      <c r="AH37" s="683"/>
      <c r="AI37" s="683"/>
      <c r="AJ37" s="683"/>
      <c r="AK37" s="683"/>
      <c r="AL37" s="683"/>
      <c r="AM37" s="683"/>
      <c r="AN37" s="683"/>
      <c r="AO37" s="683"/>
      <c r="AP37" s="683"/>
      <c r="AQ37" s="683"/>
      <c r="AR37" s="683"/>
      <c r="AS37" s="683"/>
      <c r="AT37" s="683"/>
      <c r="AU37" s="683"/>
      <c r="AV37" s="683"/>
      <c r="AW37" s="683"/>
      <c r="AX37" s="683"/>
      <c r="AY37" s="683"/>
      <c r="AZ37" s="683"/>
      <c r="BA37" s="683"/>
      <c r="BB37" s="683"/>
      <c r="BC37" s="683"/>
      <c r="BD37" s="683"/>
      <c r="BE37" s="683"/>
      <c r="BF37" s="683"/>
      <c r="BG37" s="683"/>
      <c r="BH37" s="683"/>
      <c r="BI37" s="683"/>
      <c r="BJ37" s="683"/>
      <c r="BK37" s="683"/>
      <c r="BL37" s="683"/>
      <c r="BM37" s="683"/>
      <c r="BN37" s="683"/>
      <c r="BO37" s="683"/>
      <c r="BP37" s="683"/>
      <c r="BQ37" s="683"/>
      <c r="BR37" s="683"/>
      <c r="BS37" s="683"/>
      <c r="BT37" s="683"/>
      <c r="BU37" s="683"/>
      <c r="BV37" s="683"/>
      <c r="BW37" s="683"/>
      <c r="BX37" s="683"/>
      <c r="BY37" s="683"/>
      <c r="BZ37" s="683"/>
      <c r="CA37" s="683"/>
      <c r="CB37" s="683"/>
      <c r="CC37" s="683"/>
      <c r="CD37" s="683"/>
      <c r="CE37" s="683"/>
      <c r="CF37" s="683"/>
      <c r="CG37" s="683"/>
      <c r="CH37" s="683"/>
      <c r="CI37" s="683"/>
      <c r="CJ37" s="683"/>
      <c r="CK37" s="683"/>
      <c r="CL37" s="683"/>
      <c r="CM37" s="683"/>
      <c r="CN37" s="683"/>
      <c r="CO37" s="683"/>
      <c r="CP37" s="683"/>
      <c r="CQ37" s="683"/>
      <c r="CR37" s="683"/>
      <c r="CS37" s="683"/>
      <c r="CT37" s="683"/>
      <c r="CU37" s="683"/>
      <c r="CV37" s="683"/>
      <c r="CW37" s="683"/>
      <c r="CX37" s="683"/>
      <c r="CY37" s="683"/>
      <c r="CZ37" s="683"/>
      <c r="DA37" s="683"/>
      <c r="DB37" s="683"/>
      <c r="DC37" s="683"/>
      <c r="DD37" s="683"/>
      <c r="DE37" s="683"/>
      <c r="DF37" s="683"/>
      <c r="DG37" s="683"/>
      <c r="DH37" s="683"/>
      <c r="DI37" s="683"/>
      <c r="DJ37" s="683"/>
      <c r="DK37" s="683"/>
      <c r="DL37" s="683"/>
      <c r="DM37" s="683"/>
      <c r="DN37" s="683"/>
      <c r="DO37" s="683"/>
      <c r="DP37" s="683"/>
      <c r="DQ37" s="683"/>
      <c r="DR37" s="683"/>
      <c r="DS37" s="683"/>
      <c r="DT37" s="683"/>
      <c r="DU37" s="683"/>
      <c r="DV37" s="683"/>
      <c r="DW37" s="683"/>
      <c r="DX37" s="683"/>
      <c r="DY37" s="683"/>
      <c r="DZ37" s="683"/>
      <c r="EA37" s="683"/>
      <c r="EB37" s="683"/>
      <c r="EC37" s="683"/>
      <c r="ED37" s="683"/>
      <c r="EE37" s="683"/>
      <c r="EF37" s="683"/>
      <c r="EG37" s="683"/>
      <c r="EH37" s="683"/>
      <c r="EI37" s="683"/>
      <c r="EJ37" s="683"/>
      <c r="EK37" s="683"/>
      <c r="EL37" s="683"/>
      <c r="EM37" s="683"/>
      <c r="EN37" s="683"/>
      <c r="EO37" s="683"/>
      <c r="EP37" s="683"/>
      <c r="EQ37" s="683"/>
      <c r="ER37" s="683"/>
      <c r="ES37" s="683"/>
      <c r="ET37" s="683"/>
      <c r="EU37" s="683"/>
      <c r="EV37" s="683"/>
      <c r="EW37" s="683"/>
      <c r="EX37" s="683"/>
      <c r="EY37" s="683"/>
      <c r="EZ37" s="683"/>
      <c r="FA37" s="683"/>
      <c r="FB37" s="683"/>
      <c r="FC37" s="683"/>
      <c r="FD37" s="683"/>
      <c r="FE37" s="683"/>
      <c r="FF37" s="683"/>
      <c r="FG37" s="683"/>
      <c r="FH37" s="683"/>
      <c r="FI37" s="683"/>
      <c r="FJ37" s="683"/>
      <c r="FK37" s="683"/>
      <c r="FL37" s="683"/>
      <c r="FM37" s="683"/>
      <c r="FN37" s="683"/>
      <c r="FO37" s="683"/>
      <c r="FP37" s="683"/>
      <c r="FQ37" s="683"/>
      <c r="FR37" s="683"/>
      <c r="FS37" s="683"/>
      <c r="FT37" s="683"/>
      <c r="FU37" s="683"/>
      <c r="FV37" s="683"/>
      <c r="FW37" s="683"/>
      <c r="FX37" s="683"/>
      <c r="FY37" s="683"/>
      <c r="FZ37" s="683"/>
      <c r="GA37" s="683"/>
      <c r="GB37" s="683"/>
      <c r="GC37" s="683"/>
      <c r="GD37" s="683"/>
      <c r="GE37" s="683"/>
      <c r="GF37" s="683"/>
      <c r="GG37" s="683"/>
      <c r="GH37" s="683"/>
      <c r="GI37" s="683"/>
      <c r="GJ37" s="683"/>
      <c r="GK37" s="683"/>
      <c r="GL37" s="683"/>
      <c r="GM37" s="683"/>
      <c r="GN37" s="683"/>
      <c r="GO37" s="683"/>
      <c r="GP37" s="683"/>
      <c r="GQ37" s="683"/>
      <c r="GR37" s="683"/>
      <c r="GS37" s="683"/>
      <c r="GT37" s="683"/>
      <c r="GU37" s="683"/>
      <c r="GV37" s="683"/>
      <c r="GW37" s="683"/>
      <c r="GX37" s="683"/>
      <c r="GY37" s="683"/>
      <c r="GZ37" s="683"/>
      <c r="HA37" s="683"/>
      <c r="HB37" s="683"/>
      <c r="HC37" s="683"/>
      <c r="HD37" s="683"/>
      <c r="HE37" s="683"/>
      <c r="HF37" s="683"/>
      <c r="HG37" s="683"/>
      <c r="HH37" s="683"/>
      <c r="HI37" s="683"/>
      <c r="HJ37" s="683"/>
      <c r="HK37" s="683"/>
      <c r="HL37" s="683"/>
      <c r="HM37" s="683"/>
      <c r="HN37" s="683"/>
      <c r="HO37" s="683"/>
      <c r="HP37" s="683"/>
      <c r="HQ37" s="683"/>
      <c r="HR37" s="683"/>
      <c r="HS37" s="683"/>
      <c r="HT37" s="683"/>
      <c r="HU37" s="683"/>
      <c r="HV37" s="683"/>
      <c r="HW37" s="683"/>
      <c r="HX37" s="683"/>
      <c r="HY37" s="683"/>
      <c r="HZ37" s="683"/>
      <c r="IA37" s="683"/>
      <c r="IB37" s="683"/>
      <c r="IC37" s="683"/>
      <c r="ID37" s="683"/>
      <c r="IE37" s="683"/>
      <c r="IF37" s="683"/>
      <c r="IG37" s="683"/>
      <c r="IH37" s="683"/>
      <c r="II37" s="683"/>
      <c r="IJ37" s="683"/>
      <c r="IK37" s="683"/>
      <c r="IL37" s="683"/>
      <c r="IM37" s="683"/>
      <c r="IN37" s="683"/>
      <c r="IO37" s="683"/>
      <c r="IP37" s="683"/>
      <c r="IQ37" s="683"/>
      <c r="IR37" s="683"/>
      <c r="IS37" s="683"/>
      <c r="IT37" s="683"/>
      <c r="IU37" s="683"/>
      <c r="IV37" s="683"/>
    </row>
    <row r="38" spans="1:256" ht="18" customHeight="1">
      <c r="A38" s="1325"/>
      <c r="B38" s="1331"/>
      <c r="C38" s="1328"/>
      <c r="D38" s="1328"/>
      <c r="E38" s="1331"/>
      <c r="F38" s="704" t="s">
        <v>683</v>
      </c>
      <c r="G38" s="1345"/>
      <c r="H38" s="1345"/>
      <c r="I38" s="1345"/>
      <c r="J38" s="1342"/>
      <c r="K38" s="1339"/>
      <c r="L38" s="1339"/>
      <c r="M38" s="1339"/>
      <c r="N38" s="1339"/>
      <c r="O38" s="1339"/>
      <c r="P38" s="1339"/>
      <c r="Q38" s="683"/>
      <c r="R38" s="683"/>
      <c r="S38" s="683"/>
      <c r="T38" s="683"/>
      <c r="U38" s="683"/>
      <c r="V38" s="683"/>
      <c r="W38" s="683"/>
      <c r="X38" s="683"/>
      <c r="Y38" s="683"/>
      <c r="Z38" s="683"/>
      <c r="AA38" s="683"/>
      <c r="AB38" s="683"/>
      <c r="AC38" s="683"/>
      <c r="AD38" s="683"/>
      <c r="AE38" s="683"/>
      <c r="AF38" s="683"/>
      <c r="AG38" s="683"/>
      <c r="AH38" s="683"/>
      <c r="AI38" s="683"/>
      <c r="AJ38" s="683"/>
      <c r="AK38" s="683"/>
      <c r="AL38" s="683"/>
      <c r="AM38" s="683"/>
      <c r="AN38" s="683"/>
      <c r="AO38" s="683"/>
      <c r="AP38" s="683"/>
      <c r="AQ38" s="683"/>
      <c r="AR38" s="683"/>
      <c r="AS38" s="683"/>
      <c r="AT38" s="683"/>
      <c r="AU38" s="683"/>
      <c r="AV38" s="683"/>
      <c r="AW38" s="683"/>
      <c r="AX38" s="683"/>
      <c r="AY38" s="683"/>
      <c r="AZ38" s="683"/>
      <c r="BA38" s="683"/>
      <c r="BB38" s="683"/>
      <c r="BC38" s="683"/>
      <c r="BD38" s="683"/>
      <c r="BE38" s="683"/>
      <c r="BF38" s="683"/>
      <c r="BG38" s="683"/>
      <c r="BH38" s="683"/>
      <c r="BI38" s="683"/>
      <c r="BJ38" s="683"/>
      <c r="BK38" s="683"/>
      <c r="BL38" s="683"/>
      <c r="BM38" s="683"/>
      <c r="BN38" s="683"/>
      <c r="BO38" s="683"/>
      <c r="BP38" s="683"/>
      <c r="BQ38" s="683"/>
      <c r="BR38" s="683"/>
      <c r="BS38" s="683"/>
      <c r="BT38" s="683"/>
      <c r="BU38" s="683"/>
      <c r="BV38" s="683"/>
      <c r="BW38" s="683"/>
      <c r="BX38" s="683"/>
      <c r="BY38" s="683"/>
      <c r="BZ38" s="683"/>
      <c r="CA38" s="683"/>
      <c r="CB38" s="683"/>
      <c r="CC38" s="683"/>
      <c r="CD38" s="683"/>
      <c r="CE38" s="683"/>
      <c r="CF38" s="683"/>
      <c r="CG38" s="683"/>
      <c r="CH38" s="683"/>
      <c r="CI38" s="683"/>
      <c r="CJ38" s="683"/>
      <c r="CK38" s="683"/>
      <c r="CL38" s="683"/>
      <c r="CM38" s="683"/>
      <c r="CN38" s="683"/>
      <c r="CO38" s="683"/>
      <c r="CP38" s="683"/>
      <c r="CQ38" s="683"/>
      <c r="CR38" s="683"/>
      <c r="CS38" s="683"/>
      <c r="CT38" s="683"/>
      <c r="CU38" s="683"/>
      <c r="CV38" s="683"/>
      <c r="CW38" s="683"/>
      <c r="CX38" s="683"/>
      <c r="CY38" s="683"/>
      <c r="CZ38" s="683"/>
      <c r="DA38" s="683"/>
      <c r="DB38" s="683"/>
      <c r="DC38" s="683"/>
      <c r="DD38" s="683"/>
      <c r="DE38" s="683"/>
      <c r="DF38" s="683"/>
      <c r="DG38" s="683"/>
      <c r="DH38" s="683"/>
      <c r="DI38" s="683"/>
      <c r="DJ38" s="683"/>
      <c r="DK38" s="683"/>
      <c r="DL38" s="683"/>
      <c r="DM38" s="683"/>
      <c r="DN38" s="683"/>
      <c r="DO38" s="683"/>
      <c r="DP38" s="683"/>
      <c r="DQ38" s="683"/>
      <c r="DR38" s="683"/>
      <c r="DS38" s="683"/>
      <c r="DT38" s="683"/>
      <c r="DU38" s="683"/>
      <c r="DV38" s="683"/>
      <c r="DW38" s="683"/>
      <c r="DX38" s="683"/>
      <c r="DY38" s="683"/>
      <c r="DZ38" s="683"/>
      <c r="EA38" s="683"/>
      <c r="EB38" s="683"/>
      <c r="EC38" s="683"/>
      <c r="ED38" s="683"/>
      <c r="EE38" s="683"/>
      <c r="EF38" s="683"/>
      <c r="EG38" s="683"/>
      <c r="EH38" s="683"/>
      <c r="EI38" s="683"/>
      <c r="EJ38" s="683"/>
      <c r="EK38" s="683"/>
      <c r="EL38" s="683"/>
      <c r="EM38" s="683"/>
      <c r="EN38" s="683"/>
      <c r="EO38" s="683"/>
      <c r="EP38" s="683"/>
      <c r="EQ38" s="683"/>
      <c r="ER38" s="683"/>
      <c r="ES38" s="683"/>
      <c r="ET38" s="683"/>
      <c r="EU38" s="683"/>
      <c r="EV38" s="683"/>
      <c r="EW38" s="683"/>
      <c r="EX38" s="683"/>
      <c r="EY38" s="683"/>
      <c r="EZ38" s="683"/>
      <c r="FA38" s="683"/>
      <c r="FB38" s="683"/>
      <c r="FC38" s="683"/>
      <c r="FD38" s="683"/>
      <c r="FE38" s="683"/>
      <c r="FF38" s="683"/>
      <c r="FG38" s="683"/>
      <c r="FH38" s="683"/>
      <c r="FI38" s="683"/>
      <c r="FJ38" s="683"/>
      <c r="FK38" s="683"/>
      <c r="FL38" s="683"/>
      <c r="FM38" s="683"/>
      <c r="FN38" s="683"/>
      <c r="FO38" s="683"/>
      <c r="FP38" s="683"/>
      <c r="FQ38" s="683"/>
      <c r="FR38" s="683"/>
      <c r="FS38" s="683"/>
      <c r="FT38" s="683"/>
      <c r="FU38" s="683"/>
      <c r="FV38" s="683"/>
      <c r="FW38" s="683"/>
      <c r="FX38" s="683"/>
      <c r="FY38" s="683"/>
      <c r="FZ38" s="683"/>
      <c r="GA38" s="683"/>
      <c r="GB38" s="683"/>
      <c r="GC38" s="683"/>
      <c r="GD38" s="683"/>
      <c r="GE38" s="683"/>
      <c r="GF38" s="683"/>
      <c r="GG38" s="683"/>
      <c r="GH38" s="683"/>
      <c r="GI38" s="683"/>
      <c r="GJ38" s="683"/>
      <c r="GK38" s="683"/>
      <c r="GL38" s="683"/>
      <c r="GM38" s="683"/>
      <c r="GN38" s="683"/>
      <c r="GO38" s="683"/>
      <c r="GP38" s="683"/>
      <c r="GQ38" s="683"/>
      <c r="GR38" s="683"/>
      <c r="GS38" s="683"/>
      <c r="GT38" s="683"/>
      <c r="GU38" s="683"/>
      <c r="GV38" s="683"/>
      <c r="GW38" s="683"/>
      <c r="GX38" s="683"/>
      <c r="GY38" s="683"/>
      <c r="GZ38" s="683"/>
      <c r="HA38" s="683"/>
      <c r="HB38" s="683"/>
      <c r="HC38" s="683"/>
      <c r="HD38" s="683"/>
      <c r="HE38" s="683"/>
      <c r="HF38" s="683"/>
      <c r="HG38" s="683"/>
      <c r="HH38" s="683"/>
      <c r="HI38" s="683"/>
      <c r="HJ38" s="683"/>
      <c r="HK38" s="683"/>
      <c r="HL38" s="683"/>
      <c r="HM38" s="683"/>
      <c r="HN38" s="683"/>
      <c r="HO38" s="683"/>
      <c r="HP38" s="683"/>
      <c r="HQ38" s="683"/>
      <c r="HR38" s="683"/>
      <c r="HS38" s="683"/>
      <c r="HT38" s="683"/>
      <c r="HU38" s="683"/>
      <c r="HV38" s="683"/>
      <c r="HW38" s="683"/>
      <c r="HX38" s="683"/>
      <c r="HY38" s="683"/>
      <c r="HZ38" s="683"/>
      <c r="IA38" s="683"/>
      <c r="IB38" s="683"/>
      <c r="IC38" s="683"/>
      <c r="ID38" s="683"/>
      <c r="IE38" s="683"/>
      <c r="IF38" s="683"/>
      <c r="IG38" s="683"/>
      <c r="IH38" s="683"/>
      <c r="II38" s="683"/>
      <c r="IJ38" s="683"/>
      <c r="IK38" s="683"/>
      <c r="IL38" s="683"/>
      <c r="IM38" s="683"/>
      <c r="IN38" s="683"/>
      <c r="IO38" s="683"/>
      <c r="IP38" s="683"/>
      <c r="IQ38" s="683"/>
      <c r="IR38" s="683"/>
      <c r="IS38" s="683"/>
      <c r="IT38" s="683"/>
      <c r="IU38" s="683"/>
      <c r="IV38" s="683"/>
    </row>
    <row r="39" spans="1:256" ht="18" customHeight="1">
      <c r="A39" s="1323" t="s">
        <v>402</v>
      </c>
      <c r="B39" s="1329"/>
      <c r="C39" s="1326"/>
      <c r="D39" s="1326"/>
      <c r="E39" s="1329"/>
      <c r="F39" s="704" t="s">
        <v>681</v>
      </c>
      <c r="G39" s="1343"/>
      <c r="H39" s="1343"/>
      <c r="I39" s="1343"/>
      <c r="J39" s="1340">
        <f>SUM(K39:P41)</f>
        <v>0</v>
      </c>
      <c r="K39" s="1337"/>
      <c r="L39" s="1337"/>
      <c r="M39" s="1337"/>
      <c r="N39" s="1337"/>
      <c r="O39" s="1337"/>
      <c r="P39" s="1337"/>
      <c r="Q39" s="683"/>
      <c r="R39" s="683"/>
      <c r="S39" s="683"/>
      <c r="T39" s="683"/>
      <c r="U39" s="683"/>
      <c r="V39" s="683"/>
      <c r="W39" s="683"/>
      <c r="X39" s="683"/>
      <c r="Y39" s="683"/>
      <c r="Z39" s="683"/>
      <c r="AA39" s="683"/>
      <c r="AB39" s="683"/>
      <c r="AC39" s="683"/>
      <c r="AD39" s="683"/>
      <c r="AE39" s="683"/>
      <c r="AF39" s="683"/>
      <c r="AG39" s="683"/>
      <c r="AH39" s="683"/>
      <c r="AI39" s="683"/>
      <c r="AJ39" s="683"/>
      <c r="AK39" s="683"/>
      <c r="AL39" s="683"/>
      <c r="AM39" s="683"/>
      <c r="AN39" s="683"/>
      <c r="AO39" s="683"/>
      <c r="AP39" s="683"/>
      <c r="AQ39" s="683"/>
      <c r="AR39" s="683"/>
      <c r="AS39" s="683"/>
      <c r="AT39" s="683"/>
      <c r="AU39" s="683"/>
      <c r="AV39" s="683"/>
      <c r="AW39" s="683"/>
      <c r="AX39" s="683"/>
      <c r="AY39" s="683"/>
      <c r="AZ39" s="683"/>
      <c r="BA39" s="683"/>
      <c r="BB39" s="683"/>
      <c r="BC39" s="683"/>
      <c r="BD39" s="683"/>
      <c r="BE39" s="683"/>
      <c r="BF39" s="683"/>
      <c r="BG39" s="683"/>
      <c r="BH39" s="683"/>
      <c r="BI39" s="683"/>
      <c r="BJ39" s="683"/>
      <c r="BK39" s="683"/>
      <c r="BL39" s="683"/>
      <c r="BM39" s="683"/>
      <c r="BN39" s="683"/>
      <c r="BO39" s="683"/>
      <c r="BP39" s="683"/>
      <c r="BQ39" s="683"/>
      <c r="BR39" s="683"/>
      <c r="BS39" s="683"/>
      <c r="BT39" s="683"/>
      <c r="BU39" s="683"/>
      <c r="BV39" s="683"/>
      <c r="BW39" s="683"/>
      <c r="BX39" s="683"/>
      <c r="BY39" s="683"/>
      <c r="BZ39" s="683"/>
      <c r="CA39" s="683"/>
      <c r="CB39" s="683"/>
      <c r="CC39" s="683"/>
      <c r="CD39" s="683"/>
      <c r="CE39" s="683"/>
      <c r="CF39" s="683"/>
      <c r="CG39" s="683"/>
      <c r="CH39" s="683"/>
      <c r="CI39" s="683"/>
      <c r="CJ39" s="683"/>
      <c r="CK39" s="683"/>
      <c r="CL39" s="683"/>
      <c r="CM39" s="683"/>
      <c r="CN39" s="683"/>
      <c r="CO39" s="683"/>
      <c r="CP39" s="683"/>
      <c r="CQ39" s="683"/>
      <c r="CR39" s="683"/>
      <c r="CS39" s="683"/>
      <c r="CT39" s="683"/>
      <c r="CU39" s="683"/>
      <c r="CV39" s="683"/>
      <c r="CW39" s="683"/>
      <c r="CX39" s="683"/>
      <c r="CY39" s="683"/>
      <c r="CZ39" s="683"/>
      <c r="DA39" s="683"/>
      <c r="DB39" s="683"/>
      <c r="DC39" s="683"/>
      <c r="DD39" s="683"/>
      <c r="DE39" s="683"/>
      <c r="DF39" s="683"/>
      <c r="DG39" s="683"/>
      <c r="DH39" s="683"/>
      <c r="DI39" s="683"/>
      <c r="DJ39" s="683"/>
      <c r="DK39" s="683"/>
      <c r="DL39" s="683"/>
      <c r="DM39" s="683"/>
      <c r="DN39" s="683"/>
      <c r="DO39" s="683"/>
      <c r="DP39" s="683"/>
      <c r="DQ39" s="683"/>
      <c r="DR39" s="683"/>
      <c r="DS39" s="683"/>
      <c r="DT39" s="683"/>
      <c r="DU39" s="683"/>
      <c r="DV39" s="683"/>
      <c r="DW39" s="683"/>
      <c r="DX39" s="683"/>
      <c r="DY39" s="683"/>
      <c r="DZ39" s="683"/>
      <c r="EA39" s="683"/>
      <c r="EB39" s="683"/>
      <c r="EC39" s="683"/>
      <c r="ED39" s="683"/>
      <c r="EE39" s="683"/>
      <c r="EF39" s="683"/>
      <c r="EG39" s="683"/>
      <c r="EH39" s="683"/>
      <c r="EI39" s="683"/>
      <c r="EJ39" s="683"/>
      <c r="EK39" s="683"/>
      <c r="EL39" s="683"/>
      <c r="EM39" s="683"/>
      <c r="EN39" s="683"/>
      <c r="EO39" s="683"/>
      <c r="EP39" s="683"/>
      <c r="EQ39" s="683"/>
      <c r="ER39" s="683"/>
      <c r="ES39" s="683"/>
      <c r="ET39" s="683"/>
      <c r="EU39" s="683"/>
      <c r="EV39" s="683"/>
      <c r="EW39" s="683"/>
      <c r="EX39" s="683"/>
      <c r="EY39" s="683"/>
      <c r="EZ39" s="683"/>
      <c r="FA39" s="683"/>
      <c r="FB39" s="683"/>
      <c r="FC39" s="683"/>
      <c r="FD39" s="683"/>
      <c r="FE39" s="683"/>
      <c r="FF39" s="683"/>
      <c r="FG39" s="683"/>
      <c r="FH39" s="683"/>
      <c r="FI39" s="683"/>
      <c r="FJ39" s="683"/>
      <c r="FK39" s="683"/>
      <c r="FL39" s="683"/>
      <c r="FM39" s="683"/>
      <c r="FN39" s="683"/>
      <c r="FO39" s="683"/>
      <c r="FP39" s="683"/>
      <c r="FQ39" s="683"/>
      <c r="FR39" s="683"/>
      <c r="FS39" s="683"/>
      <c r="FT39" s="683"/>
      <c r="FU39" s="683"/>
      <c r="FV39" s="683"/>
      <c r="FW39" s="683"/>
      <c r="FX39" s="683"/>
      <c r="FY39" s="683"/>
      <c r="FZ39" s="683"/>
      <c r="GA39" s="683"/>
      <c r="GB39" s="683"/>
      <c r="GC39" s="683"/>
      <c r="GD39" s="683"/>
      <c r="GE39" s="683"/>
      <c r="GF39" s="683"/>
      <c r="GG39" s="683"/>
      <c r="GH39" s="683"/>
      <c r="GI39" s="683"/>
      <c r="GJ39" s="683"/>
      <c r="GK39" s="683"/>
      <c r="GL39" s="683"/>
      <c r="GM39" s="683"/>
      <c r="GN39" s="683"/>
      <c r="GO39" s="683"/>
      <c r="GP39" s="683"/>
      <c r="GQ39" s="683"/>
      <c r="GR39" s="683"/>
      <c r="GS39" s="683"/>
      <c r="GT39" s="683"/>
      <c r="GU39" s="683"/>
      <c r="GV39" s="683"/>
      <c r="GW39" s="683"/>
      <c r="GX39" s="683"/>
      <c r="GY39" s="683"/>
      <c r="GZ39" s="683"/>
      <c r="HA39" s="683"/>
      <c r="HB39" s="683"/>
      <c r="HC39" s="683"/>
      <c r="HD39" s="683"/>
      <c r="HE39" s="683"/>
      <c r="HF39" s="683"/>
      <c r="HG39" s="683"/>
      <c r="HH39" s="683"/>
      <c r="HI39" s="683"/>
      <c r="HJ39" s="683"/>
      <c r="HK39" s="683"/>
      <c r="HL39" s="683"/>
      <c r="HM39" s="683"/>
      <c r="HN39" s="683"/>
      <c r="HO39" s="683"/>
      <c r="HP39" s="683"/>
      <c r="HQ39" s="683"/>
      <c r="HR39" s="683"/>
      <c r="HS39" s="683"/>
      <c r="HT39" s="683"/>
      <c r="HU39" s="683"/>
      <c r="HV39" s="683"/>
      <c r="HW39" s="683"/>
      <c r="HX39" s="683"/>
      <c r="HY39" s="683"/>
      <c r="HZ39" s="683"/>
      <c r="IA39" s="683"/>
      <c r="IB39" s="683"/>
      <c r="IC39" s="683"/>
      <c r="ID39" s="683"/>
      <c r="IE39" s="683"/>
      <c r="IF39" s="683"/>
      <c r="IG39" s="683"/>
      <c r="IH39" s="683"/>
      <c r="II39" s="683"/>
      <c r="IJ39" s="683"/>
      <c r="IK39" s="683"/>
      <c r="IL39" s="683"/>
      <c r="IM39" s="683"/>
      <c r="IN39" s="683"/>
      <c r="IO39" s="683"/>
      <c r="IP39" s="683"/>
      <c r="IQ39" s="683"/>
      <c r="IR39" s="683"/>
      <c r="IS39" s="683"/>
      <c r="IT39" s="683"/>
      <c r="IU39" s="683"/>
      <c r="IV39" s="683"/>
    </row>
    <row r="40" spans="1:256" ht="18" customHeight="1">
      <c r="A40" s="1324"/>
      <c r="B40" s="1330"/>
      <c r="C40" s="1327"/>
      <c r="D40" s="1327"/>
      <c r="E40" s="1330"/>
      <c r="F40" s="704" t="s">
        <v>682</v>
      </c>
      <c r="G40" s="1344"/>
      <c r="H40" s="1344"/>
      <c r="I40" s="1344"/>
      <c r="J40" s="1341"/>
      <c r="K40" s="1338"/>
      <c r="L40" s="1338"/>
      <c r="M40" s="1338"/>
      <c r="N40" s="1338"/>
      <c r="O40" s="1338"/>
      <c r="P40" s="1338"/>
      <c r="Q40" s="683"/>
      <c r="R40" s="683"/>
      <c r="S40" s="683"/>
      <c r="T40" s="683"/>
      <c r="U40" s="683"/>
      <c r="V40" s="683"/>
      <c r="W40" s="683"/>
      <c r="X40" s="683"/>
      <c r="Y40" s="683"/>
      <c r="Z40" s="683"/>
      <c r="AA40" s="683"/>
      <c r="AB40" s="683"/>
      <c r="AC40" s="683"/>
      <c r="AD40" s="683"/>
      <c r="AE40" s="683"/>
      <c r="AF40" s="683"/>
      <c r="AG40" s="683"/>
      <c r="AH40" s="683"/>
      <c r="AI40" s="683"/>
      <c r="AJ40" s="683"/>
      <c r="AK40" s="683"/>
      <c r="AL40" s="683"/>
      <c r="AM40" s="683"/>
      <c r="AN40" s="683"/>
      <c r="AO40" s="683"/>
      <c r="AP40" s="683"/>
      <c r="AQ40" s="683"/>
      <c r="AR40" s="683"/>
      <c r="AS40" s="683"/>
      <c r="AT40" s="683"/>
      <c r="AU40" s="683"/>
      <c r="AV40" s="683"/>
      <c r="AW40" s="683"/>
      <c r="AX40" s="683"/>
      <c r="AY40" s="683"/>
      <c r="AZ40" s="683"/>
      <c r="BA40" s="683"/>
      <c r="BB40" s="683"/>
      <c r="BC40" s="683"/>
      <c r="BD40" s="683"/>
      <c r="BE40" s="683"/>
      <c r="BF40" s="683"/>
      <c r="BG40" s="683"/>
      <c r="BH40" s="683"/>
      <c r="BI40" s="683"/>
      <c r="BJ40" s="683"/>
      <c r="BK40" s="683"/>
      <c r="BL40" s="683"/>
      <c r="BM40" s="683"/>
      <c r="BN40" s="683"/>
      <c r="BO40" s="683"/>
      <c r="BP40" s="683"/>
      <c r="BQ40" s="683"/>
      <c r="BR40" s="683"/>
      <c r="BS40" s="683"/>
      <c r="BT40" s="683"/>
      <c r="BU40" s="683"/>
      <c r="BV40" s="683"/>
      <c r="BW40" s="683"/>
      <c r="BX40" s="683"/>
      <c r="BY40" s="683"/>
      <c r="BZ40" s="683"/>
      <c r="CA40" s="683"/>
      <c r="CB40" s="683"/>
      <c r="CC40" s="683"/>
      <c r="CD40" s="683"/>
      <c r="CE40" s="683"/>
      <c r="CF40" s="683"/>
      <c r="CG40" s="683"/>
      <c r="CH40" s="683"/>
      <c r="CI40" s="683"/>
      <c r="CJ40" s="683"/>
      <c r="CK40" s="683"/>
      <c r="CL40" s="683"/>
      <c r="CM40" s="683"/>
      <c r="CN40" s="683"/>
      <c r="CO40" s="683"/>
      <c r="CP40" s="683"/>
      <c r="CQ40" s="683"/>
      <c r="CR40" s="683"/>
      <c r="CS40" s="683"/>
      <c r="CT40" s="683"/>
      <c r="CU40" s="683"/>
      <c r="CV40" s="683"/>
      <c r="CW40" s="683"/>
      <c r="CX40" s="683"/>
      <c r="CY40" s="683"/>
      <c r="CZ40" s="683"/>
      <c r="DA40" s="683"/>
      <c r="DB40" s="683"/>
      <c r="DC40" s="683"/>
      <c r="DD40" s="683"/>
      <c r="DE40" s="683"/>
      <c r="DF40" s="683"/>
      <c r="DG40" s="683"/>
      <c r="DH40" s="683"/>
      <c r="DI40" s="683"/>
      <c r="DJ40" s="683"/>
      <c r="DK40" s="683"/>
      <c r="DL40" s="683"/>
      <c r="DM40" s="683"/>
      <c r="DN40" s="683"/>
      <c r="DO40" s="683"/>
      <c r="DP40" s="683"/>
      <c r="DQ40" s="683"/>
      <c r="DR40" s="683"/>
      <c r="DS40" s="683"/>
      <c r="DT40" s="683"/>
      <c r="DU40" s="683"/>
      <c r="DV40" s="683"/>
      <c r="DW40" s="683"/>
      <c r="DX40" s="683"/>
      <c r="DY40" s="683"/>
      <c r="DZ40" s="683"/>
      <c r="EA40" s="683"/>
      <c r="EB40" s="683"/>
      <c r="EC40" s="683"/>
      <c r="ED40" s="683"/>
      <c r="EE40" s="683"/>
      <c r="EF40" s="683"/>
      <c r="EG40" s="683"/>
      <c r="EH40" s="683"/>
      <c r="EI40" s="683"/>
      <c r="EJ40" s="683"/>
      <c r="EK40" s="683"/>
      <c r="EL40" s="683"/>
      <c r="EM40" s="683"/>
      <c r="EN40" s="683"/>
      <c r="EO40" s="683"/>
      <c r="EP40" s="683"/>
      <c r="EQ40" s="683"/>
      <c r="ER40" s="683"/>
      <c r="ES40" s="683"/>
      <c r="ET40" s="683"/>
      <c r="EU40" s="683"/>
      <c r="EV40" s="683"/>
      <c r="EW40" s="683"/>
      <c r="EX40" s="683"/>
      <c r="EY40" s="683"/>
      <c r="EZ40" s="683"/>
      <c r="FA40" s="683"/>
      <c r="FB40" s="683"/>
      <c r="FC40" s="683"/>
      <c r="FD40" s="683"/>
      <c r="FE40" s="683"/>
      <c r="FF40" s="683"/>
      <c r="FG40" s="683"/>
      <c r="FH40" s="683"/>
      <c r="FI40" s="683"/>
      <c r="FJ40" s="683"/>
      <c r="FK40" s="683"/>
      <c r="FL40" s="683"/>
      <c r="FM40" s="683"/>
      <c r="FN40" s="683"/>
      <c r="FO40" s="683"/>
      <c r="FP40" s="683"/>
      <c r="FQ40" s="683"/>
      <c r="FR40" s="683"/>
      <c r="FS40" s="683"/>
      <c r="FT40" s="683"/>
      <c r="FU40" s="683"/>
      <c r="FV40" s="683"/>
      <c r="FW40" s="683"/>
      <c r="FX40" s="683"/>
      <c r="FY40" s="683"/>
      <c r="FZ40" s="683"/>
      <c r="GA40" s="683"/>
      <c r="GB40" s="683"/>
      <c r="GC40" s="683"/>
      <c r="GD40" s="683"/>
      <c r="GE40" s="683"/>
      <c r="GF40" s="683"/>
      <c r="GG40" s="683"/>
      <c r="GH40" s="683"/>
      <c r="GI40" s="683"/>
      <c r="GJ40" s="683"/>
      <c r="GK40" s="683"/>
      <c r="GL40" s="683"/>
      <c r="GM40" s="683"/>
      <c r="GN40" s="683"/>
      <c r="GO40" s="683"/>
      <c r="GP40" s="683"/>
      <c r="GQ40" s="683"/>
      <c r="GR40" s="683"/>
      <c r="GS40" s="683"/>
      <c r="GT40" s="683"/>
      <c r="GU40" s="683"/>
      <c r="GV40" s="683"/>
      <c r="GW40" s="683"/>
      <c r="GX40" s="683"/>
      <c r="GY40" s="683"/>
      <c r="GZ40" s="683"/>
      <c r="HA40" s="683"/>
      <c r="HB40" s="683"/>
      <c r="HC40" s="683"/>
      <c r="HD40" s="683"/>
      <c r="HE40" s="683"/>
      <c r="HF40" s="683"/>
      <c r="HG40" s="683"/>
      <c r="HH40" s="683"/>
      <c r="HI40" s="683"/>
      <c r="HJ40" s="683"/>
      <c r="HK40" s="683"/>
      <c r="HL40" s="683"/>
      <c r="HM40" s="683"/>
      <c r="HN40" s="683"/>
      <c r="HO40" s="683"/>
      <c r="HP40" s="683"/>
      <c r="HQ40" s="683"/>
      <c r="HR40" s="683"/>
      <c r="HS40" s="683"/>
      <c r="HT40" s="683"/>
      <c r="HU40" s="683"/>
      <c r="HV40" s="683"/>
      <c r="HW40" s="683"/>
      <c r="HX40" s="683"/>
      <c r="HY40" s="683"/>
      <c r="HZ40" s="683"/>
      <c r="IA40" s="683"/>
      <c r="IB40" s="683"/>
      <c r="IC40" s="683"/>
      <c r="ID40" s="683"/>
      <c r="IE40" s="683"/>
      <c r="IF40" s="683"/>
      <c r="IG40" s="683"/>
      <c r="IH40" s="683"/>
      <c r="II40" s="683"/>
      <c r="IJ40" s="683"/>
      <c r="IK40" s="683"/>
      <c r="IL40" s="683"/>
      <c r="IM40" s="683"/>
      <c r="IN40" s="683"/>
      <c r="IO40" s="683"/>
      <c r="IP40" s="683"/>
      <c r="IQ40" s="683"/>
      <c r="IR40" s="683"/>
      <c r="IS40" s="683"/>
      <c r="IT40" s="683"/>
      <c r="IU40" s="683"/>
      <c r="IV40" s="683"/>
    </row>
    <row r="41" spans="1:256" ht="18" customHeight="1">
      <c r="A41" s="1325"/>
      <c r="B41" s="1331"/>
      <c r="C41" s="1328"/>
      <c r="D41" s="1328"/>
      <c r="E41" s="1331"/>
      <c r="F41" s="704" t="s">
        <v>683</v>
      </c>
      <c r="G41" s="1345"/>
      <c r="H41" s="1345"/>
      <c r="I41" s="1345"/>
      <c r="J41" s="1342"/>
      <c r="K41" s="1339"/>
      <c r="L41" s="1339"/>
      <c r="M41" s="1339"/>
      <c r="N41" s="1339"/>
      <c r="O41" s="1339"/>
      <c r="P41" s="1339"/>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3"/>
      <c r="BI41" s="683"/>
      <c r="BJ41" s="683"/>
      <c r="BK41" s="683"/>
      <c r="BL41" s="683"/>
      <c r="BM41" s="683"/>
      <c r="BN41" s="683"/>
      <c r="BO41" s="683"/>
      <c r="BP41" s="683"/>
      <c r="BQ41" s="683"/>
      <c r="BR41" s="683"/>
      <c r="BS41" s="683"/>
      <c r="BT41" s="683"/>
      <c r="BU41" s="683"/>
      <c r="BV41" s="683"/>
      <c r="BW41" s="683"/>
      <c r="BX41" s="683"/>
      <c r="BY41" s="683"/>
      <c r="BZ41" s="683"/>
      <c r="CA41" s="683"/>
      <c r="CB41" s="683"/>
      <c r="CC41" s="683"/>
      <c r="CD41" s="683"/>
      <c r="CE41" s="683"/>
      <c r="CF41" s="683"/>
      <c r="CG41" s="683"/>
      <c r="CH41" s="683"/>
      <c r="CI41" s="683"/>
      <c r="CJ41" s="683"/>
      <c r="CK41" s="683"/>
      <c r="CL41" s="683"/>
      <c r="CM41" s="683"/>
      <c r="CN41" s="683"/>
      <c r="CO41" s="683"/>
      <c r="CP41" s="683"/>
      <c r="CQ41" s="683"/>
      <c r="CR41" s="683"/>
      <c r="CS41" s="683"/>
      <c r="CT41" s="683"/>
      <c r="CU41" s="683"/>
      <c r="CV41" s="683"/>
      <c r="CW41" s="683"/>
      <c r="CX41" s="683"/>
      <c r="CY41" s="683"/>
      <c r="CZ41" s="683"/>
      <c r="DA41" s="683"/>
      <c r="DB41" s="683"/>
      <c r="DC41" s="683"/>
      <c r="DD41" s="683"/>
      <c r="DE41" s="683"/>
      <c r="DF41" s="683"/>
      <c r="DG41" s="683"/>
      <c r="DH41" s="683"/>
      <c r="DI41" s="683"/>
      <c r="DJ41" s="683"/>
      <c r="DK41" s="683"/>
      <c r="DL41" s="683"/>
      <c r="DM41" s="683"/>
      <c r="DN41" s="683"/>
      <c r="DO41" s="683"/>
      <c r="DP41" s="683"/>
      <c r="DQ41" s="683"/>
      <c r="DR41" s="683"/>
      <c r="DS41" s="683"/>
      <c r="DT41" s="683"/>
      <c r="DU41" s="683"/>
      <c r="DV41" s="683"/>
      <c r="DW41" s="683"/>
      <c r="DX41" s="683"/>
      <c r="DY41" s="683"/>
      <c r="DZ41" s="683"/>
      <c r="EA41" s="683"/>
      <c r="EB41" s="683"/>
      <c r="EC41" s="683"/>
      <c r="ED41" s="683"/>
      <c r="EE41" s="683"/>
      <c r="EF41" s="683"/>
      <c r="EG41" s="683"/>
      <c r="EH41" s="683"/>
      <c r="EI41" s="683"/>
      <c r="EJ41" s="683"/>
      <c r="EK41" s="683"/>
      <c r="EL41" s="683"/>
      <c r="EM41" s="683"/>
      <c r="EN41" s="683"/>
      <c r="EO41" s="683"/>
      <c r="EP41" s="683"/>
      <c r="EQ41" s="683"/>
      <c r="ER41" s="683"/>
      <c r="ES41" s="683"/>
      <c r="ET41" s="683"/>
      <c r="EU41" s="683"/>
      <c r="EV41" s="683"/>
      <c r="EW41" s="683"/>
      <c r="EX41" s="683"/>
      <c r="EY41" s="683"/>
      <c r="EZ41" s="683"/>
      <c r="FA41" s="683"/>
      <c r="FB41" s="683"/>
      <c r="FC41" s="683"/>
      <c r="FD41" s="683"/>
      <c r="FE41" s="683"/>
      <c r="FF41" s="683"/>
      <c r="FG41" s="683"/>
      <c r="FH41" s="683"/>
      <c r="FI41" s="683"/>
      <c r="FJ41" s="683"/>
      <c r="FK41" s="683"/>
      <c r="FL41" s="683"/>
      <c r="FM41" s="683"/>
      <c r="FN41" s="683"/>
      <c r="FO41" s="683"/>
      <c r="FP41" s="683"/>
      <c r="FQ41" s="683"/>
      <c r="FR41" s="683"/>
      <c r="FS41" s="683"/>
      <c r="FT41" s="683"/>
      <c r="FU41" s="683"/>
      <c r="FV41" s="683"/>
      <c r="FW41" s="683"/>
      <c r="FX41" s="683"/>
      <c r="FY41" s="683"/>
      <c r="FZ41" s="683"/>
      <c r="GA41" s="683"/>
      <c r="GB41" s="683"/>
      <c r="GC41" s="683"/>
      <c r="GD41" s="683"/>
      <c r="GE41" s="683"/>
      <c r="GF41" s="683"/>
      <c r="GG41" s="683"/>
      <c r="GH41" s="683"/>
      <c r="GI41" s="683"/>
      <c r="GJ41" s="683"/>
      <c r="GK41" s="683"/>
      <c r="GL41" s="683"/>
      <c r="GM41" s="683"/>
      <c r="GN41" s="683"/>
      <c r="GO41" s="683"/>
      <c r="GP41" s="683"/>
      <c r="GQ41" s="683"/>
      <c r="GR41" s="683"/>
      <c r="GS41" s="683"/>
      <c r="GT41" s="683"/>
      <c r="GU41" s="683"/>
      <c r="GV41" s="683"/>
      <c r="GW41" s="683"/>
      <c r="GX41" s="683"/>
      <c r="GY41" s="683"/>
      <c r="GZ41" s="683"/>
      <c r="HA41" s="683"/>
      <c r="HB41" s="683"/>
      <c r="HC41" s="683"/>
      <c r="HD41" s="683"/>
      <c r="HE41" s="683"/>
      <c r="HF41" s="683"/>
      <c r="HG41" s="683"/>
      <c r="HH41" s="683"/>
      <c r="HI41" s="683"/>
      <c r="HJ41" s="683"/>
      <c r="HK41" s="683"/>
      <c r="HL41" s="683"/>
      <c r="HM41" s="683"/>
      <c r="HN41" s="683"/>
      <c r="HO41" s="683"/>
      <c r="HP41" s="683"/>
      <c r="HQ41" s="683"/>
      <c r="HR41" s="683"/>
      <c r="HS41" s="683"/>
      <c r="HT41" s="683"/>
      <c r="HU41" s="683"/>
      <c r="HV41" s="683"/>
      <c r="HW41" s="683"/>
      <c r="HX41" s="683"/>
      <c r="HY41" s="683"/>
      <c r="HZ41" s="683"/>
      <c r="IA41" s="683"/>
      <c r="IB41" s="683"/>
      <c r="IC41" s="683"/>
      <c r="ID41" s="683"/>
      <c r="IE41" s="683"/>
      <c r="IF41" s="683"/>
      <c r="IG41" s="683"/>
      <c r="IH41" s="683"/>
      <c r="II41" s="683"/>
      <c r="IJ41" s="683"/>
      <c r="IK41" s="683"/>
      <c r="IL41" s="683"/>
      <c r="IM41" s="683"/>
      <c r="IN41" s="683"/>
      <c r="IO41" s="683"/>
      <c r="IP41" s="683"/>
      <c r="IQ41" s="683"/>
      <c r="IR41" s="683"/>
      <c r="IS41" s="683"/>
      <c r="IT41" s="683"/>
      <c r="IU41" s="683"/>
      <c r="IV41" s="683"/>
    </row>
    <row r="42" spans="1:256" ht="15">
      <c r="A42" s="705"/>
      <c r="B42" s="706" t="s">
        <v>434</v>
      </c>
      <c r="C42" s="707"/>
      <c r="D42" s="707"/>
      <c r="E42" s="708"/>
      <c r="F42" s="685"/>
      <c r="G42" s="709"/>
      <c r="H42" s="709"/>
      <c r="I42" s="709"/>
      <c r="J42" s="710"/>
      <c r="K42" s="710"/>
      <c r="L42" s="710"/>
      <c r="M42" s="710"/>
      <c r="N42" s="710"/>
      <c r="O42" s="710"/>
      <c r="P42" s="710"/>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683"/>
      <c r="AY42" s="683"/>
      <c r="AZ42" s="683"/>
      <c r="BA42" s="683"/>
      <c r="BB42" s="683"/>
      <c r="BC42" s="683"/>
      <c r="BD42" s="683"/>
      <c r="BE42" s="683"/>
      <c r="BF42" s="683"/>
      <c r="BG42" s="683"/>
      <c r="BH42" s="683"/>
      <c r="BI42" s="683"/>
      <c r="BJ42" s="683"/>
      <c r="BK42" s="683"/>
      <c r="BL42" s="683"/>
      <c r="BM42" s="683"/>
      <c r="BN42" s="683"/>
      <c r="BO42" s="683"/>
      <c r="BP42" s="683"/>
      <c r="BQ42" s="683"/>
      <c r="BR42" s="683"/>
      <c r="BS42" s="683"/>
      <c r="BT42" s="683"/>
      <c r="BU42" s="683"/>
      <c r="BV42" s="683"/>
      <c r="BW42" s="683"/>
      <c r="BX42" s="683"/>
      <c r="BY42" s="683"/>
      <c r="BZ42" s="683"/>
      <c r="CA42" s="683"/>
      <c r="CB42" s="683"/>
      <c r="CC42" s="683"/>
      <c r="CD42" s="683"/>
      <c r="CE42" s="683"/>
      <c r="CF42" s="683"/>
      <c r="CG42" s="683"/>
      <c r="CH42" s="683"/>
      <c r="CI42" s="683"/>
      <c r="CJ42" s="683"/>
      <c r="CK42" s="683"/>
      <c r="CL42" s="683"/>
      <c r="CM42" s="683"/>
      <c r="CN42" s="683"/>
      <c r="CO42" s="683"/>
      <c r="CP42" s="683"/>
      <c r="CQ42" s="683"/>
      <c r="CR42" s="683"/>
      <c r="CS42" s="683"/>
      <c r="CT42" s="683"/>
      <c r="CU42" s="683"/>
      <c r="CV42" s="683"/>
      <c r="CW42" s="683"/>
      <c r="CX42" s="683"/>
      <c r="CY42" s="683"/>
      <c r="CZ42" s="683"/>
      <c r="DA42" s="683"/>
      <c r="DB42" s="683"/>
      <c r="DC42" s="683"/>
      <c r="DD42" s="683"/>
      <c r="DE42" s="683"/>
      <c r="DF42" s="683"/>
      <c r="DG42" s="683"/>
      <c r="DH42" s="683"/>
      <c r="DI42" s="683"/>
      <c r="DJ42" s="683"/>
      <c r="DK42" s="683"/>
      <c r="DL42" s="683"/>
      <c r="DM42" s="683"/>
      <c r="DN42" s="683"/>
      <c r="DO42" s="683"/>
      <c r="DP42" s="683"/>
      <c r="DQ42" s="683"/>
      <c r="DR42" s="683"/>
      <c r="DS42" s="683"/>
      <c r="DT42" s="683"/>
      <c r="DU42" s="683"/>
      <c r="DV42" s="683"/>
      <c r="DW42" s="683"/>
      <c r="DX42" s="683"/>
      <c r="DY42" s="683"/>
      <c r="DZ42" s="683"/>
      <c r="EA42" s="683"/>
      <c r="EB42" s="683"/>
      <c r="EC42" s="683"/>
      <c r="ED42" s="683"/>
      <c r="EE42" s="683"/>
      <c r="EF42" s="683"/>
      <c r="EG42" s="683"/>
      <c r="EH42" s="683"/>
      <c r="EI42" s="683"/>
      <c r="EJ42" s="683"/>
      <c r="EK42" s="683"/>
      <c r="EL42" s="683"/>
      <c r="EM42" s="683"/>
      <c r="EN42" s="683"/>
      <c r="EO42" s="683"/>
      <c r="EP42" s="683"/>
      <c r="EQ42" s="683"/>
      <c r="ER42" s="683"/>
      <c r="ES42" s="683"/>
      <c r="ET42" s="683"/>
      <c r="EU42" s="683"/>
      <c r="EV42" s="683"/>
      <c r="EW42" s="683"/>
      <c r="EX42" s="683"/>
      <c r="EY42" s="683"/>
      <c r="EZ42" s="683"/>
      <c r="FA42" s="683"/>
      <c r="FB42" s="683"/>
      <c r="FC42" s="683"/>
      <c r="FD42" s="683"/>
      <c r="FE42" s="683"/>
      <c r="FF42" s="683"/>
      <c r="FG42" s="683"/>
      <c r="FH42" s="683"/>
      <c r="FI42" s="683"/>
      <c r="FJ42" s="683"/>
      <c r="FK42" s="683"/>
      <c r="FL42" s="683"/>
      <c r="FM42" s="683"/>
      <c r="FN42" s="683"/>
      <c r="FO42" s="683"/>
      <c r="FP42" s="683"/>
      <c r="FQ42" s="683"/>
      <c r="FR42" s="683"/>
      <c r="FS42" s="683"/>
      <c r="FT42" s="683"/>
      <c r="FU42" s="683"/>
      <c r="FV42" s="683"/>
      <c r="FW42" s="683"/>
      <c r="FX42" s="683"/>
      <c r="FY42" s="683"/>
      <c r="FZ42" s="683"/>
      <c r="GA42" s="683"/>
      <c r="GB42" s="683"/>
      <c r="GC42" s="683"/>
      <c r="GD42" s="683"/>
      <c r="GE42" s="683"/>
      <c r="GF42" s="683"/>
      <c r="GG42" s="683"/>
      <c r="GH42" s="683"/>
      <c r="GI42" s="683"/>
      <c r="GJ42" s="683"/>
      <c r="GK42" s="683"/>
      <c r="GL42" s="683"/>
      <c r="GM42" s="683"/>
      <c r="GN42" s="683"/>
      <c r="GO42" s="683"/>
      <c r="GP42" s="683"/>
      <c r="GQ42" s="683"/>
      <c r="GR42" s="683"/>
      <c r="GS42" s="683"/>
      <c r="GT42" s="683"/>
      <c r="GU42" s="683"/>
      <c r="GV42" s="683"/>
      <c r="GW42" s="683"/>
      <c r="GX42" s="683"/>
      <c r="GY42" s="683"/>
      <c r="GZ42" s="683"/>
      <c r="HA42" s="683"/>
      <c r="HB42" s="683"/>
      <c r="HC42" s="683"/>
      <c r="HD42" s="683"/>
      <c r="HE42" s="683"/>
      <c r="HF42" s="683"/>
      <c r="HG42" s="683"/>
      <c r="HH42" s="683"/>
      <c r="HI42" s="683"/>
      <c r="HJ42" s="683"/>
      <c r="HK42" s="683"/>
      <c r="HL42" s="683"/>
      <c r="HM42" s="683"/>
      <c r="HN42" s="683"/>
      <c r="HO42" s="683"/>
      <c r="HP42" s="683"/>
      <c r="HQ42" s="683"/>
      <c r="HR42" s="683"/>
      <c r="HS42" s="683"/>
      <c r="HT42" s="683"/>
      <c r="HU42" s="683"/>
      <c r="HV42" s="683"/>
      <c r="HW42" s="683"/>
      <c r="HX42" s="683"/>
      <c r="HY42" s="683"/>
      <c r="HZ42" s="683"/>
      <c r="IA42" s="683"/>
      <c r="IB42" s="683"/>
      <c r="IC42" s="683"/>
      <c r="ID42" s="683"/>
      <c r="IE42" s="683"/>
      <c r="IF42" s="683"/>
      <c r="IG42" s="683"/>
      <c r="IH42" s="683"/>
      <c r="II42" s="683"/>
      <c r="IJ42" s="683"/>
      <c r="IK42" s="683"/>
      <c r="IL42" s="683"/>
      <c r="IM42" s="683"/>
      <c r="IN42" s="683"/>
      <c r="IO42" s="683"/>
      <c r="IP42" s="683"/>
      <c r="IQ42" s="683"/>
      <c r="IR42" s="683"/>
      <c r="IS42" s="683"/>
      <c r="IT42" s="683"/>
      <c r="IU42" s="683"/>
      <c r="IV42" s="683"/>
    </row>
    <row r="43" spans="1:256" ht="15.75">
      <c r="A43" s="83" t="s">
        <v>226</v>
      </c>
      <c r="B43" s="251"/>
      <c r="C43" s="76"/>
      <c r="D43" s="193"/>
      <c r="E43" s="193"/>
      <c r="F43" s="193"/>
      <c r="G43" s="193"/>
      <c r="H43" s="193"/>
      <c r="I43" s="78"/>
      <c r="J43" s="78"/>
      <c r="K43" s="78"/>
      <c r="L43" s="168"/>
      <c r="M43" s="169"/>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c r="EO43" s="78"/>
      <c r="EP43" s="78"/>
      <c r="EQ43" s="78"/>
      <c r="ER43" s="78"/>
      <c r="ES43" s="78"/>
      <c r="ET43" s="78"/>
      <c r="EU43" s="78"/>
      <c r="EV43" s="78"/>
      <c r="EW43" s="78"/>
      <c r="EX43" s="78"/>
      <c r="EY43" s="78"/>
      <c r="EZ43" s="78"/>
      <c r="FA43" s="78"/>
      <c r="FB43" s="78"/>
      <c r="FC43" s="78"/>
      <c r="FD43" s="78"/>
      <c r="FE43" s="78"/>
      <c r="FF43" s="78"/>
      <c r="FG43" s="78"/>
      <c r="FH43" s="78"/>
      <c r="FI43" s="78"/>
      <c r="FJ43" s="78"/>
      <c r="FK43" s="78"/>
      <c r="FL43" s="78"/>
      <c r="FM43" s="78"/>
      <c r="FN43" s="78"/>
      <c r="FO43" s="78"/>
      <c r="FP43" s="78"/>
      <c r="FQ43" s="78"/>
      <c r="FR43" s="78"/>
      <c r="FS43" s="78"/>
      <c r="FT43" s="78"/>
      <c r="FU43" s="78"/>
      <c r="FV43" s="78"/>
      <c r="FW43" s="78"/>
      <c r="FX43" s="78"/>
      <c r="FY43" s="78"/>
      <c r="FZ43" s="78"/>
      <c r="GA43" s="78"/>
      <c r="GB43" s="78"/>
      <c r="GC43" s="78"/>
      <c r="GD43" s="78"/>
      <c r="GE43" s="78"/>
      <c r="GF43" s="78"/>
      <c r="GG43" s="78"/>
      <c r="GH43" s="78"/>
      <c r="GI43" s="78"/>
      <c r="GJ43" s="78"/>
      <c r="GK43" s="78"/>
      <c r="GL43" s="78"/>
      <c r="GM43" s="78"/>
      <c r="GN43" s="78"/>
      <c r="GO43" s="78"/>
      <c r="GP43" s="78"/>
      <c r="GQ43" s="78"/>
      <c r="GR43" s="78"/>
      <c r="GS43" s="78"/>
      <c r="GT43" s="78"/>
      <c r="GU43" s="78"/>
      <c r="GV43" s="78"/>
      <c r="GW43" s="78"/>
      <c r="GX43" s="78"/>
      <c r="GY43" s="78"/>
      <c r="GZ43" s="78"/>
      <c r="HA43" s="78"/>
      <c r="HB43" s="78"/>
      <c r="HC43" s="78"/>
      <c r="HD43" s="78"/>
      <c r="HE43" s="78"/>
      <c r="HF43" s="78"/>
      <c r="HG43" s="78"/>
      <c r="HH43" s="78"/>
      <c r="HI43" s="78"/>
      <c r="HJ43" s="78"/>
      <c r="HK43" s="78"/>
      <c r="HL43" s="78"/>
      <c r="HM43" s="78"/>
      <c r="HN43" s="78"/>
      <c r="HO43" s="78"/>
      <c r="HP43" s="78"/>
      <c r="HQ43" s="78"/>
      <c r="HR43" s="78"/>
      <c r="HS43" s="78"/>
      <c r="HT43" s="78"/>
      <c r="HU43" s="78"/>
      <c r="HV43" s="78"/>
      <c r="HW43" s="78"/>
      <c r="HX43" s="78"/>
      <c r="HY43" s="78"/>
      <c r="HZ43" s="78"/>
      <c r="IA43" s="78"/>
      <c r="IB43" s="78"/>
      <c r="IC43" s="78"/>
      <c r="ID43" s="78"/>
      <c r="IE43" s="78"/>
      <c r="IF43" s="78"/>
      <c r="IG43" s="78"/>
      <c r="IH43" s="78"/>
      <c r="II43" s="78"/>
      <c r="IJ43" s="78"/>
      <c r="IK43" s="78"/>
      <c r="IL43" s="78"/>
      <c r="IM43" s="78"/>
      <c r="IN43" s="78"/>
      <c r="IO43" s="78"/>
      <c r="IP43" s="78"/>
      <c r="IQ43" s="78"/>
      <c r="IR43" s="78"/>
      <c r="IS43" s="78"/>
      <c r="IT43" s="78"/>
      <c r="IU43" s="78"/>
      <c r="IV43" s="78"/>
    </row>
    <row r="44" spans="1:256" ht="15.75">
      <c r="A44" s="192"/>
      <c r="B44" s="192" t="s">
        <v>228</v>
      </c>
      <c r="C44" s="192"/>
      <c r="D44" s="192"/>
      <c r="E44" s="192"/>
      <c r="F44" s="192" t="s">
        <v>229</v>
      </c>
      <c r="G44" s="192"/>
      <c r="H44" s="192"/>
      <c r="I44" s="194"/>
      <c r="J44" s="194"/>
      <c r="K44" s="194"/>
      <c r="L44" s="168"/>
      <c r="M44" s="169"/>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c r="BN44" s="194"/>
      <c r="BO44" s="194"/>
      <c r="BP44" s="194"/>
      <c r="BQ44" s="194"/>
      <c r="BR44" s="194"/>
      <c r="BS44" s="194"/>
      <c r="BT44" s="194"/>
      <c r="BU44" s="194"/>
      <c r="BV44" s="194"/>
      <c r="BW44" s="194"/>
      <c r="BX44" s="194"/>
      <c r="BY44" s="194"/>
      <c r="BZ44" s="194"/>
      <c r="CA44" s="194"/>
      <c r="CB44" s="194"/>
      <c r="CC44" s="194"/>
      <c r="CD44" s="194"/>
      <c r="CE44" s="194"/>
      <c r="CF44" s="194"/>
      <c r="CG44" s="194"/>
      <c r="CH44" s="194"/>
      <c r="CI44" s="194"/>
      <c r="CJ44" s="194"/>
      <c r="CK44" s="194"/>
      <c r="CL44" s="194"/>
      <c r="CM44" s="194"/>
      <c r="CN44" s="194"/>
      <c r="CO44" s="194"/>
      <c r="CP44" s="194"/>
      <c r="CQ44" s="194"/>
      <c r="CR44" s="194"/>
      <c r="CS44" s="194"/>
      <c r="CT44" s="194"/>
      <c r="CU44" s="194"/>
      <c r="CV44" s="194"/>
      <c r="CW44" s="194"/>
      <c r="CX44" s="194"/>
      <c r="CY44" s="194"/>
      <c r="CZ44" s="194"/>
      <c r="DA44" s="194"/>
      <c r="DB44" s="194"/>
      <c r="DC44" s="194"/>
      <c r="DD44" s="194"/>
      <c r="DE44" s="194"/>
      <c r="DF44" s="194"/>
      <c r="DG44" s="194"/>
      <c r="DH44" s="194"/>
      <c r="DI44" s="194"/>
      <c r="DJ44" s="194"/>
      <c r="DK44" s="194"/>
      <c r="DL44" s="194"/>
      <c r="DM44" s="194"/>
      <c r="DN44" s="194"/>
      <c r="DO44" s="194"/>
      <c r="DP44" s="194"/>
      <c r="DQ44" s="194"/>
      <c r="DR44" s="194"/>
      <c r="DS44" s="194"/>
      <c r="DT44" s="194"/>
      <c r="DU44" s="194"/>
      <c r="DV44" s="194"/>
      <c r="DW44" s="194"/>
      <c r="DX44" s="194"/>
      <c r="DY44" s="194"/>
      <c r="DZ44" s="194"/>
      <c r="EA44" s="194"/>
      <c r="EB44" s="194"/>
      <c r="EC44" s="194"/>
      <c r="ED44" s="194"/>
      <c r="EE44" s="194"/>
      <c r="EF44" s="194"/>
      <c r="EG44" s="194"/>
      <c r="EH44" s="194"/>
      <c r="EI44" s="194"/>
      <c r="EJ44" s="194"/>
      <c r="EK44" s="194"/>
      <c r="EL44" s="194"/>
      <c r="EM44" s="194"/>
      <c r="EN44" s="194"/>
      <c r="EO44" s="194"/>
      <c r="EP44" s="194"/>
      <c r="EQ44" s="194"/>
      <c r="ER44" s="194"/>
      <c r="ES44" s="194"/>
      <c r="ET44" s="194"/>
      <c r="EU44" s="194"/>
      <c r="EV44" s="194"/>
      <c r="EW44" s="194"/>
      <c r="EX44" s="194"/>
      <c r="EY44" s="194"/>
      <c r="EZ44" s="194"/>
      <c r="FA44" s="194"/>
      <c r="FB44" s="194"/>
      <c r="FC44" s="194"/>
      <c r="FD44" s="194"/>
      <c r="FE44" s="194"/>
      <c r="FF44" s="194"/>
      <c r="FG44" s="194"/>
      <c r="FH44" s="194"/>
      <c r="FI44" s="194"/>
      <c r="FJ44" s="194"/>
      <c r="FK44" s="194"/>
      <c r="FL44" s="194"/>
      <c r="FM44" s="194"/>
      <c r="FN44" s="194"/>
      <c r="FO44" s="194"/>
      <c r="FP44" s="194"/>
      <c r="FQ44" s="194"/>
      <c r="FR44" s="194"/>
      <c r="FS44" s="194"/>
      <c r="FT44" s="194"/>
      <c r="FU44" s="194"/>
      <c r="FV44" s="194"/>
      <c r="FW44" s="194"/>
      <c r="FX44" s="194"/>
      <c r="FY44" s="194"/>
      <c r="FZ44" s="194"/>
      <c r="GA44" s="194"/>
      <c r="GB44" s="194"/>
      <c r="GC44" s="194"/>
      <c r="GD44" s="194"/>
      <c r="GE44" s="194"/>
      <c r="GF44" s="194"/>
      <c r="GG44" s="194"/>
      <c r="GH44" s="194"/>
      <c r="GI44" s="194"/>
      <c r="GJ44" s="194"/>
      <c r="GK44" s="194"/>
      <c r="GL44" s="194"/>
      <c r="GM44" s="194"/>
      <c r="GN44" s="194"/>
      <c r="GO44" s="194"/>
      <c r="GP44" s="194"/>
      <c r="GQ44" s="194"/>
      <c r="GR44" s="194"/>
      <c r="GS44" s="194"/>
      <c r="GT44" s="194"/>
      <c r="GU44" s="194"/>
      <c r="GV44" s="194"/>
      <c r="GW44" s="194"/>
      <c r="GX44" s="194"/>
      <c r="GY44" s="194"/>
      <c r="GZ44" s="194"/>
      <c r="HA44" s="194"/>
      <c r="HB44" s="194"/>
      <c r="HC44" s="194"/>
      <c r="HD44" s="194"/>
      <c r="HE44" s="194"/>
      <c r="HF44" s="194"/>
      <c r="HG44" s="194"/>
      <c r="HH44" s="194"/>
      <c r="HI44" s="194"/>
      <c r="HJ44" s="194"/>
      <c r="HK44" s="194"/>
      <c r="HL44" s="194"/>
      <c r="HM44" s="194"/>
      <c r="HN44" s="194"/>
      <c r="HO44" s="194"/>
      <c r="HP44" s="194"/>
      <c r="HQ44" s="194"/>
      <c r="HR44" s="194"/>
      <c r="HS44" s="194"/>
      <c r="HT44" s="194"/>
      <c r="HU44" s="194"/>
      <c r="HV44" s="194"/>
      <c r="HW44" s="194"/>
      <c r="HX44" s="194"/>
      <c r="HY44" s="194"/>
      <c r="HZ44" s="194"/>
      <c r="IA44" s="194"/>
      <c r="IB44" s="194"/>
      <c r="IC44" s="194"/>
      <c r="ID44" s="194"/>
      <c r="IE44" s="194"/>
      <c r="IF44" s="194"/>
      <c r="IG44" s="194"/>
      <c r="IH44" s="194"/>
      <c r="II44" s="194"/>
      <c r="IJ44" s="194"/>
      <c r="IK44" s="194"/>
      <c r="IL44" s="194"/>
      <c r="IM44" s="194"/>
      <c r="IN44" s="194"/>
      <c r="IO44" s="194"/>
      <c r="IP44" s="194"/>
      <c r="IQ44" s="194"/>
      <c r="IR44" s="194"/>
      <c r="IS44" s="194"/>
      <c r="IT44" s="194"/>
      <c r="IU44" s="194"/>
      <c r="IV44" s="194"/>
    </row>
    <row r="45" spans="1:256" ht="15.75">
      <c r="A45" s="192"/>
      <c r="B45" s="192"/>
      <c r="C45" s="192"/>
      <c r="D45" s="192"/>
      <c r="E45" s="192"/>
      <c r="F45" s="192"/>
      <c r="G45" s="192"/>
      <c r="H45" s="192"/>
      <c r="I45" s="194"/>
      <c r="J45" s="194"/>
      <c r="K45" s="194"/>
      <c r="L45" s="168"/>
      <c r="M45" s="169"/>
      <c r="N45" s="194"/>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94"/>
      <c r="CS45" s="194"/>
      <c r="CT45" s="194"/>
      <c r="CU45" s="194"/>
      <c r="CV45" s="194"/>
      <c r="CW45" s="194"/>
      <c r="CX45" s="194"/>
      <c r="CY45" s="194"/>
      <c r="CZ45" s="194"/>
      <c r="DA45" s="194"/>
      <c r="DB45" s="194"/>
      <c r="DC45" s="194"/>
      <c r="DD45" s="194"/>
      <c r="DE45" s="194"/>
      <c r="DF45" s="194"/>
      <c r="DG45" s="194"/>
      <c r="DH45" s="194"/>
      <c r="DI45" s="194"/>
      <c r="DJ45" s="194"/>
      <c r="DK45" s="194"/>
      <c r="DL45" s="194"/>
      <c r="DM45" s="194"/>
      <c r="DN45" s="194"/>
      <c r="DO45" s="194"/>
      <c r="DP45" s="194"/>
      <c r="DQ45" s="194"/>
      <c r="DR45" s="194"/>
      <c r="DS45" s="194"/>
      <c r="DT45" s="194"/>
      <c r="DU45" s="194"/>
      <c r="DV45" s="194"/>
      <c r="DW45" s="194"/>
      <c r="DX45" s="194"/>
      <c r="DY45" s="194"/>
      <c r="DZ45" s="194"/>
      <c r="EA45" s="194"/>
      <c r="EB45" s="194"/>
      <c r="EC45" s="194"/>
      <c r="ED45" s="194"/>
      <c r="EE45" s="194"/>
      <c r="EF45" s="194"/>
      <c r="EG45" s="194"/>
      <c r="EH45" s="194"/>
      <c r="EI45" s="194"/>
      <c r="EJ45" s="194"/>
      <c r="EK45" s="194"/>
      <c r="EL45" s="194"/>
      <c r="EM45" s="194"/>
      <c r="EN45" s="194"/>
      <c r="EO45" s="194"/>
      <c r="EP45" s="194"/>
      <c r="EQ45" s="194"/>
      <c r="ER45" s="194"/>
      <c r="ES45" s="194"/>
      <c r="ET45" s="194"/>
      <c r="EU45" s="194"/>
      <c r="EV45" s="194"/>
      <c r="EW45" s="194"/>
      <c r="EX45" s="194"/>
      <c r="EY45" s="194"/>
      <c r="EZ45" s="194"/>
      <c r="FA45" s="194"/>
      <c r="FB45" s="194"/>
      <c r="FC45" s="194"/>
      <c r="FD45" s="194"/>
      <c r="FE45" s="194"/>
      <c r="FF45" s="194"/>
      <c r="FG45" s="194"/>
      <c r="FH45" s="194"/>
      <c r="FI45" s="194"/>
      <c r="FJ45" s="194"/>
      <c r="FK45" s="194"/>
      <c r="FL45" s="194"/>
      <c r="FM45" s="194"/>
      <c r="FN45" s="194"/>
      <c r="FO45" s="194"/>
      <c r="FP45" s="194"/>
      <c r="FQ45" s="194"/>
      <c r="FR45" s="194"/>
      <c r="FS45" s="194"/>
      <c r="FT45" s="194"/>
      <c r="FU45" s="194"/>
      <c r="FV45" s="194"/>
      <c r="FW45" s="194"/>
      <c r="FX45" s="194"/>
      <c r="FY45" s="194"/>
      <c r="FZ45" s="194"/>
      <c r="GA45" s="194"/>
      <c r="GB45" s="194"/>
      <c r="GC45" s="194"/>
      <c r="GD45" s="194"/>
      <c r="GE45" s="194"/>
      <c r="GF45" s="194"/>
      <c r="GG45" s="194"/>
      <c r="GH45" s="194"/>
      <c r="GI45" s="194"/>
      <c r="GJ45" s="194"/>
      <c r="GK45" s="194"/>
      <c r="GL45" s="194"/>
      <c r="GM45" s="194"/>
      <c r="GN45" s="194"/>
      <c r="GO45" s="194"/>
      <c r="GP45" s="194"/>
      <c r="GQ45" s="194"/>
      <c r="GR45" s="194"/>
      <c r="GS45" s="194"/>
      <c r="GT45" s="194"/>
      <c r="GU45" s="194"/>
      <c r="GV45" s="194"/>
      <c r="GW45" s="194"/>
      <c r="GX45" s="194"/>
      <c r="GY45" s="194"/>
      <c r="GZ45" s="194"/>
      <c r="HA45" s="194"/>
      <c r="HB45" s="194"/>
      <c r="HC45" s="194"/>
      <c r="HD45" s="194"/>
      <c r="HE45" s="194"/>
      <c r="HF45" s="194"/>
      <c r="HG45" s="194"/>
      <c r="HH45" s="194"/>
      <c r="HI45" s="194"/>
      <c r="HJ45" s="194"/>
      <c r="HK45" s="194"/>
      <c r="HL45" s="194"/>
      <c r="HM45" s="194"/>
      <c r="HN45" s="194"/>
      <c r="HO45" s="194"/>
      <c r="HP45" s="194"/>
      <c r="HQ45" s="194"/>
      <c r="HR45" s="194"/>
      <c r="HS45" s="194"/>
      <c r="HT45" s="194"/>
      <c r="HU45" s="194"/>
      <c r="HV45" s="194"/>
      <c r="HW45" s="194"/>
      <c r="HX45" s="194"/>
      <c r="HY45" s="194"/>
      <c r="HZ45" s="194"/>
      <c r="IA45" s="194"/>
      <c r="IB45" s="194"/>
      <c r="IC45" s="194"/>
      <c r="ID45" s="194"/>
      <c r="IE45" s="194"/>
      <c r="IF45" s="194"/>
      <c r="IG45" s="194"/>
      <c r="IH45" s="194"/>
      <c r="II45" s="194"/>
      <c r="IJ45" s="194"/>
      <c r="IK45" s="194"/>
      <c r="IL45" s="194"/>
      <c r="IM45" s="194"/>
      <c r="IN45" s="194"/>
      <c r="IO45" s="194"/>
      <c r="IP45" s="194"/>
      <c r="IQ45" s="194"/>
      <c r="IR45" s="194"/>
      <c r="IS45" s="194"/>
      <c r="IT45" s="194"/>
      <c r="IU45" s="194"/>
      <c r="IV45" s="194"/>
    </row>
    <row r="46" spans="1:256" ht="15.75">
      <c r="A46" s="192"/>
      <c r="B46" s="192" t="s">
        <v>230</v>
      </c>
      <c r="C46" s="192"/>
      <c r="D46" s="192"/>
      <c r="E46" s="192"/>
      <c r="F46" s="192" t="s">
        <v>231</v>
      </c>
      <c r="G46" s="192"/>
      <c r="H46" s="192"/>
      <c r="I46" s="194"/>
      <c r="J46" s="194"/>
      <c r="K46" s="194"/>
      <c r="L46" s="168"/>
      <c r="M46" s="169"/>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c r="AY46" s="194"/>
      <c r="AZ46" s="194"/>
      <c r="BA46" s="194"/>
      <c r="BB46" s="194"/>
      <c r="BC46" s="194"/>
      <c r="BD46" s="194"/>
      <c r="BE46" s="194"/>
      <c r="BF46" s="194"/>
      <c r="BG46" s="194"/>
      <c r="BH46" s="194"/>
      <c r="BI46" s="194"/>
      <c r="BJ46" s="194"/>
      <c r="BK46" s="194"/>
      <c r="BL46" s="194"/>
      <c r="BM46" s="194"/>
      <c r="BN46" s="194"/>
      <c r="BO46" s="194"/>
      <c r="BP46" s="194"/>
      <c r="BQ46" s="194"/>
      <c r="BR46" s="194"/>
      <c r="BS46" s="194"/>
      <c r="BT46" s="194"/>
      <c r="BU46" s="194"/>
      <c r="BV46" s="194"/>
      <c r="BW46" s="194"/>
      <c r="BX46" s="194"/>
      <c r="BY46" s="194"/>
      <c r="BZ46" s="194"/>
      <c r="CA46" s="194"/>
      <c r="CB46" s="194"/>
      <c r="CC46" s="194"/>
      <c r="CD46" s="194"/>
      <c r="CE46" s="194"/>
      <c r="CF46" s="194"/>
      <c r="CG46" s="194"/>
      <c r="CH46" s="194"/>
      <c r="CI46" s="194"/>
      <c r="CJ46" s="194"/>
      <c r="CK46" s="194"/>
      <c r="CL46" s="194"/>
      <c r="CM46" s="194"/>
      <c r="CN46" s="194"/>
      <c r="CO46" s="194"/>
      <c r="CP46" s="194"/>
      <c r="CQ46" s="194"/>
      <c r="CR46" s="194"/>
      <c r="CS46" s="194"/>
      <c r="CT46" s="194"/>
      <c r="CU46" s="194"/>
      <c r="CV46" s="194"/>
      <c r="CW46" s="194"/>
      <c r="CX46" s="194"/>
      <c r="CY46" s="194"/>
      <c r="CZ46" s="194"/>
      <c r="DA46" s="194"/>
      <c r="DB46" s="194"/>
      <c r="DC46" s="194"/>
      <c r="DD46" s="194"/>
      <c r="DE46" s="194"/>
      <c r="DF46" s="194"/>
      <c r="DG46" s="194"/>
      <c r="DH46" s="194"/>
      <c r="DI46" s="194"/>
      <c r="DJ46" s="194"/>
      <c r="DK46" s="194"/>
      <c r="DL46" s="194"/>
      <c r="DM46" s="194"/>
      <c r="DN46" s="194"/>
      <c r="DO46" s="194"/>
      <c r="DP46" s="194"/>
      <c r="DQ46" s="194"/>
      <c r="DR46" s="194"/>
      <c r="DS46" s="194"/>
      <c r="DT46" s="194"/>
      <c r="DU46" s="194"/>
      <c r="DV46" s="194"/>
      <c r="DW46" s="194"/>
      <c r="DX46" s="194"/>
      <c r="DY46" s="194"/>
      <c r="DZ46" s="194"/>
      <c r="EA46" s="194"/>
      <c r="EB46" s="194"/>
      <c r="EC46" s="194"/>
      <c r="ED46" s="194"/>
      <c r="EE46" s="194"/>
      <c r="EF46" s="194"/>
      <c r="EG46" s="194"/>
      <c r="EH46" s="194"/>
      <c r="EI46" s="194"/>
      <c r="EJ46" s="194"/>
      <c r="EK46" s="194"/>
      <c r="EL46" s="194"/>
      <c r="EM46" s="194"/>
      <c r="EN46" s="194"/>
      <c r="EO46" s="194"/>
      <c r="EP46" s="194"/>
      <c r="EQ46" s="194"/>
      <c r="ER46" s="194"/>
      <c r="ES46" s="194"/>
      <c r="ET46" s="194"/>
      <c r="EU46" s="194"/>
      <c r="EV46" s="194"/>
      <c r="EW46" s="194"/>
      <c r="EX46" s="194"/>
      <c r="EY46" s="194"/>
      <c r="EZ46" s="194"/>
      <c r="FA46" s="194"/>
      <c r="FB46" s="194"/>
      <c r="FC46" s="194"/>
      <c r="FD46" s="194"/>
      <c r="FE46" s="194"/>
      <c r="FF46" s="194"/>
      <c r="FG46" s="194"/>
      <c r="FH46" s="194"/>
      <c r="FI46" s="194"/>
      <c r="FJ46" s="194"/>
      <c r="FK46" s="194"/>
      <c r="FL46" s="194"/>
      <c r="FM46" s="194"/>
      <c r="FN46" s="194"/>
      <c r="FO46" s="194"/>
      <c r="FP46" s="194"/>
      <c r="FQ46" s="194"/>
      <c r="FR46" s="194"/>
      <c r="FS46" s="194"/>
      <c r="FT46" s="194"/>
      <c r="FU46" s="194"/>
      <c r="FV46" s="194"/>
      <c r="FW46" s="194"/>
      <c r="FX46" s="194"/>
      <c r="FY46" s="194"/>
      <c r="FZ46" s="194"/>
      <c r="GA46" s="194"/>
      <c r="GB46" s="194"/>
      <c r="GC46" s="194"/>
      <c r="GD46" s="194"/>
      <c r="GE46" s="194"/>
      <c r="GF46" s="194"/>
      <c r="GG46" s="194"/>
      <c r="GH46" s="194"/>
      <c r="GI46" s="194"/>
      <c r="GJ46" s="194"/>
      <c r="GK46" s="194"/>
      <c r="GL46" s="194"/>
      <c r="GM46" s="194"/>
      <c r="GN46" s="194"/>
      <c r="GO46" s="194"/>
      <c r="GP46" s="194"/>
      <c r="GQ46" s="194"/>
      <c r="GR46" s="194"/>
      <c r="GS46" s="194"/>
      <c r="GT46" s="194"/>
      <c r="GU46" s="194"/>
      <c r="GV46" s="194"/>
      <c r="GW46" s="194"/>
      <c r="GX46" s="194"/>
      <c r="GY46" s="194"/>
      <c r="GZ46" s="194"/>
      <c r="HA46" s="194"/>
      <c r="HB46" s="194"/>
      <c r="HC46" s="194"/>
      <c r="HD46" s="194"/>
      <c r="HE46" s="194"/>
      <c r="HF46" s="194"/>
      <c r="HG46" s="194"/>
      <c r="HH46" s="194"/>
      <c r="HI46" s="194"/>
      <c r="HJ46" s="194"/>
      <c r="HK46" s="194"/>
      <c r="HL46" s="194"/>
      <c r="HM46" s="194"/>
      <c r="HN46" s="194"/>
      <c r="HO46" s="194"/>
      <c r="HP46" s="194"/>
      <c r="HQ46" s="194"/>
      <c r="HR46" s="194"/>
      <c r="HS46" s="194"/>
      <c r="HT46" s="194"/>
      <c r="HU46" s="194"/>
      <c r="HV46" s="194"/>
      <c r="HW46" s="194"/>
      <c r="HX46" s="194"/>
      <c r="HY46" s="194"/>
      <c r="HZ46" s="194"/>
      <c r="IA46" s="194"/>
      <c r="IB46" s="194"/>
      <c r="IC46" s="194"/>
      <c r="ID46" s="194"/>
      <c r="IE46" s="194"/>
      <c r="IF46" s="194"/>
      <c r="IG46" s="194"/>
      <c r="IH46" s="194"/>
      <c r="II46" s="194"/>
      <c r="IJ46" s="194"/>
      <c r="IK46" s="194"/>
      <c r="IL46" s="194"/>
      <c r="IM46" s="194"/>
      <c r="IN46" s="194"/>
      <c r="IO46" s="194"/>
      <c r="IP46" s="194"/>
      <c r="IQ46" s="194"/>
      <c r="IR46" s="194"/>
      <c r="IS46" s="194"/>
      <c r="IT46" s="194"/>
      <c r="IU46" s="194"/>
      <c r="IV46" s="194"/>
    </row>
    <row r="47" spans="1:256" ht="15.75">
      <c r="A47" s="195"/>
      <c r="B47" s="195" t="s">
        <v>232</v>
      </c>
      <c r="C47" s="195"/>
      <c r="D47" s="195"/>
      <c r="E47" s="195"/>
      <c r="F47" s="195" t="s">
        <v>232</v>
      </c>
      <c r="G47" s="195"/>
      <c r="H47" s="195"/>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c r="AY47" s="194"/>
      <c r="AZ47" s="194"/>
      <c r="BA47" s="194"/>
      <c r="BB47" s="194"/>
      <c r="BC47" s="194"/>
      <c r="BD47" s="194"/>
      <c r="BE47" s="194"/>
      <c r="BF47" s="194"/>
      <c r="BG47" s="194"/>
      <c r="BH47" s="194"/>
      <c r="BI47" s="194"/>
      <c r="BJ47" s="194"/>
      <c r="BK47" s="194"/>
      <c r="BL47" s="194"/>
      <c r="BM47" s="194"/>
      <c r="BN47" s="194"/>
      <c r="BO47" s="194"/>
      <c r="BP47" s="194"/>
      <c r="BQ47" s="194"/>
      <c r="BR47" s="194"/>
      <c r="BS47" s="194"/>
      <c r="BT47" s="194"/>
      <c r="BU47" s="194"/>
      <c r="BV47" s="194"/>
      <c r="BW47" s="194"/>
      <c r="BX47" s="194"/>
      <c r="BY47" s="194"/>
      <c r="BZ47" s="194"/>
      <c r="CA47" s="194"/>
      <c r="CB47" s="194"/>
      <c r="CC47" s="194"/>
      <c r="CD47" s="194"/>
      <c r="CE47" s="194"/>
      <c r="CF47" s="194"/>
      <c r="CG47" s="194"/>
      <c r="CH47" s="194"/>
      <c r="CI47" s="194"/>
      <c r="CJ47" s="194"/>
      <c r="CK47" s="194"/>
      <c r="CL47" s="194"/>
      <c r="CM47" s="194"/>
      <c r="CN47" s="194"/>
      <c r="CO47" s="194"/>
      <c r="CP47" s="194"/>
      <c r="CQ47" s="194"/>
      <c r="CR47" s="194"/>
      <c r="CS47" s="194"/>
      <c r="CT47" s="194"/>
      <c r="CU47" s="194"/>
      <c r="CV47" s="194"/>
      <c r="CW47" s="194"/>
      <c r="CX47" s="194"/>
      <c r="CY47" s="194"/>
      <c r="CZ47" s="194"/>
      <c r="DA47" s="194"/>
      <c r="DB47" s="194"/>
      <c r="DC47" s="194"/>
      <c r="DD47" s="194"/>
      <c r="DE47" s="194"/>
      <c r="DF47" s="194"/>
      <c r="DG47" s="194"/>
      <c r="DH47" s="194"/>
      <c r="DI47" s="194"/>
      <c r="DJ47" s="194"/>
      <c r="DK47" s="194"/>
      <c r="DL47" s="194"/>
      <c r="DM47" s="194"/>
      <c r="DN47" s="194"/>
      <c r="DO47" s="194"/>
      <c r="DP47" s="194"/>
      <c r="DQ47" s="194"/>
      <c r="DR47" s="194"/>
      <c r="DS47" s="194"/>
      <c r="DT47" s="194"/>
      <c r="DU47" s="194"/>
      <c r="DV47" s="194"/>
      <c r="DW47" s="194"/>
      <c r="DX47" s="194"/>
      <c r="DY47" s="194"/>
      <c r="DZ47" s="194"/>
      <c r="EA47" s="194"/>
      <c r="EB47" s="194"/>
      <c r="EC47" s="194"/>
      <c r="ED47" s="194"/>
      <c r="EE47" s="194"/>
      <c r="EF47" s="194"/>
      <c r="EG47" s="194"/>
      <c r="EH47" s="194"/>
      <c r="EI47" s="194"/>
      <c r="EJ47" s="194"/>
      <c r="EK47" s="194"/>
      <c r="EL47" s="194"/>
      <c r="EM47" s="194"/>
      <c r="EN47" s="194"/>
      <c r="EO47" s="194"/>
      <c r="EP47" s="194"/>
      <c r="EQ47" s="194"/>
      <c r="ER47" s="194"/>
      <c r="ES47" s="194"/>
      <c r="ET47" s="194"/>
      <c r="EU47" s="194"/>
      <c r="EV47" s="194"/>
      <c r="EW47" s="194"/>
      <c r="EX47" s="194"/>
      <c r="EY47" s="194"/>
      <c r="EZ47" s="194"/>
      <c r="FA47" s="194"/>
      <c r="FB47" s="194"/>
      <c r="FC47" s="194"/>
      <c r="FD47" s="194"/>
      <c r="FE47" s="194"/>
      <c r="FF47" s="194"/>
      <c r="FG47" s="194"/>
      <c r="FH47" s="194"/>
      <c r="FI47" s="194"/>
      <c r="FJ47" s="194"/>
      <c r="FK47" s="194"/>
      <c r="FL47" s="194"/>
      <c r="FM47" s="194"/>
      <c r="FN47" s="194"/>
      <c r="FO47" s="194"/>
      <c r="FP47" s="194"/>
      <c r="FQ47" s="194"/>
      <c r="FR47" s="194"/>
      <c r="FS47" s="194"/>
      <c r="FT47" s="194"/>
      <c r="FU47" s="194"/>
      <c r="FV47" s="194"/>
      <c r="FW47" s="194"/>
      <c r="FX47" s="194"/>
      <c r="FY47" s="194"/>
      <c r="FZ47" s="194"/>
      <c r="GA47" s="194"/>
      <c r="GB47" s="194"/>
      <c r="GC47" s="194"/>
      <c r="GD47" s="194"/>
      <c r="GE47" s="194"/>
      <c r="GF47" s="194"/>
      <c r="GG47" s="194"/>
      <c r="GH47" s="194"/>
      <c r="GI47" s="194"/>
      <c r="GJ47" s="194"/>
      <c r="GK47" s="194"/>
      <c r="GL47" s="194"/>
      <c r="GM47" s="194"/>
      <c r="GN47" s="194"/>
      <c r="GO47" s="194"/>
      <c r="GP47" s="194"/>
      <c r="GQ47" s="194"/>
      <c r="GR47" s="194"/>
      <c r="GS47" s="194"/>
      <c r="GT47" s="194"/>
      <c r="GU47" s="194"/>
      <c r="GV47" s="194"/>
      <c r="GW47" s="194"/>
      <c r="GX47" s="194"/>
      <c r="GY47" s="194"/>
      <c r="GZ47" s="194"/>
      <c r="HA47" s="194"/>
      <c r="HB47" s="194"/>
      <c r="HC47" s="194"/>
      <c r="HD47" s="194"/>
      <c r="HE47" s="194"/>
      <c r="HF47" s="194"/>
      <c r="HG47" s="194"/>
      <c r="HH47" s="194"/>
      <c r="HI47" s="194"/>
      <c r="HJ47" s="194"/>
      <c r="HK47" s="194"/>
      <c r="HL47" s="194"/>
      <c r="HM47" s="194"/>
      <c r="HN47" s="194"/>
      <c r="HO47" s="194"/>
      <c r="HP47" s="194"/>
      <c r="HQ47" s="194"/>
      <c r="HR47" s="194"/>
      <c r="HS47" s="194"/>
      <c r="HT47" s="194"/>
      <c r="HU47" s="194"/>
      <c r="HV47" s="194"/>
      <c r="HW47" s="194"/>
      <c r="HX47" s="194"/>
      <c r="HY47" s="194"/>
      <c r="HZ47" s="194"/>
      <c r="IA47" s="194"/>
      <c r="IB47" s="194"/>
      <c r="IC47" s="194"/>
      <c r="ID47" s="194"/>
      <c r="IE47" s="194"/>
      <c r="IF47" s="194"/>
      <c r="IG47" s="194"/>
      <c r="IH47" s="194"/>
      <c r="II47" s="194"/>
      <c r="IJ47" s="194"/>
      <c r="IK47" s="194"/>
      <c r="IL47" s="194"/>
      <c r="IM47" s="194"/>
      <c r="IN47" s="194"/>
      <c r="IO47" s="194"/>
      <c r="IP47" s="194"/>
      <c r="IQ47" s="194"/>
      <c r="IR47" s="194"/>
      <c r="IS47" s="194"/>
      <c r="IT47" s="194"/>
      <c r="IU47" s="194"/>
      <c r="IV47" s="194"/>
    </row>
    <row r="48" spans="1:256" ht="15.75">
      <c r="A48" s="192"/>
      <c r="B48" s="193" t="s">
        <v>233</v>
      </c>
      <c r="C48" s="193"/>
      <c r="D48" s="193"/>
      <c r="E48" s="193"/>
      <c r="F48" s="193"/>
      <c r="G48" s="193"/>
      <c r="H48" s="193"/>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78"/>
      <c r="FG48" s="78"/>
      <c r="FH48" s="78"/>
      <c r="FI48" s="78"/>
      <c r="FJ48" s="78"/>
      <c r="FK48" s="78"/>
      <c r="FL48" s="78"/>
      <c r="FM48" s="78"/>
      <c r="FN48" s="78"/>
      <c r="FO48" s="78"/>
      <c r="FP48" s="78"/>
      <c r="FQ48" s="78"/>
      <c r="FR48" s="78"/>
      <c r="FS48" s="78"/>
      <c r="FT48" s="78"/>
      <c r="FU48" s="78"/>
      <c r="FV48" s="78"/>
      <c r="FW48" s="78"/>
      <c r="FX48" s="78"/>
      <c r="FY48" s="78"/>
      <c r="FZ48" s="78"/>
      <c r="GA48" s="78"/>
      <c r="GB48" s="78"/>
      <c r="GC48" s="78"/>
      <c r="GD48" s="78"/>
      <c r="GE48" s="78"/>
      <c r="GF48" s="78"/>
      <c r="GG48" s="78"/>
      <c r="GH48" s="78"/>
      <c r="GI48" s="78"/>
      <c r="GJ48" s="78"/>
      <c r="GK48" s="78"/>
      <c r="GL48" s="78"/>
      <c r="GM48" s="78"/>
      <c r="GN48" s="78"/>
      <c r="GO48" s="78"/>
      <c r="GP48" s="78"/>
      <c r="GQ48" s="78"/>
      <c r="GR48" s="78"/>
      <c r="GS48" s="78"/>
      <c r="GT48" s="78"/>
      <c r="GU48" s="78"/>
      <c r="GV48" s="78"/>
      <c r="GW48" s="78"/>
      <c r="GX48" s="78"/>
      <c r="GY48" s="78"/>
      <c r="GZ48" s="78"/>
      <c r="HA48" s="78"/>
      <c r="HB48" s="78"/>
      <c r="HC48" s="78"/>
      <c r="HD48" s="78"/>
      <c r="HE48" s="78"/>
      <c r="HF48" s="78"/>
      <c r="HG48" s="78"/>
      <c r="HH48" s="78"/>
      <c r="HI48" s="78"/>
      <c r="HJ48" s="78"/>
      <c r="HK48" s="78"/>
      <c r="HL48" s="78"/>
      <c r="HM48" s="78"/>
      <c r="HN48" s="78"/>
      <c r="HO48" s="78"/>
      <c r="HP48" s="78"/>
      <c r="HQ48" s="78"/>
      <c r="HR48" s="78"/>
      <c r="HS48" s="78"/>
      <c r="HT48" s="78"/>
      <c r="HU48" s="78"/>
      <c r="HV48" s="78"/>
      <c r="HW48" s="78"/>
      <c r="HX48" s="78"/>
      <c r="HY48" s="78"/>
      <c r="HZ48" s="78"/>
      <c r="IA48" s="78"/>
      <c r="IB48" s="78"/>
      <c r="IC48" s="78"/>
      <c r="ID48" s="78"/>
      <c r="IE48" s="78"/>
      <c r="IF48" s="78"/>
      <c r="IG48" s="78"/>
      <c r="IH48" s="78"/>
      <c r="II48" s="78"/>
      <c r="IJ48" s="78"/>
      <c r="IK48" s="78"/>
      <c r="IL48" s="78"/>
      <c r="IM48" s="78"/>
      <c r="IN48" s="78"/>
      <c r="IO48" s="78"/>
      <c r="IP48" s="78"/>
      <c r="IQ48" s="78"/>
      <c r="IR48" s="78"/>
      <c r="IS48" s="78"/>
      <c r="IT48" s="78"/>
      <c r="IU48" s="78"/>
      <c r="IV48" s="78"/>
    </row>
    <row r="49" spans="1:256" ht="15.75">
      <c r="A49" s="192"/>
      <c r="B49" s="193"/>
      <c r="C49" s="193"/>
      <c r="D49" s="193"/>
      <c r="E49" s="193"/>
      <c r="F49" s="193"/>
      <c r="G49" s="193"/>
      <c r="H49" s="193"/>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5.75">
      <c r="A50" s="192"/>
      <c r="B50" s="192" t="s">
        <v>234</v>
      </c>
      <c r="C50" s="192"/>
      <c r="D50" s="192"/>
      <c r="E50" s="192"/>
      <c r="F50" s="192" t="s">
        <v>235</v>
      </c>
      <c r="G50" s="192"/>
      <c r="H50" s="192"/>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4"/>
      <c r="BF50" s="194"/>
      <c r="BG50" s="194"/>
      <c r="BH50" s="194"/>
      <c r="BI50" s="194"/>
      <c r="BJ50" s="194"/>
      <c r="BK50" s="194"/>
      <c r="BL50" s="194"/>
      <c r="BM50" s="194"/>
      <c r="BN50" s="194"/>
      <c r="BO50" s="194"/>
      <c r="BP50" s="194"/>
      <c r="BQ50" s="194"/>
      <c r="BR50" s="194"/>
      <c r="BS50" s="194"/>
      <c r="BT50" s="194"/>
      <c r="BU50" s="194"/>
      <c r="BV50" s="194"/>
      <c r="BW50" s="194"/>
      <c r="BX50" s="194"/>
      <c r="BY50" s="194"/>
      <c r="BZ50" s="194"/>
      <c r="CA50" s="194"/>
      <c r="CB50" s="194"/>
      <c r="CC50" s="194"/>
      <c r="CD50" s="194"/>
      <c r="CE50" s="194"/>
      <c r="CF50" s="194"/>
      <c r="CG50" s="194"/>
      <c r="CH50" s="194"/>
      <c r="CI50" s="194"/>
      <c r="CJ50" s="194"/>
      <c r="CK50" s="194"/>
      <c r="CL50" s="194"/>
      <c r="CM50" s="194"/>
      <c r="CN50" s="194"/>
      <c r="CO50" s="194"/>
      <c r="CP50" s="194"/>
      <c r="CQ50" s="194"/>
      <c r="CR50" s="194"/>
      <c r="CS50" s="194"/>
      <c r="CT50" s="194"/>
      <c r="CU50" s="194"/>
      <c r="CV50" s="194"/>
      <c r="CW50" s="194"/>
      <c r="CX50" s="194"/>
      <c r="CY50" s="194"/>
      <c r="CZ50" s="194"/>
      <c r="DA50" s="194"/>
      <c r="DB50" s="194"/>
      <c r="DC50" s="194"/>
      <c r="DD50" s="194"/>
      <c r="DE50" s="194"/>
      <c r="DF50" s="194"/>
      <c r="DG50" s="194"/>
      <c r="DH50" s="194"/>
      <c r="DI50" s="194"/>
      <c r="DJ50" s="194"/>
      <c r="DK50" s="194"/>
      <c r="DL50" s="194"/>
      <c r="DM50" s="194"/>
      <c r="DN50" s="194"/>
      <c r="DO50" s="194"/>
      <c r="DP50" s="194"/>
      <c r="DQ50" s="194"/>
      <c r="DR50" s="194"/>
      <c r="DS50" s="194"/>
      <c r="DT50" s="194"/>
      <c r="DU50" s="194"/>
      <c r="DV50" s="194"/>
      <c r="DW50" s="194"/>
      <c r="DX50" s="194"/>
      <c r="DY50" s="194"/>
      <c r="DZ50" s="194"/>
      <c r="EA50" s="194"/>
      <c r="EB50" s="194"/>
      <c r="EC50" s="194"/>
      <c r="ED50" s="194"/>
      <c r="EE50" s="194"/>
      <c r="EF50" s="194"/>
      <c r="EG50" s="194"/>
      <c r="EH50" s="194"/>
      <c r="EI50" s="194"/>
      <c r="EJ50" s="194"/>
      <c r="EK50" s="194"/>
      <c r="EL50" s="194"/>
      <c r="EM50" s="194"/>
      <c r="EN50" s="194"/>
      <c r="EO50" s="194"/>
      <c r="EP50" s="194"/>
      <c r="EQ50" s="194"/>
      <c r="ER50" s="194"/>
      <c r="ES50" s="194"/>
      <c r="ET50" s="194"/>
      <c r="EU50" s="194"/>
      <c r="EV50" s="194"/>
      <c r="EW50" s="194"/>
      <c r="EX50" s="194"/>
      <c r="EY50" s="194"/>
      <c r="EZ50" s="194"/>
      <c r="FA50" s="194"/>
      <c r="FB50" s="194"/>
      <c r="FC50" s="194"/>
      <c r="FD50" s="194"/>
      <c r="FE50" s="194"/>
      <c r="FF50" s="194"/>
      <c r="FG50" s="194"/>
      <c r="FH50" s="194"/>
      <c r="FI50" s="194"/>
      <c r="FJ50" s="194"/>
      <c r="FK50" s="194"/>
      <c r="FL50" s="194"/>
      <c r="FM50" s="194"/>
      <c r="FN50" s="194"/>
      <c r="FO50" s="194"/>
      <c r="FP50" s="194"/>
      <c r="FQ50" s="194"/>
      <c r="FR50" s="194"/>
      <c r="FS50" s="194"/>
      <c r="FT50" s="194"/>
      <c r="FU50" s="194"/>
      <c r="FV50" s="194"/>
      <c r="FW50" s="194"/>
      <c r="FX50" s="194"/>
      <c r="FY50" s="194"/>
      <c r="FZ50" s="194"/>
      <c r="GA50" s="194"/>
      <c r="GB50" s="194"/>
      <c r="GC50" s="194"/>
      <c r="GD50" s="194"/>
      <c r="GE50" s="194"/>
      <c r="GF50" s="194"/>
      <c r="GG50" s="194"/>
      <c r="GH50" s="194"/>
      <c r="GI50" s="194"/>
      <c r="GJ50" s="194"/>
      <c r="GK50" s="194"/>
      <c r="GL50" s="194"/>
      <c r="GM50" s="194"/>
      <c r="GN50" s="194"/>
      <c r="GO50" s="194"/>
      <c r="GP50" s="194"/>
      <c r="GQ50" s="194"/>
      <c r="GR50" s="194"/>
      <c r="GS50" s="194"/>
      <c r="GT50" s="194"/>
      <c r="GU50" s="194"/>
      <c r="GV50" s="194"/>
      <c r="GW50" s="194"/>
      <c r="GX50" s="194"/>
      <c r="GY50" s="194"/>
      <c r="GZ50" s="194"/>
      <c r="HA50" s="194"/>
      <c r="HB50" s="194"/>
      <c r="HC50" s="194"/>
      <c r="HD50" s="194"/>
      <c r="HE50" s="194"/>
      <c r="HF50" s="194"/>
      <c r="HG50" s="194"/>
      <c r="HH50" s="194"/>
      <c r="HI50" s="194"/>
      <c r="HJ50" s="194"/>
      <c r="HK50" s="194"/>
      <c r="HL50" s="194"/>
      <c r="HM50" s="194"/>
      <c r="HN50" s="194"/>
      <c r="HO50" s="194"/>
      <c r="HP50" s="194"/>
      <c r="HQ50" s="194"/>
      <c r="HR50" s="194"/>
      <c r="HS50" s="194"/>
      <c r="HT50" s="194"/>
      <c r="HU50" s="194"/>
      <c r="HV50" s="194"/>
      <c r="HW50" s="194"/>
      <c r="HX50" s="194"/>
      <c r="HY50" s="194"/>
      <c r="HZ50" s="194"/>
      <c r="IA50" s="194"/>
      <c r="IB50" s="194"/>
      <c r="IC50" s="194"/>
      <c r="ID50" s="194"/>
      <c r="IE50" s="194"/>
      <c r="IF50" s="194"/>
      <c r="IG50" s="194"/>
      <c r="IH50" s="194"/>
      <c r="II50" s="194"/>
      <c r="IJ50" s="194"/>
      <c r="IK50" s="194"/>
      <c r="IL50" s="194"/>
      <c r="IM50" s="194"/>
      <c r="IN50" s="194"/>
      <c r="IO50" s="194"/>
      <c r="IP50" s="194"/>
      <c r="IQ50" s="194"/>
      <c r="IR50" s="194"/>
      <c r="IS50" s="194"/>
      <c r="IT50" s="194"/>
      <c r="IU50" s="194"/>
      <c r="IV50" s="194"/>
    </row>
    <row r="51" spans="1:256">
      <c r="A51" s="194"/>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c r="BF51" s="194"/>
      <c r="BG51" s="194"/>
      <c r="BH51" s="194"/>
      <c r="BI51" s="194"/>
      <c r="BJ51" s="194"/>
      <c r="BK51" s="194"/>
      <c r="BL51" s="194"/>
      <c r="BM51" s="194"/>
      <c r="BN51" s="194"/>
      <c r="BO51" s="194"/>
      <c r="BP51" s="194"/>
      <c r="BQ51" s="194"/>
      <c r="BR51" s="194"/>
      <c r="BS51" s="194"/>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94"/>
      <c r="CS51" s="194"/>
      <c r="CT51" s="194"/>
      <c r="CU51" s="194"/>
      <c r="CV51" s="194"/>
      <c r="CW51" s="194"/>
      <c r="CX51" s="194"/>
      <c r="CY51" s="194"/>
      <c r="CZ51" s="194"/>
      <c r="DA51" s="194"/>
      <c r="DB51" s="194"/>
      <c r="DC51" s="194"/>
      <c r="DD51" s="194"/>
      <c r="DE51" s="194"/>
      <c r="DF51" s="194"/>
      <c r="DG51" s="194"/>
      <c r="DH51" s="194"/>
      <c r="DI51" s="194"/>
      <c r="DJ51" s="194"/>
      <c r="DK51" s="194"/>
      <c r="DL51" s="194"/>
      <c r="DM51" s="194"/>
      <c r="DN51" s="194"/>
      <c r="DO51" s="194"/>
      <c r="DP51" s="194"/>
      <c r="DQ51" s="194"/>
      <c r="DR51" s="194"/>
      <c r="DS51" s="194"/>
      <c r="DT51" s="194"/>
      <c r="DU51" s="194"/>
      <c r="DV51" s="194"/>
      <c r="DW51" s="194"/>
      <c r="DX51" s="194"/>
      <c r="DY51" s="194"/>
      <c r="DZ51" s="194"/>
      <c r="EA51" s="194"/>
      <c r="EB51" s="194"/>
      <c r="EC51" s="194"/>
      <c r="ED51" s="194"/>
      <c r="EE51" s="194"/>
      <c r="EF51" s="194"/>
      <c r="EG51" s="194"/>
      <c r="EH51" s="194"/>
      <c r="EI51" s="194"/>
      <c r="EJ51" s="194"/>
      <c r="EK51" s="194"/>
      <c r="EL51" s="194"/>
      <c r="EM51" s="194"/>
      <c r="EN51" s="194"/>
      <c r="EO51" s="194"/>
      <c r="EP51" s="194"/>
      <c r="EQ51" s="194"/>
      <c r="ER51" s="194"/>
      <c r="ES51" s="194"/>
      <c r="ET51" s="194"/>
      <c r="EU51" s="194"/>
      <c r="EV51" s="194"/>
      <c r="EW51" s="194"/>
      <c r="EX51" s="194"/>
      <c r="EY51" s="194"/>
      <c r="EZ51" s="194"/>
      <c r="FA51" s="194"/>
      <c r="FB51" s="194"/>
      <c r="FC51" s="194"/>
      <c r="FD51" s="194"/>
      <c r="FE51" s="194"/>
      <c r="FF51" s="194"/>
      <c r="FG51" s="194"/>
      <c r="FH51" s="194"/>
      <c r="FI51" s="194"/>
      <c r="FJ51" s="194"/>
      <c r="FK51" s="194"/>
      <c r="FL51" s="194"/>
      <c r="FM51" s="194"/>
      <c r="FN51" s="194"/>
      <c r="FO51" s="194"/>
      <c r="FP51" s="194"/>
      <c r="FQ51" s="194"/>
      <c r="FR51" s="194"/>
      <c r="FS51" s="194"/>
      <c r="FT51" s="194"/>
      <c r="FU51" s="194"/>
      <c r="FV51" s="194"/>
      <c r="FW51" s="194"/>
      <c r="FX51" s="194"/>
      <c r="FY51" s="194"/>
      <c r="FZ51" s="194"/>
      <c r="GA51" s="194"/>
      <c r="GB51" s="194"/>
      <c r="GC51" s="194"/>
      <c r="GD51" s="194"/>
      <c r="GE51" s="194"/>
      <c r="GF51" s="194"/>
      <c r="GG51" s="194"/>
      <c r="GH51" s="194"/>
      <c r="GI51" s="194"/>
      <c r="GJ51" s="194"/>
      <c r="GK51" s="194"/>
      <c r="GL51" s="194"/>
      <c r="GM51" s="194"/>
      <c r="GN51" s="194"/>
      <c r="GO51" s="194"/>
      <c r="GP51" s="194"/>
      <c r="GQ51" s="194"/>
      <c r="GR51" s="194"/>
      <c r="GS51" s="194"/>
      <c r="GT51" s="194"/>
      <c r="GU51" s="194"/>
      <c r="GV51" s="194"/>
      <c r="GW51" s="194"/>
      <c r="GX51" s="194"/>
      <c r="GY51" s="194"/>
      <c r="GZ51" s="194"/>
      <c r="HA51" s="194"/>
      <c r="HB51" s="194"/>
      <c r="HC51" s="194"/>
      <c r="HD51" s="194"/>
      <c r="HE51" s="194"/>
      <c r="HF51" s="194"/>
      <c r="HG51" s="194"/>
      <c r="HH51" s="194"/>
      <c r="HI51" s="194"/>
      <c r="HJ51" s="194"/>
      <c r="HK51" s="194"/>
      <c r="HL51" s="194"/>
      <c r="HM51" s="194"/>
      <c r="HN51" s="194"/>
      <c r="HO51" s="194"/>
      <c r="HP51" s="194"/>
      <c r="HQ51" s="194"/>
      <c r="HR51" s="194"/>
      <c r="HS51" s="194"/>
      <c r="HT51" s="194"/>
      <c r="HU51" s="194"/>
      <c r="HV51" s="194"/>
      <c r="HW51" s="194"/>
      <c r="HX51" s="194"/>
      <c r="HY51" s="194"/>
      <c r="HZ51" s="194"/>
      <c r="IA51" s="194"/>
      <c r="IB51" s="194"/>
      <c r="IC51" s="194"/>
      <c r="ID51" s="194"/>
      <c r="IE51" s="194"/>
      <c r="IF51" s="194"/>
      <c r="IG51" s="194"/>
      <c r="IH51" s="194"/>
      <c r="II51" s="194"/>
      <c r="IJ51" s="194"/>
      <c r="IK51" s="194"/>
      <c r="IL51" s="194"/>
      <c r="IM51" s="194"/>
      <c r="IN51" s="194"/>
      <c r="IO51" s="194"/>
      <c r="IP51" s="194"/>
      <c r="IQ51" s="194"/>
      <c r="IR51" s="194"/>
      <c r="IS51" s="194"/>
      <c r="IT51" s="194"/>
      <c r="IU51" s="194"/>
      <c r="IV51" s="194"/>
    </row>
    <row r="52" spans="1:256">
      <c r="A52" s="194"/>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4"/>
      <c r="BR52" s="194"/>
      <c r="BS52" s="194"/>
      <c r="BT52" s="194"/>
      <c r="BU52" s="194"/>
      <c r="BV52" s="194"/>
      <c r="BW52" s="194"/>
      <c r="BX52" s="194"/>
      <c r="BY52" s="194"/>
      <c r="BZ52" s="194"/>
      <c r="CA52" s="194"/>
      <c r="CB52" s="194"/>
      <c r="CC52" s="194"/>
      <c r="CD52" s="194"/>
      <c r="CE52" s="194"/>
      <c r="CF52" s="194"/>
      <c r="CG52" s="194"/>
      <c r="CH52" s="194"/>
      <c r="CI52" s="194"/>
      <c r="CJ52" s="194"/>
      <c r="CK52" s="194"/>
      <c r="CL52" s="194"/>
      <c r="CM52" s="194"/>
      <c r="CN52" s="194"/>
      <c r="CO52" s="194"/>
      <c r="CP52" s="194"/>
      <c r="CQ52" s="194"/>
      <c r="CR52" s="194"/>
      <c r="CS52" s="194"/>
      <c r="CT52" s="194"/>
      <c r="CU52" s="194"/>
      <c r="CV52" s="194"/>
      <c r="CW52" s="194"/>
      <c r="CX52" s="194"/>
      <c r="CY52" s="194"/>
      <c r="CZ52" s="194"/>
      <c r="DA52" s="194"/>
      <c r="DB52" s="194"/>
      <c r="DC52" s="194"/>
      <c r="DD52" s="194"/>
      <c r="DE52" s="194"/>
      <c r="DF52" s="194"/>
      <c r="DG52" s="194"/>
      <c r="DH52" s="194"/>
      <c r="DI52" s="194"/>
      <c r="DJ52" s="194"/>
      <c r="DK52" s="194"/>
      <c r="DL52" s="194"/>
      <c r="DM52" s="194"/>
      <c r="DN52" s="194"/>
      <c r="DO52" s="194"/>
      <c r="DP52" s="194"/>
      <c r="DQ52" s="194"/>
      <c r="DR52" s="194"/>
      <c r="DS52" s="194"/>
      <c r="DT52" s="194"/>
      <c r="DU52" s="194"/>
      <c r="DV52" s="194"/>
      <c r="DW52" s="194"/>
      <c r="DX52" s="194"/>
      <c r="DY52" s="194"/>
      <c r="DZ52" s="194"/>
      <c r="EA52" s="194"/>
      <c r="EB52" s="194"/>
      <c r="EC52" s="194"/>
      <c r="ED52" s="194"/>
      <c r="EE52" s="194"/>
      <c r="EF52" s="194"/>
      <c r="EG52" s="194"/>
      <c r="EH52" s="194"/>
      <c r="EI52" s="194"/>
      <c r="EJ52" s="194"/>
      <c r="EK52" s="194"/>
      <c r="EL52" s="194"/>
      <c r="EM52" s="194"/>
      <c r="EN52" s="194"/>
      <c r="EO52" s="194"/>
      <c r="EP52" s="194"/>
      <c r="EQ52" s="194"/>
      <c r="ER52" s="194"/>
      <c r="ES52" s="194"/>
      <c r="ET52" s="194"/>
      <c r="EU52" s="194"/>
      <c r="EV52" s="194"/>
      <c r="EW52" s="194"/>
      <c r="EX52" s="194"/>
      <c r="EY52" s="194"/>
      <c r="EZ52" s="194"/>
      <c r="FA52" s="194"/>
      <c r="FB52" s="194"/>
      <c r="FC52" s="194"/>
      <c r="FD52" s="194"/>
      <c r="FE52" s="194"/>
      <c r="FF52" s="194"/>
      <c r="FG52" s="194"/>
      <c r="FH52" s="194"/>
      <c r="FI52" s="194"/>
      <c r="FJ52" s="194"/>
      <c r="FK52" s="194"/>
      <c r="FL52" s="194"/>
      <c r="FM52" s="194"/>
      <c r="FN52" s="194"/>
      <c r="FO52" s="194"/>
      <c r="FP52" s="194"/>
      <c r="FQ52" s="194"/>
      <c r="FR52" s="194"/>
      <c r="FS52" s="194"/>
      <c r="FT52" s="194"/>
      <c r="FU52" s="194"/>
      <c r="FV52" s="194"/>
      <c r="FW52" s="194"/>
      <c r="FX52" s="194"/>
      <c r="FY52" s="194"/>
      <c r="FZ52" s="194"/>
      <c r="GA52" s="194"/>
      <c r="GB52" s="194"/>
      <c r="GC52" s="194"/>
      <c r="GD52" s="194"/>
      <c r="GE52" s="194"/>
      <c r="GF52" s="194"/>
      <c r="GG52" s="194"/>
      <c r="GH52" s="194"/>
      <c r="GI52" s="194"/>
      <c r="GJ52" s="194"/>
      <c r="GK52" s="194"/>
      <c r="GL52" s="194"/>
      <c r="GM52" s="194"/>
      <c r="GN52" s="194"/>
      <c r="GO52" s="194"/>
      <c r="GP52" s="194"/>
      <c r="GQ52" s="194"/>
      <c r="GR52" s="194"/>
      <c r="GS52" s="194"/>
      <c r="GT52" s="194"/>
      <c r="GU52" s="194"/>
      <c r="GV52" s="194"/>
      <c r="GW52" s="194"/>
      <c r="GX52" s="194"/>
      <c r="GY52" s="194"/>
      <c r="GZ52" s="194"/>
      <c r="HA52" s="194"/>
      <c r="HB52" s="194"/>
      <c r="HC52" s="194"/>
      <c r="HD52" s="194"/>
      <c r="HE52" s="194"/>
      <c r="HF52" s="194"/>
      <c r="HG52" s="194"/>
      <c r="HH52" s="194"/>
      <c r="HI52" s="194"/>
      <c r="HJ52" s="194"/>
      <c r="HK52" s="194"/>
      <c r="HL52" s="194"/>
      <c r="HM52" s="194"/>
      <c r="HN52" s="194"/>
      <c r="HO52" s="194"/>
      <c r="HP52" s="194"/>
      <c r="HQ52" s="194"/>
      <c r="HR52" s="194"/>
      <c r="HS52" s="194"/>
      <c r="HT52" s="194"/>
      <c r="HU52" s="194"/>
      <c r="HV52" s="194"/>
      <c r="HW52" s="194"/>
      <c r="HX52" s="194"/>
      <c r="HY52" s="194"/>
      <c r="HZ52" s="194"/>
      <c r="IA52" s="194"/>
      <c r="IB52" s="194"/>
      <c r="IC52" s="194"/>
      <c r="ID52" s="194"/>
      <c r="IE52" s="194"/>
      <c r="IF52" s="194"/>
      <c r="IG52" s="194"/>
      <c r="IH52" s="194"/>
      <c r="II52" s="194"/>
      <c r="IJ52" s="194"/>
      <c r="IK52" s="194"/>
      <c r="IL52" s="194"/>
      <c r="IM52" s="194"/>
      <c r="IN52" s="194"/>
      <c r="IO52" s="194"/>
      <c r="IP52" s="194"/>
      <c r="IQ52" s="194"/>
      <c r="IR52" s="194"/>
      <c r="IS52" s="194"/>
      <c r="IT52" s="194"/>
      <c r="IU52" s="194"/>
      <c r="IV52" s="194"/>
    </row>
    <row r="53" spans="1:256">
      <c r="A53" s="194"/>
      <c r="B53" s="194" t="s">
        <v>236</v>
      </c>
      <c r="C53" s="194"/>
      <c r="D53" s="194"/>
      <c r="E53" s="194"/>
      <c r="F53" s="194" t="s">
        <v>237</v>
      </c>
      <c r="G53" s="19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c r="BF53" s="194"/>
      <c r="BG53" s="194"/>
      <c r="BH53" s="194"/>
      <c r="BI53" s="194"/>
      <c r="BJ53" s="194"/>
      <c r="BK53" s="194"/>
      <c r="BL53" s="194"/>
      <c r="BM53" s="194"/>
      <c r="BN53" s="194"/>
      <c r="BO53" s="194"/>
      <c r="BP53" s="194"/>
      <c r="BQ53" s="194"/>
      <c r="BR53" s="194"/>
      <c r="BS53" s="194"/>
      <c r="BT53" s="194"/>
      <c r="BU53" s="194"/>
      <c r="BV53" s="194"/>
      <c r="BW53" s="194"/>
      <c r="BX53" s="194"/>
      <c r="BY53" s="194"/>
      <c r="BZ53" s="194"/>
      <c r="CA53" s="194"/>
      <c r="CB53" s="194"/>
      <c r="CC53" s="194"/>
      <c r="CD53" s="194"/>
      <c r="CE53" s="194"/>
      <c r="CF53" s="194"/>
      <c r="CG53" s="194"/>
      <c r="CH53" s="194"/>
      <c r="CI53" s="194"/>
      <c r="CJ53" s="194"/>
      <c r="CK53" s="194"/>
      <c r="CL53" s="194"/>
      <c r="CM53" s="194"/>
      <c r="CN53" s="194"/>
      <c r="CO53" s="194"/>
      <c r="CP53" s="194"/>
      <c r="CQ53" s="194"/>
      <c r="CR53" s="194"/>
      <c r="CS53" s="194"/>
      <c r="CT53" s="194"/>
      <c r="CU53" s="194"/>
      <c r="CV53" s="194"/>
      <c r="CW53" s="194"/>
      <c r="CX53" s="194"/>
      <c r="CY53" s="194"/>
      <c r="CZ53" s="194"/>
      <c r="DA53" s="194"/>
      <c r="DB53" s="194"/>
      <c r="DC53" s="194"/>
      <c r="DD53" s="194"/>
      <c r="DE53" s="194"/>
      <c r="DF53" s="194"/>
      <c r="DG53" s="194"/>
      <c r="DH53" s="194"/>
      <c r="DI53" s="194"/>
      <c r="DJ53" s="194"/>
      <c r="DK53" s="194"/>
      <c r="DL53" s="194"/>
      <c r="DM53" s="194"/>
      <c r="DN53" s="194"/>
      <c r="DO53" s="194"/>
      <c r="DP53" s="194"/>
      <c r="DQ53" s="194"/>
      <c r="DR53" s="194"/>
      <c r="DS53" s="194"/>
      <c r="DT53" s="194"/>
      <c r="DU53" s="194"/>
      <c r="DV53" s="194"/>
      <c r="DW53" s="194"/>
      <c r="DX53" s="194"/>
      <c r="DY53" s="194"/>
      <c r="DZ53" s="194"/>
      <c r="EA53" s="194"/>
      <c r="EB53" s="194"/>
      <c r="EC53" s="194"/>
      <c r="ED53" s="194"/>
      <c r="EE53" s="194"/>
      <c r="EF53" s="194"/>
      <c r="EG53" s="194"/>
      <c r="EH53" s="194"/>
      <c r="EI53" s="194"/>
      <c r="EJ53" s="194"/>
      <c r="EK53" s="194"/>
      <c r="EL53" s="194"/>
      <c r="EM53" s="194"/>
      <c r="EN53" s="194"/>
      <c r="EO53" s="194"/>
      <c r="EP53" s="194"/>
      <c r="EQ53" s="194"/>
      <c r="ER53" s="194"/>
      <c r="ES53" s="194"/>
      <c r="ET53" s="194"/>
      <c r="EU53" s="194"/>
      <c r="EV53" s="194"/>
      <c r="EW53" s="194"/>
      <c r="EX53" s="194"/>
      <c r="EY53" s="194"/>
      <c r="EZ53" s="194"/>
      <c r="FA53" s="194"/>
      <c r="FB53" s="194"/>
      <c r="FC53" s="194"/>
      <c r="FD53" s="194"/>
      <c r="FE53" s="194"/>
      <c r="FF53" s="194"/>
      <c r="FG53" s="194"/>
      <c r="FH53" s="194"/>
      <c r="FI53" s="194"/>
      <c r="FJ53" s="194"/>
      <c r="FK53" s="194"/>
      <c r="FL53" s="194"/>
      <c r="FM53" s="194"/>
      <c r="FN53" s="194"/>
      <c r="FO53" s="194"/>
      <c r="FP53" s="194"/>
      <c r="FQ53" s="194"/>
      <c r="FR53" s="194"/>
      <c r="FS53" s="194"/>
      <c r="FT53" s="194"/>
      <c r="FU53" s="194"/>
      <c r="FV53" s="194"/>
      <c r="FW53" s="194"/>
      <c r="FX53" s="194"/>
      <c r="FY53" s="194"/>
      <c r="FZ53" s="194"/>
      <c r="GA53" s="194"/>
      <c r="GB53" s="194"/>
      <c r="GC53" s="194"/>
      <c r="GD53" s="194"/>
      <c r="GE53" s="194"/>
      <c r="GF53" s="194"/>
      <c r="GG53" s="194"/>
      <c r="GH53" s="194"/>
      <c r="GI53" s="194"/>
      <c r="GJ53" s="194"/>
      <c r="GK53" s="194"/>
      <c r="GL53" s="194"/>
      <c r="GM53" s="194"/>
      <c r="GN53" s="194"/>
      <c r="GO53" s="194"/>
      <c r="GP53" s="194"/>
      <c r="GQ53" s="194"/>
      <c r="GR53" s="194"/>
      <c r="GS53" s="194"/>
      <c r="GT53" s="194"/>
      <c r="GU53" s="194"/>
      <c r="GV53" s="194"/>
      <c r="GW53" s="194"/>
      <c r="GX53" s="194"/>
      <c r="GY53" s="194"/>
      <c r="GZ53" s="194"/>
      <c r="HA53" s="194"/>
      <c r="HB53" s="194"/>
      <c r="HC53" s="194"/>
      <c r="HD53" s="194"/>
      <c r="HE53" s="194"/>
      <c r="HF53" s="194"/>
      <c r="HG53" s="194"/>
      <c r="HH53" s="194"/>
      <c r="HI53" s="194"/>
      <c r="HJ53" s="194"/>
      <c r="HK53" s="194"/>
      <c r="HL53" s="194"/>
      <c r="HM53" s="194"/>
      <c r="HN53" s="194"/>
      <c r="HO53" s="194"/>
      <c r="HP53" s="194"/>
      <c r="HQ53" s="194"/>
      <c r="HR53" s="194"/>
      <c r="HS53" s="194"/>
      <c r="HT53" s="194"/>
      <c r="HU53" s="194"/>
      <c r="HV53" s="194"/>
      <c r="HW53" s="194"/>
      <c r="HX53" s="194"/>
      <c r="HY53" s="194"/>
      <c r="HZ53" s="194"/>
      <c r="IA53" s="194"/>
      <c r="IB53" s="194"/>
      <c r="IC53" s="194"/>
      <c r="ID53" s="194"/>
      <c r="IE53" s="194"/>
      <c r="IF53" s="194"/>
      <c r="IG53" s="194"/>
      <c r="IH53" s="194"/>
      <c r="II53" s="194"/>
      <c r="IJ53" s="194"/>
      <c r="IK53" s="194"/>
      <c r="IL53" s="194"/>
      <c r="IM53" s="194"/>
      <c r="IN53" s="194"/>
      <c r="IO53" s="194"/>
      <c r="IP53" s="194"/>
      <c r="IQ53" s="194"/>
      <c r="IR53" s="194"/>
      <c r="IS53" s="194"/>
      <c r="IT53" s="194"/>
      <c r="IU53" s="194"/>
      <c r="IV53" s="194"/>
    </row>
    <row r="54" spans="1:256">
      <c r="A54" s="194"/>
      <c r="B54" s="194" t="s">
        <v>232</v>
      </c>
      <c r="C54" s="194"/>
      <c r="D54" s="194"/>
      <c r="E54" s="194"/>
      <c r="F54" s="194" t="s">
        <v>232</v>
      </c>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4"/>
      <c r="BR54" s="194"/>
      <c r="BS54" s="194"/>
      <c r="BT54" s="194"/>
      <c r="BU54" s="194"/>
      <c r="BV54" s="194"/>
      <c r="BW54" s="194"/>
      <c r="BX54" s="194"/>
      <c r="BY54" s="194"/>
      <c r="BZ54" s="194"/>
      <c r="CA54" s="194"/>
      <c r="CB54" s="194"/>
      <c r="CC54" s="194"/>
      <c r="CD54" s="194"/>
      <c r="CE54" s="194"/>
      <c r="CF54" s="194"/>
      <c r="CG54" s="194"/>
      <c r="CH54" s="194"/>
      <c r="CI54" s="194"/>
      <c r="CJ54" s="194"/>
      <c r="CK54" s="194"/>
      <c r="CL54" s="194"/>
      <c r="CM54" s="194"/>
      <c r="CN54" s="194"/>
      <c r="CO54" s="194"/>
      <c r="CP54" s="194"/>
      <c r="CQ54" s="194"/>
      <c r="CR54" s="194"/>
      <c r="CS54" s="194"/>
      <c r="CT54" s="194"/>
      <c r="CU54" s="194"/>
      <c r="CV54" s="194"/>
      <c r="CW54" s="194"/>
      <c r="CX54" s="194"/>
      <c r="CY54" s="194"/>
      <c r="CZ54" s="194"/>
      <c r="DA54" s="194"/>
      <c r="DB54" s="194"/>
      <c r="DC54" s="194"/>
      <c r="DD54" s="194"/>
      <c r="DE54" s="194"/>
      <c r="DF54" s="194"/>
      <c r="DG54" s="194"/>
      <c r="DH54" s="194"/>
      <c r="DI54" s="194"/>
      <c r="DJ54" s="194"/>
      <c r="DK54" s="194"/>
      <c r="DL54" s="194"/>
      <c r="DM54" s="194"/>
      <c r="DN54" s="194"/>
      <c r="DO54" s="194"/>
      <c r="DP54" s="194"/>
      <c r="DQ54" s="194"/>
      <c r="DR54" s="194"/>
      <c r="DS54" s="194"/>
      <c r="DT54" s="194"/>
      <c r="DU54" s="194"/>
      <c r="DV54" s="194"/>
      <c r="DW54" s="194"/>
      <c r="DX54" s="194"/>
      <c r="DY54" s="194"/>
      <c r="DZ54" s="194"/>
      <c r="EA54" s="194"/>
      <c r="EB54" s="194"/>
      <c r="EC54" s="194"/>
      <c r="ED54" s="194"/>
      <c r="EE54" s="194"/>
      <c r="EF54" s="194"/>
      <c r="EG54" s="194"/>
      <c r="EH54" s="194"/>
      <c r="EI54" s="194"/>
      <c r="EJ54" s="194"/>
      <c r="EK54" s="194"/>
      <c r="EL54" s="194"/>
      <c r="EM54" s="194"/>
      <c r="EN54" s="194"/>
      <c r="EO54" s="194"/>
      <c r="EP54" s="194"/>
      <c r="EQ54" s="194"/>
      <c r="ER54" s="194"/>
      <c r="ES54" s="194"/>
      <c r="ET54" s="194"/>
      <c r="EU54" s="194"/>
      <c r="EV54" s="194"/>
      <c r="EW54" s="194"/>
      <c r="EX54" s="194"/>
      <c r="EY54" s="194"/>
      <c r="EZ54" s="194"/>
      <c r="FA54" s="194"/>
      <c r="FB54" s="194"/>
      <c r="FC54" s="194"/>
      <c r="FD54" s="194"/>
      <c r="FE54" s="194"/>
      <c r="FF54" s="194"/>
      <c r="FG54" s="194"/>
      <c r="FH54" s="194"/>
      <c r="FI54" s="194"/>
      <c r="FJ54" s="194"/>
      <c r="FK54" s="194"/>
      <c r="FL54" s="194"/>
      <c r="FM54" s="194"/>
      <c r="FN54" s="194"/>
      <c r="FO54" s="194"/>
      <c r="FP54" s="194"/>
      <c r="FQ54" s="194"/>
      <c r="FR54" s="194"/>
      <c r="FS54" s="194"/>
      <c r="FT54" s="194"/>
      <c r="FU54" s="194"/>
      <c r="FV54" s="194"/>
      <c r="FW54" s="194"/>
      <c r="FX54" s="194"/>
      <c r="FY54" s="194"/>
      <c r="FZ54" s="194"/>
      <c r="GA54" s="194"/>
      <c r="GB54" s="194"/>
      <c r="GC54" s="194"/>
      <c r="GD54" s="194"/>
      <c r="GE54" s="194"/>
      <c r="GF54" s="194"/>
      <c r="GG54" s="194"/>
      <c r="GH54" s="194"/>
      <c r="GI54" s="194"/>
      <c r="GJ54" s="194"/>
      <c r="GK54" s="194"/>
      <c r="GL54" s="194"/>
      <c r="GM54" s="194"/>
      <c r="GN54" s="194"/>
      <c r="GO54" s="194"/>
      <c r="GP54" s="194"/>
      <c r="GQ54" s="194"/>
      <c r="GR54" s="194"/>
      <c r="GS54" s="194"/>
      <c r="GT54" s="194"/>
      <c r="GU54" s="194"/>
      <c r="GV54" s="194"/>
      <c r="GW54" s="194"/>
      <c r="GX54" s="194"/>
      <c r="GY54" s="194"/>
      <c r="GZ54" s="194"/>
      <c r="HA54" s="194"/>
      <c r="HB54" s="194"/>
      <c r="HC54" s="194"/>
      <c r="HD54" s="194"/>
      <c r="HE54" s="194"/>
      <c r="HF54" s="194"/>
      <c r="HG54" s="194"/>
      <c r="HH54" s="194"/>
      <c r="HI54" s="194"/>
      <c r="HJ54" s="194"/>
      <c r="HK54" s="194"/>
      <c r="HL54" s="194"/>
      <c r="HM54" s="194"/>
      <c r="HN54" s="194"/>
      <c r="HO54" s="194"/>
      <c r="HP54" s="194"/>
      <c r="HQ54" s="194"/>
      <c r="HR54" s="194"/>
      <c r="HS54" s="194"/>
      <c r="HT54" s="194"/>
      <c r="HU54" s="194"/>
      <c r="HV54" s="194"/>
      <c r="HW54" s="194"/>
      <c r="HX54" s="194"/>
      <c r="HY54" s="194"/>
      <c r="HZ54" s="194"/>
      <c r="IA54" s="194"/>
      <c r="IB54" s="194"/>
      <c r="IC54" s="194"/>
      <c r="ID54" s="194"/>
      <c r="IE54" s="194"/>
      <c r="IF54" s="194"/>
      <c r="IG54" s="194"/>
      <c r="IH54" s="194"/>
      <c r="II54" s="194"/>
      <c r="IJ54" s="194"/>
      <c r="IK54" s="194"/>
      <c r="IL54" s="194"/>
      <c r="IM54" s="194"/>
      <c r="IN54" s="194"/>
      <c r="IO54" s="194"/>
      <c r="IP54" s="194"/>
      <c r="IQ54" s="194"/>
      <c r="IR54" s="194"/>
      <c r="IS54" s="194"/>
      <c r="IT54" s="194"/>
      <c r="IU54" s="194"/>
      <c r="IV54" s="194"/>
    </row>
  </sheetData>
  <mergeCells count="157">
    <mergeCell ref="P39:P41"/>
    <mergeCell ref="J39:J41"/>
    <mergeCell ref="K39:K41"/>
    <mergeCell ref="L39:L41"/>
    <mergeCell ref="M39:M41"/>
    <mergeCell ref="N39:N41"/>
    <mergeCell ref="O39:O41"/>
    <mergeCell ref="O36:O38"/>
    <mergeCell ref="P36:P38"/>
    <mergeCell ref="J36:J38"/>
    <mergeCell ref="K36:K38"/>
    <mergeCell ref="L36:L38"/>
    <mergeCell ref="M36:M38"/>
    <mergeCell ref="N36:N38"/>
    <mergeCell ref="A39:A41"/>
    <mergeCell ref="B39:B41"/>
    <mergeCell ref="C39:C41"/>
    <mergeCell ref="D39:D41"/>
    <mergeCell ref="E39:E41"/>
    <mergeCell ref="G39:G41"/>
    <mergeCell ref="H39:H41"/>
    <mergeCell ref="I39:I41"/>
    <mergeCell ref="I36:I38"/>
    <mergeCell ref="E29:E31"/>
    <mergeCell ref="G29:G31"/>
    <mergeCell ref="N33:N35"/>
    <mergeCell ref="O33:O35"/>
    <mergeCell ref="P33:P35"/>
    <mergeCell ref="A36:A38"/>
    <mergeCell ref="B36:B38"/>
    <mergeCell ref="C36:C38"/>
    <mergeCell ref="D36:D38"/>
    <mergeCell ref="E36:E38"/>
    <mergeCell ref="G36:G38"/>
    <mergeCell ref="H36:H38"/>
    <mergeCell ref="H33:H35"/>
    <mergeCell ref="I33:I35"/>
    <mergeCell ref="J33:J35"/>
    <mergeCell ref="K33:K35"/>
    <mergeCell ref="L33:L35"/>
    <mergeCell ref="M33:M35"/>
    <mergeCell ref="O23:O25"/>
    <mergeCell ref="A23:A25"/>
    <mergeCell ref="B23:B25"/>
    <mergeCell ref="C23:C25"/>
    <mergeCell ref="N29:N31"/>
    <mergeCell ref="O29:O31"/>
    <mergeCell ref="P29:P31"/>
    <mergeCell ref="B32:P32"/>
    <mergeCell ref="A33:A35"/>
    <mergeCell ref="B33:B35"/>
    <mergeCell ref="C33:C35"/>
    <mergeCell ref="D33:D35"/>
    <mergeCell ref="E33:E35"/>
    <mergeCell ref="G33:G35"/>
    <mergeCell ref="H29:H31"/>
    <mergeCell ref="I29:I31"/>
    <mergeCell ref="J29:J31"/>
    <mergeCell ref="K29:K31"/>
    <mergeCell ref="L29:L31"/>
    <mergeCell ref="M29:M31"/>
    <mergeCell ref="A29:A31"/>
    <mergeCell ref="B29:B31"/>
    <mergeCell ref="C29:C31"/>
    <mergeCell ref="D29:D31"/>
    <mergeCell ref="A26:A28"/>
    <mergeCell ref="B26:B28"/>
    <mergeCell ref="C26:C28"/>
    <mergeCell ref="D26:D28"/>
    <mergeCell ref="E26:E28"/>
    <mergeCell ref="G26:G28"/>
    <mergeCell ref="H26:H28"/>
    <mergeCell ref="I26:I28"/>
    <mergeCell ref="J26:J28"/>
    <mergeCell ref="D23:D25"/>
    <mergeCell ref="E23:E25"/>
    <mergeCell ref="G23:G25"/>
    <mergeCell ref="H23:H25"/>
    <mergeCell ref="I23:I25"/>
    <mergeCell ref="K26:K28"/>
    <mergeCell ref="P19:P21"/>
    <mergeCell ref="J19:J21"/>
    <mergeCell ref="K19:K21"/>
    <mergeCell ref="L19:L21"/>
    <mergeCell ref="M19:M21"/>
    <mergeCell ref="N19:N21"/>
    <mergeCell ref="O19:O21"/>
    <mergeCell ref="L26:L28"/>
    <mergeCell ref="M26:M28"/>
    <mergeCell ref="N26:N28"/>
    <mergeCell ref="O26:O28"/>
    <mergeCell ref="P26:P28"/>
    <mergeCell ref="P23:P25"/>
    <mergeCell ref="J23:J25"/>
    <mergeCell ref="K23:K25"/>
    <mergeCell ref="L23:L25"/>
    <mergeCell ref="M23:M25"/>
    <mergeCell ref="N23:N25"/>
    <mergeCell ref="B22:P22"/>
    <mergeCell ref="A19:A21"/>
    <mergeCell ref="B19:B21"/>
    <mergeCell ref="C19:C21"/>
    <mergeCell ref="D19:D21"/>
    <mergeCell ref="E19:E21"/>
    <mergeCell ref="G19:G21"/>
    <mergeCell ref="H19:H21"/>
    <mergeCell ref="I19:I21"/>
    <mergeCell ref="A1:B1"/>
    <mergeCell ref="F1:I1"/>
    <mergeCell ref="A13:A15"/>
    <mergeCell ref="B13:B15"/>
    <mergeCell ref="C13:C15"/>
    <mergeCell ref="D13:D15"/>
    <mergeCell ref="E13:E15"/>
    <mergeCell ref="G13:G15"/>
    <mergeCell ref="N13:N15"/>
    <mergeCell ref="K9:P9"/>
    <mergeCell ref="A16:A18"/>
    <mergeCell ref="I16:I18"/>
    <mergeCell ref="B16:B18"/>
    <mergeCell ref="C16:C18"/>
    <mergeCell ref="D16:D18"/>
    <mergeCell ref="E16:E18"/>
    <mergeCell ref="G16:G18"/>
    <mergeCell ref="H16:H18"/>
    <mergeCell ref="O13:O15"/>
    <mergeCell ref="O16:O18"/>
    <mergeCell ref="P16:P18"/>
    <mergeCell ref="J16:J18"/>
    <mergeCell ref="K16:K18"/>
    <mergeCell ref="L16:L18"/>
    <mergeCell ref="M16:M18"/>
    <mergeCell ref="N16:N18"/>
    <mergeCell ref="P13:P15"/>
    <mergeCell ref="J13:J15"/>
    <mergeCell ref="K13:K15"/>
    <mergeCell ref="L13:L15"/>
    <mergeCell ref="M13:M15"/>
    <mergeCell ref="H13:H15"/>
    <mergeCell ref="I13:I15"/>
    <mergeCell ref="B12:P12"/>
    <mergeCell ref="M1:P1"/>
    <mergeCell ref="A2:I2"/>
    <mergeCell ref="A3:I3"/>
    <mergeCell ref="A4:P4"/>
    <mergeCell ref="A5:P5"/>
    <mergeCell ref="A7:P7"/>
    <mergeCell ref="A9:A10"/>
    <mergeCell ref="B9:B10"/>
    <mergeCell ref="C9:C10"/>
    <mergeCell ref="D9:D10"/>
    <mergeCell ref="E9:E10"/>
    <mergeCell ref="F9:F10"/>
    <mergeCell ref="G9:G10"/>
    <mergeCell ref="H9:H10"/>
    <mergeCell ref="I9:I10"/>
    <mergeCell ref="J9:J10"/>
  </mergeCells>
  <printOptions horizontalCentered="1"/>
  <pageMargins left="0.70866141732283472" right="0.70866141732283472" top="0.74803149606299213" bottom="0.74803149606299213" header="0.31496062992125984" footer="0.31496062992125984"/>
  <pageSetup paperSize="9" scale="5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3147"/>
  <sheetViews>
    <sheetView view="pageBreakPreview" topLeftCell="A7" zoomScale="90" zoomScaleNormal="100" zoomScaleSheetLayoutView="90" workbookViewId="0">
      <selection activeCell="E1" sqref="E1:G3"/>
    </sheetView>
  </sheetViews>
  <sheetFormatPr defaultRowHeight="12.75"/>
  <cols>
    <col min="1" max="1" width="6.5703125" style="194" customWidth="1"/>
    <col min="2" max="2" width="52.85546875" style="78" customWidth="1"/>
    <col min="3" max="3" width="17.85546875" style="78" customWidth="1"/>
    <col min="4" max="4" width="19" style="78" customWidth="1"/>
    <col min="5" max="5" width="17.85546875" style="78" customWidth="1"/>
    <col min="6" max="6" width="18" style="78" customWidth="1"/>
    <col min="7" max="7" width="11.28515625" style="78" customWidth="1"/>
    <col min="8" max="16384" width="9.140625" style="78"/>
  </cols>
  <sheetData>
    <row r="1" spans="1:7">
      <c r="A1" s="722"/>
      <c r="E1" s="1406" t="s">
        <v>1178</v>
      </c>
      <c r="F1" s="1407"/>
      <c r="G1" s="1407"/>
    </row>
    <row r="2" spans="1:7" ht="27.75" customHeight="1">
      <c r="A2" s="723"/>
      <c r="E2" s="1407"/>
      <c r="F2" s="1407"/>
      <c r="G2" s="1407"/>
    </row>
    <row r="3" spans="1:7" ht="7.5" customHeight="1">
      <c r="A3" s="724"/>
      <c r="E3" s="1274"/>
      <c r="F3" s="1274"/>
      <c r="G3" s="1274"/>
    </row>
    <row r="4" spans="1:7" ht="18.75">
      <c r="A4" s="1409" t="s">
        <v>78</v>
      </c>
      <c r="B4" s="1409"/>
      <c r="C4" s="1409"/>
      <c r="D4" s="1409"/>
      <c r="E4" s="1409"/>
      <c r="F4" s="1409"/>
      <c r="G4" s="1409"/>
    </row>
    <row r="5" spans="1:7" ht="18.75">
      <c r="A5" s="1409" t="s">
        <v>79</v>
      </c>
      <c r="B5" s="1409"/>
      <c r="C5" s="1409"/>
      <c r="D5" s="1409"/>
      <c r="E5" s="1409"/>
      <c r="F5" s="1409"/>
      <c r="G5" s="1409"/>
    </row>
    <row r="6" spans="1:7" s="193" customFormat="1" ht="15.75">
      <c r="A6" s="1410" t="s">
        <v>690</v>
      </c>
      <c r="B6" s="1410"/>
      <c r="C6" s="1410"/>
      <c r="D6" s="1410"/>
      <c r="E6" s="1410"/>
      <c r="F6" s="1410"/>
      <c r="G6" s="1410"/>
    </row>
    <row r="7" spans="1:7" s="193" customFormat="1" ht="16.5" customHeight="1">
      <c r="A7" s="1104"/>
      <c r="B7" s="1104"/>
      <c r="C7" s="1104"/>
      <c r="D7" s="1104"/>
      <c r="E7" s="1104"/>
      <c r="F7" s="1104"/>
      <c r="G7" s="1104"/>
    </row>
    <row r="8" spans="1:7" s="77" customFormat="1" ht="15.75">
      <c r="A8" s="1408" t="s">
        <v>691</v>
      </c>
      <c r="B8" s="1408"/>
      <c r="C8" s="1408"/>
      <c r="D8" s="1408"/>
      <c r="E8" s="1408"/>
      <c r="F8" s="1408"/>
      <c r="G8" s="1408"/>
    </row>
    <row r="9" spans="1:7" s="77" customFormat="1" ht="12.75" customHeight="1">
      <c r="A9" s="194"/>
      <c r="B9" s="78"/>
      <c r="C9" s="78"/>
      <c r="D9" s="393"/>
      <c r="E9" s="78"/>
      <c r="F9" s="725" t="s">
        <v>692</v>
      </c>
      <c r="G9" s="450"/>
    </row>
    <row r="10" spans="1:7" ht="12.75" customHeight="1">
      <c r="A10" s="1098" t="s">
        <v>288</v>
      </c>
      <c r="B10" s="1098" t="s">
        <v>241</v>
      </c>
      <c r="C10" s="1381" t="s">
        <v>693</v>
      </c>
      <c r="D10" s="1381" t="s">
        <v>694</v>
      </c>
      <c r="E10" s="1381" t="s">
        <v>695</v>
      </c>
      <c r="F10" s="1381" t="s">
        <v>696</v>
      </c>
      <c r="G10" s="1381" t="s">
        <v>697</v>
      </c>
    </row>
    <row r="11" spans="1:7" ht="30" customHeight="1">
      <c r="A11" s="1098"/>
      <c r="B11" s="1098"/>
      <c r="C11" s="1381"/>
      <c r="D11" s="1381"/>
      <c r="E11" s="1381"/>
      <c r="F11" s="1381"/>
      <c r="G11" s="1381"/>
    </row>
    <row r="12" spans="1:7" ht="12.75" customHeight="1">
      <c r="A12" s="84" t="s">
        <v>95</v>
      </c>
      <c r="B12" s="84" t="s">
        <v>117</v>
      </c>
      <c r="C12" s="84" t="s">
        <v>206</v>
      </c>
      <c r="D12" s="84" t="s">
        <v>216</v>
      </c>
      <c r="E12" s="84" t="s">
        <v>7</v>
      </c>
      <c r="F12" s="84" t="s">
        <v>260</v>
      </c>
      <c r="G12" s="84" t="s">
        <v>262</v>
      </c>
    </row>
    <row r="13" spans="1:7" s="726" customFormat="1" ht="12" customHeight="1">
      <c r="A13" s="1402"/>
      <c r="B13" s="1386"/>
      <c r="C13" s="1386"/>
      <c r="D13" s="1386"/>
      <c r="E13" s="1386"/>
      <c r="F13" s="1386"/>
      <c r="G13" s="1387"/>
    </row>
    <row r="14" spans="1:7" ht="18.75" customHeight="1">
      <c r="A14" s="727"/>
      <c r="B14" s="728" t="s">
        <v>698</v>
      </c>
      <c r="C14" s="729">
        <f>C15+C39+C40+C43+C52+C41+C42</f>
        <v>0</v>
      </c>
      <c r="D14" s="729">
        <f>D15+D39+D40+D43+D52+D41+D42</f>
        <v>0</v>
      </c>
      <c r="E14" s="729">
        <f>E15+E39+E40+E43+E52+E41+E42</f>
        <v>0</v>
      </c>
      <c r="F14" s="729">
        <f>F15+F39+F40+F43+F52+F41+F42</f>
        <v>0</v>
      </c>
      <c r="G14" s="730" t="e">
        <f t="shared" ref="G14:G55" si="0">F14/E14*100</f>
        <v>#DIV/0!</v>
      </c>
    </row>
    <row r="15" spans="1:7" s="733" customFormat="1" ht="18.75" customHeight="1">
      <c r="A15" s="727" t="s">
        <v>244</v>
      </c>
      <c r="B15" s="731" t="s">
        <v>699</v>
      </c>
      <c r="C15" s="732">
        <f>C16+C29+C35+C36+C38+C37+C28+C34</f>
        <v>0</v>
      </c>
      <c r="D15" s="732">
        <f>D16+D29+D35+D36+D38+D37+D28+D34</f>
        <v>0</v>
      </c>
      <c r="E15" s="732">
        <f>E16+E29+E35+E36+E38+E37+E28+E34</f>
        <v>0</v>
      </c>
      <c r="F15" s="732">
        <f>F16+F29+F35+F36+F38+F37+F28+F34</f>
        <v>0</v>
      </c>
      <c r="G15" s="730" t="e">
        <f t="shared" si="0"/>
        <v>#DIV/0!</v>
      </c>
    </row>
    <row r="16" spans="1:7" s="733" customFormat="1" ht="17.45" customHeight="1">
      <c r="A16" s="462" t="s">
        <v>95</v>
      </c>
      <c r="B16" s="467" t="s">
        <v>700</v>
      </c>
      <c r="C16" s="734">
        <f>C17+C21+C22+C23+C24+C25+C26+C27</f>
        <v>0</v>
      </c>
      <c r="D16" s="734">
        <f>D17+D21+D22+D23+D24+D25+D26+D27</f>
        <v>0</v>
      </c>
      <c r="E16" s="734">
        <f>E17+E21+E22+E23+E24+E25+E26+E27</f>
        <v>0</v>
      </c>
      <c r="F16" s="734">
        <f>F17+F21+F22+F23+F24+F25+F26+F27</f>
        <v>0</v>
      </c>
      <c r="G16" s="735" t="e">
        <f t="shared" si="0"/>
        <v>#DIV/0!</v>
      </c>
    </row>
    <row r="17" spans="1:11" s="172" customFormat="1" ht="27.75" customHeight="1">
      <c r="A17" s="736" t="s">
        <v>701</v>
      </c>
      <c r="B17" s="737" t="s">
        <v>702</v>
      </c>
      <c r="C17" s="738">
        <f>SUM(C18:C20)</f>
        <v>0</v>
      </c>
      <c r="D17" s="738">
        <f>SUM(D18:D20)</f>
        <v>0</v>
      </c>
      <c r="E17" s="738">
        <f>SUM(E18:E20)</f>
        <v>0</v>
      </c>
      <c r="F17" s="738">
        <f>SUM(F18:F20)</f>
        <v>0</v>
      </c>
      <c r="G17" s="739" t="e">
        <f t="shared" si="0"/>
        <v>#DIV/0!</v>
      </c>
    </row>
    <row r="18" spans="1:11" s="172" customFormat="1" ht="17.45" customHeight="1">
      <c r="A18" s="736" t="s">
        <v>703</v>
      </c>
      <c r="B18" s="737" t="s">
        <v>704</v>
      </c>
      <c r="C18" s="738"/>
      <c r="D18" s="738"/>
      <c r="E18" s="738"/>
      <c r="F18" s="738"/>
      <c r="G18" s="739" t="e">
        <f t="shared" si="0"/>
        <v>#DIV/0!</v>
      </c>
    </row>
    <row r="19" spans="1:11" s="172" customFormat="1" ht="17.45" customHeight="1">
      <c r="A19" s="736" t="s">
        <v>705</v>
      </c>
      <c r="B19" s="737" t="s">
        <v>706</v>
      </c>
      <c r="C19" s="738"/>
      <c r="D19" s="738"/>
      <c r="E19" s="738"/>
      <c r="F19" s="738"/>
      <c r="G19" s="739" t="e">
        <f t="shared" si="0"/>
        <v>#DIV/0!</v>
      </c>
    </row>
    <row r="20" spans="1:11" s="172" customFormat="1" ht="17.45" customHeight="1">
      <c r="A20" s="736" t="s">
        <v>707</v>
      </c>
      <c r="B20" s="737" t="s">
        <v>708</v>
      </c>
      <c r="C20" s="738"/>
      <c r="D20" s="738"/>
      <c r="E20" s="738"/>
      <c r="F20" s="738"/>
      <c r="G20" s="739" t="e">
        <f t="shared" si="0"/>
        <v>#DIV/0!</v>
      </c>
    </row>
    <row r="21" spans="1:11" s="172" customFormat="1" ht="27.75" customHeight="1">
      <c r="A21" s="736" t="s">
        <v>709</v>
      </c>
      <c r="B21" s="740" t="s">
        <v>710</v>
      </c>
      <c r="C21" s="738"/>
      <c r="D21" s="738"/>
      <c r="E21" s="738"/>
      <c r="F21" s="738"/>
      <c r="G21" s="739" t="e">
        <f t="shared" si="0"/>
        <v>#DIV/0!</v>
      </c>
    </row>
    <row r="22" spans="1:11" s="172" customFormat="1" ht="27.75" customHeight="1">
      <c r="A22" s="736" t="s">
        <v>711</v>
      </c>
      <c r="B22" s="740" t="s">
        <v>712</v>
      </c>
      <c r="C22" s="738"/>
      <c r="D22" s="738"/>
      <c r="E22" s="738"/>
      <c r="F22" s="738"/>
      <c r="G22" s="739" t="e">
        <f t="shared" si="0"/>
        <v>#DIV/0!</v>
      </c>
    </row>
    <row r="23" spans="1:11" s="172" customFormat="1" ht="25.5">
      <c r="A23" s="736" t="s">
        <v>713</v>
      </c>
      <c r="B23" s="740" t="s">
        <v>714</v>
      </c>
      <c r="C23" s="738"/>
      <c r="D23" s="738"/>
      <c r="E23" s="738"/>
      <c r="F23" s="738"/>
      <c r="G23" s="739" t="e">
        <f t="shared" si="0"/>
        <v>#DIV/0!</v>
      </c>
    </row>
    <row r="24" spans="1:11" s="172" customFormat="1" ht="38.25">
      <c r="A24" s="736" t="s">
        <v>715</v>
      </c>
      <c r="B24" s="740" t="s">
        <v>716</v>
      </c>
      <c r="C24" s="738"/>
      <c r="D24" s="738"/>
      <c r="E24" s="738"/>
      <c r="F24" s="738"/>
      <c r="G24" s="739" t="e">
        <f t="shared" si="0"/>
        <v>#DIV/0!</v>
      </c>
    </row>
    <row r="25" spans="1:11" s="172" customFormat="1" ht="47.25" customHeight="1">
      <c r="A25" s="736" t="s">
        <v>717</v>
      </c>
      <c r="B25" s="740" t="s">
        <v>718</v>
      </c>
      <c r="C25" s="738"/>
      <c r="D25" s="738"/>
      <c r="E25" s="738"/>
      <c r="F25" s="738"/>
      <c r="G25" s="739" t="e">
        <f t="shared" si="0"/>
        <v>#DIV/0!</v>
      </c>
    </row>
    <row r="26" spans="1:11" s="172" customFormat="1" ht="27.75" customHeight="1">
      <c r="A26" s="736" t="s">
        <v>719</v>
      </c>
      <c r="B26" s="740" t="s">
        <v>720</v>
      </c>
      <c r="C26" s="738"/>
      <c r="D26" s="738"/>
      <c r="E26" s="738"/>
      <c r="F26" s="738"/>
      <c r="G26" s="739" t="e">
        <f t="shared" si="0"/>
        <v>#DIV/0!</v>
      </c>
    </row>
    <row r="27" spans="1:11" s="172" customFormat="1" ht="17.45" customHeight="1">
      <c r="A27" s="736" t="s">
        <v>721</v>
      </c>
      <c r="B27" s="740" t="s">
        <v>722</v>
      </c>
      <c r="C27" s="738"/>
      <c r="D27" s="738"/>
      <c r="E27" s="738"/>
      <c r="F27" s="738"/>
      <c r="G27" s="739" t="e">
        <f t="shared" si="0"/>
        <v>#DIV/0!</v>
      </c>
    </row>
    <row r="28" spans="1:11" s="172" customFormat="1" ht="17.45" customHeight="1">
      <c r="A28" s="462" t="s">
        <v>117</v>
      </c>
      <c r="B28" s="467" t="s">
        <v>723</v>
      </c>
      <c r="C28" s="741"/>
      <c r="D28" s="741"/>
      <c r="E28" s="741"/>
      <c r="F28" s="741"/>
      <c r="G28" s="742" t="e">
        <f t="shared" si="0"/>
        <v>#DIV/0!</v>
      </c>
    </row>
    <row r="29" spans="1:11" ht="17.45" customHeight="1">
      <c r="A29" s="462" t="s">
        <v>206</v>
      </c>
      <c r="B29" s="467" t="s">
        <v>724</v>
      </c>
      <c r="C29" s="734">
        <f>C30+C31+C32+C33</f>
        <v>0</v>
      </c>
      <c r="D29" s="734">
        <f>D30+D31+D32+D33</f>
        <v>0</v>
      </c>
      <c r="E29" s="734">
        <f>E30+E31+E32+E33</f>
        <v>0</v>
      </c>
      <c r="F29" s="734">
        <f>F30+F31+F32+F33</f>
        <v>0</v>
      </c>
      <c r="G29" s="742" t="e">
        <f t="shared" si="0"/>
        <v>#DIV/0!</v>
      </c>
      <c r="K29" s="393"/>
    </row>
    <row r="30" spans="1:11" s="172" customFormat="1" ht="17.45" customHeight="1">
      <c r="A30" s="736" t="s">
        <v>725</v>
      </c>
      <c r="B30" s="743" t="s">
        <v>726</v>
      </c>
      <c r="C30" s="738"/>
      <c r="D30" s="744"/>
      <c r="E30" s="744"/>
      <c r="F30" s="744"/>
      <c r="G30" s="739" t="e">
        <f t="shared" si="0"/>
        <v>#DIV/0!</v>
      </c>
    </row>
    <row r="31" spans="1:11" ht="17.45" customHeight="1">
      <c r="A31" s="736" t="s">
        <v>727</v>
      </c>
      <c r="B31" s="743" t="s">
        <v>728</v>
      </c>
      <c r="C31" s="738"/>
      <c r="D31" s="744"/>
      <c r="E31" s="744"/>
      <c r="F31" s="744"/>
      <c r="G31" s="739" t="e">
        <f t="shared" si="0"/>
        <v>#DIV/0!</v>
      </c>
    </row>
    <row r="32" spans="1:11" ht="17.45" customHeight="1">
      <c r="A32" s="736" t="s">
        <v>729</v>
      </c>
      <c r="B32" s="743" t="s">
        <v>730</v>
      </c>
      <c r="C32" s="738"/>
      <c r="D32" s="744"/>
      <c r="E32" s="744"/>
      <c r="F32" s="744"/>
      <c r="G32" s="739" t="e">
        <f t="shared" si="0"/>
        <v>#DIV/0!</v>
      </c>
    </row>
    <row r="33" spans="1:8" ht="17.45" customHeight="1">
      <c r="A33" s="736" t="s">
        <v>731</v>
      </c>
      <c r="B33" s="743" t="s">
        <v>732</v>
      </c>
      <c r="C33" s="738"/>
      <c r="D33" s="744"/>
      <c r="E33" s="744"/>
      <c r="F33" s="744"/>
      <c r="G33" s="739" t="e">
        <f t="shared" si="0"/>
        <v>#DIV/0!</v>
      </c>
    </row>
    <row r="34" spans="1:8" ht="17.45" customHeight="1">
      <c r="A34" s="462" t="s">
        <v>216</v>
      </c>
      <c r="B34" s="745" t="s">
        <v>733</v>
      </c>
      <c r="C34" s="746"/>
      <c r="D34" s="746"/>
      <c r="E34" s="746"/>
      <c r="F34" s="746"/>
      <c r="G34" s="742" t="e">
        <f>F34/E34*100</f>
        <v>#DIV/0!</v>
      </c>
    </row>
    <row r="35" spans="1:8" ht="17.45" customHeight="1">
      <c r="A35" s="462" t="s">
        <v>7</v>
      </c>
      <c r="B35" s="745" t="s">
        <v>734</v>
      </c>
      <c r="C35" s="746"/>
      <c r="D35" s="746"/>
      <c r="E35" s="746"/>
      <c r="F35" s="746"/>
      <c r="G35" s="742" t="e">
        <f t="shared" si="0"/>
        <v>#DIV/0!</v>
      </c>
    </row>
    <row r="36" spans="1:8" s="172" customFormat="1" ht="17.45" customHeight="1">
      <c r="A36" s="462" t="s">
        <v>260</v>
      </c>
      <c r="B36" s="745" t="s">
        <v>735</v>
      </c>
      <c r="C36" s="746"/>
      <c r="D36" s="746"/>
      <c r="E36" s="746"/>
      <c r="F36" s="746"/>
      <c r="G36" s="742" t="e">
        <f t="shared" si="0"/>
        <v>#DIV/0!</v>
      </c>
    </row>
    <row r="37" spans="1:8" s="172" customFormat="1" ht="17.45" customHeight="1">
      <c r="A37" s="462" t="s">
        <v>262</v>
      </c>
      <c r="B37" s="745" t="s">
        <v>736</v>
      </c>
      <c r="C37" s="746"/>
      <c r="D37" s="746"/>
      <c r="E37" s="746"/>
      <c r="F37" s="746"/>
      <c r="G37" s="742" t="e">
        <f t="shared" si="0"/>
        <v>#DIV/0!</v>
      </c>
    </row>
    <row r="38" spans="1:8" s="172" customFormat="1" ht="17.45" customHeight="1">
      <c r="A38" s="462" t="s">
        <v>298</v>
      </c>
      <c r="B38" s="745" t="s">
        <v>737</v>
      </c>
      <c r="C38" s="746"/>
      <c r="D38" s="746"/>
      <c r="E38" s="746"/>
      <c r="F38" s="746"/>
      <c r="G38" s="742" t="e">
        <f t="shared" si="0"/>
        <v>#DIV/0!</v>
      </c>
    </row>
    <row r="39" spans="1:8" s="172" customFormat="1" ht="18.75" customHeight="1">
      <c r="A39" s="727" t="s">
        <v>263</v>
      </c>
      <c r="B39" s="747" t="s">
        <v>738</v>
      </c>
      <c r="C39" s="748"/>
      <c r="D39" s="748"/>
      <c r="E39" s="748"/>
      <c r="F39" s="748"/>
      <c r="G39" s="749" t="e">
        <f t="shared" si="0"/>
        <v>#DIV/0!</v>
      </c>
    </row>
    <row r="40" spans="1:8" s="477" customFormat="1" ht="18.75" customHeight="1">
      <c r="A40" s="727" t="s">
        <v>265</v>
      </c>
      <c r="B40" s="747" t="s">
        <v>739</v>
      </c>
      <c r="C40" s="750"/>
      <c r="D40" s="748"/>
      <c r="E40" s="748"/>
      <c r="F40" s="748"/>
      <c r="G40" s="749" t="e">
        <f t="shared" si="0"/>
        <v>#DIV/0!</v>
      </c>
    </row>
    <row r="41" spans="1:8" s="477" customFormat="1" ht="18.75" customHeight="1">
      <c r="A41" s="727" t="s">
        <v>267</v>
      </c>
      <c r="B41" s="747" t="s">
        <v>740</v>
      </c>
      <c r="C41" s="750"/>
      <c r="D41" s="748"/>
      <c r="E41" s="748"/>
      <c r="F41" s="748"/>
      <c r="G41" s="749" t="e">
        <f t="shared" si="0"/>
        <v>#DIV/0!</v>
      </c>
    </row>
    <row r="42" spans="1:8" s="477" customFormat="1" ht="18.75" customHeight="1">
      <c r="A42" s="727" t="s">
        <v>353</v>
      </c>
      <c r="B42" s="747" t="s">
        <v>741</v>
      </c>
      <c r="C42" s="750"/>
      <c r="D42" s="748"/>
      <c r="E42" s="748"/>
      <c r="F42" s="748"/>
      <c r="G42" s="749" t="e">
        <f t="shared" si="0"/>
        <v>#DIV/0!</v>
      </c>
    </row>
    <row r="43" spans="1:8" s="477" customFormat="1" ht="18.75" customHeight="1">
      <c r="A43" s="727" t="s">
        <v>373</v>
      </c>
      <c r="B43" s="747" t="s">
        <v>742</v>
      </c>
      <c r="C43" s="751">
        <f>C44+C51+C45+C50</f>
        <v>0</v>
      </c>
      <c r="D43" s="751">
        <f>D44+D51+D45+D50</f>
        <v>0</v>
      </c>
      <c r="E43" s="751">
        <f>E44+E51+E45+E50</f>
        <v>0</v>
      </c>
      <c r="F43" s="751">
        <f>F44+F51+F45+F50</f>
        <v>0</v>
      </c>
      <c r="G43" s="752" t="e">
        <f t="shared" si="0"/>
        <v>#DIV/0!</v>
      </c>
      <c r="H43" s="78"/>
    </row>
    <row r="44" spans="1:8" s="477" customFormat="1" ht="17.45" customHeight="1">
      <c r="A44" s="753" t="s">
        <v>95</v>
      </c>
      <c r="B44" s="467" t="s">
        <v>743</v>
      </c>
      <c r="C44" s="754"/>
      <c r="D44" s="754"/>
      <c r="E44" s="754"/>
      <c r="F44" s="754"/>
      <c r="G44" s="755" t="e">
        <f t="shared" si="0"/>
        <v>#DIV/0!</v>
      </c>
    </row>
    <row r="45" spans="1:8" s="477" customFormat="1" ht="17.45" customHeight="1">
      <c r="A45" s="753" t="s">
        <v>117</v>
      </c>
      <c r="B45" s="467" t="s">
        <v>744</v>
      </c>
      <c r="C45" s="756">
        <f>C46+C47+C49+C48</f>
        <v>0</v>
      </c>
      <c r="D45" s="756">
        <f>D46+D47+D49+D48</f>
        <v>0</v>
      </c>
      <c r="E45" s="756">
        <f>E46+E47+E49+E48</f>
        <v>0</v>
      </c>
      <c r="F45" s="756">
        <f>F46+F47+F49+F48</f>
        <v>0</v>
      </c>
      <c r="G45" s="755" t="e">
        <f t="shared" si="0"/>
        <v>#DIV/0!</v>
      </c>
    </row>
    <row r="46" spans="1:8" s="477" customFormat="1" ht="17.45" customHeight="1">
      <c r="A46" s="757" t="s">
        <v>745</v>
      </c>
      <c r="B46" s="758" t="s">
        <v>730</v>
      </c>
      <c r="C46" s="738"/>
      <c r="D46" s="738"/>
      <c r="E46" s="738"/>
      <c r="F46" s="738"/>
      <c r="G46" s="759" t="e">
        <f t="shared" si="0"/>
        <v>#DIV/0!</v>
      </c>
    </row>
    <row r="47" spans="1:8" s="477" customFormat="1" ht="17.45" customHeight="1">
      <c r="A47" s="757" t="s">
        <v>746</v>
      </c>
      <c r="B47" s="743" t="s">
        <v>726</v>
      </c>
      <c r="C47" s="738"/>
      <c r="D47" s="738"/>
      <c r="E47" s="738"/>
      <c r="F47" s="738"/>
      <c r="G47" s="759" t="e">
        <f t="shared" si="0"/>
        <v>#DIV/0!</v>
      </c>
    </row>
    <row r="48" spans="1:8" s="477" customFormat="1" ht="17.45" customHeight="1">
      <c r="A48" s="757" t="s">
        <v>747</v>
      </c>
      <c r="B48" s="743" t="s">
        <v>728</v>
      </c>
      <c r="C48" s="738"/>
      <c r="D48" s="738"/>
      <c r="E48" s="738"/>
      <c r="F48" s="738"/>
      <c r="G48" s="759" t="e">
        <f t="shared" si="0"/>
        <v>#DIV/0!</v>
      </c>
    </row>
    <row r="49" spans="1:11" s="477" customFormat="1" ht="17.45" customHeight="1">
      <c r="A49" s="757" t="s">
        <v>748</v>
      </c>
      <c r="B49" s="758" t="s">
        <v>732</v>
      </c>
      <c r="C49" s="738"/>
      <c r="D49" s="738"/>
      <c r="E49" s="738"/>
      <c r="F49" s="738"/>
      <c r="G49" s="759" t="e">
        <f t="shared" si="0"/>
        <v>#DIV/0!</v>
      </c>
    </row>
    <row r="50" spans="1:11" s="477" customFormat="1" ht="31.5" customHeight="1">
      <c r="A50" s="753" t="s">
        <v>206</v>
      </c>
      <c r="B50" s="463" t="s">
        <v>749</v>
      </c>
      <c r="C50" s="760"/>
      <c r="D50" s="760"/>
      <c r="E50" s="760"/>
      <c r="F50" s="760"/>
      <c r="G50" s="761" t="e">
        <f t="shared" si="0"/>
        <v>#DIV/0!</v>
      </c>
    </row>
    <row r="51" spans="1:11" s="477" customFormat="1" ht="17.45" customHeight="1">
      <c r="A51" s="753" t="s">
        <v>216</v>
      </c>
      <c r="B51" s="762" t="s">
        <v>737</v>
      </c>
      <c r="C51" s="763"/>
      <c r="D51" s="763"/>
      <c r="E51" s="763"/>
      <c r="F51" s="763"/>
      <c r="G51" s="755" t="e">
        <f t="shared" si="0"/>
        <v>#DIV/0!</v>
      </c>
    </row>
    <row r="52" spans="1:11" s="477" customFormat="1" ht="18.75" customHeight="1">
      <c r="A52" s="727" t="s">
        <v>750</v>
      </c>
      <c r="B52" s="747" t="s">
        <v>751</v>
      </c>
      <c r="C52" s="764">
        <f>C54+C53+C55</f>
        <v>0</v>
      </c>
      <c r="D52" s="764">
        <f>D54+D53+D55</f>
        <v>0</v>
      </c>
      <c r="E52" s="764">
        <f>E54+E53+E55</f>
        <v>0</v>
      </c>
      <c r="F52" s="764">
        <f>F54+F53+F55</f>
        <v>0</v>
      </c>
      <c r="G52" s="764" t="e">
        <f t="shared" si="0"/>
        <v>#DIV/0!</v>
      </c>
    </row>
    <row r="53" spans="1:11" s="477" customFormat="1" ht="17.45" customHeight="1">
      <c r="A53" s="736" t="s">
        <v>95</v>
      </c>
      <c r="B53" s="758" t="s">
        <v>752</v>
      </c>
      <c r="C53" s="765"/>
      <c r="D53" s="765"/>
      <c r="E53" s="765"/>
      <c r="F53" s="765"/>
      <c r="G53" s="766" t="e">
        <f t="shared" si="0"/>
        <v>#DIV/0!</v>
      </c>
    </row>
    <row r="54" spans="1:11" s="477" customFormat="1" ht="17.45" customHeight="1">
      <c r="A54" s="736" t="s">
        <v>117</v>
      </c>
      <c r="B54" s="743" t="s">
        <v>753</v>
      </c>
      <c r="C54" s="765"/>
      <c r="D54" s="765"/>
      <c r="E54" s="765"/>
      <c r="F54" s="765"/>
      <c r="G54" s="766" t="e">
        <f t="shared" si="0"/>
        <v>#DIV/0!</v>
      </c>
    </row>
    <row r="55" spans="1:11" s="172" customFormat="1" ht="17.45" customHeight="1">
      <c r="A55" s="736" t="s">
        <v>206</v>
      </c>
      <c r="B55" s="758" t="s">
        <v>754</v>
      </c>
      <c r="C55" s="765"/>
      <c r="D55" s="765"/>
      <c r="E55" s="765"/>
      <c r="F55" s="765"/>
      <c r="G55" s="766" t="e">
        <f t="shared" si="0"/>
        <v>#DIV/0!</v>
      </c>
    </row>
    <row r="56" spans="1:11" s="733" customFormat="1" ht="12" customHeight="1">
      <c r="A56" s="1403"/>
      <c r="B56" s="1403"/>
      <c r="C56" s="1403"/>
      <c r="D56" s="1403"/>
      <c r="E56" s="1403"/>
      <c r="F56" s="1403"/>
      <c r="G56" s="1403"/>
    </row>
    <row r="57" spans="1:11" s="477" customFormat="1" ht="21.75" customHeight="1">
      <c r="A57" s="767"/>
      <c r="B57" s="728" t="s">
        <v>755</v>
      </c>
      <c r="C57" s="730">
        <f>C63+C120+C123+C127+C119</f>
        <v>0</v>
      </c>
      <c r="D57" s="730">
        <f>D63+D120+D123+D127+D119</f>
        <v>0</v>
      </c>
      <c r="E57" s="730">
        <f>E63+E120+E123+E127+E119</f>
        <v>0</v>
      </c>
      <c r="F57" s="730">
        <f>F63+F120+F123+F127+F119</f>
        <v>0</v>
      </c>
      <c r="G57" s="730" t="e">
        <f>F57/E57*100</f>
        <v>#DIV/0!</v>
      </c>
    </row>
    <row r="58" spans="1:11" ht="15" customHeight="1">
      <c r="A58" s="727" t="s">
        <v>756</v>
      </c>
      <c r="B58" s="1404" t="s">
        <v>757</v>
      </c>
      <c r="C58" s="1404"/>
      <c r="D58" s="1404"/>
      <c r="E58" s="1404"/>
      <c r="F58" s="1404"/>
      <c r="G58" s="1404"/>
    </row>
    <row r="59" spans="1:11" ht="20.25" customHeight="1">
      <c r="A59" s="462" t="s">
        <v>758</v>
      </c>
      <c r="B59" s="467" t="s">
        <v>759</v>
      </c>
      <c r="C59" s="768">
        <f>C60+C61+C62</f>
        <v>0</v>
      </c>
      <c r="D59" s="768">
        <f>D60+D61+D62</f>
        <v>0</v>
      </c>
      <c r="E59" s="768">
        <f>E60+E61+E62</f>
        <v>0</v>
      </c>
      <c r="F59" s="768">
        <f>F60+F61+F62</f>
        <v>0</v>
      </c>
      <c r="G59" s="730" t="e">
        <f t="shared" ref="G59:G127" si="1">F59/E59*100</f>
        <v>#DIV/0!</v>
      </c>
    </row>
    <row r="60" spans="1:11" ht="17.45" customHeight="1">
      <c r="A60" s="736" t="s">
        <v>95</v>
      </c>
      <c r="B60" s="769" t="s">
        <v>760</v>
      </c>
      <c r="C60" s="770"/>
      <c r="D60" s="770"/>
      <c r="E60" s="770"/>
      <c r="F60" s="770"/>
      <c r="G60" s="771" t="e">
        <f t="shared" si="1"/>
        <v>#DIV/0!</v>
      </c>
    </row>
    <row r="61" spans="1:11" ht="17.45" customHeight="1">
      <c r="A61" s="736" t="s">
        <v>117</v>
      </c>
      <c r="B61" s="769" t="s">
        <v>761</v>
      </c>
      <c r="C61" s="770"/>
      <c r="D61" s="770"/>
      <c r="E61" s="770"/>
      <c r="F61" s="770"/>
      <c r="G61" s="771" t="e">
        <f t="shared" si="1"/>
        <v>#DIV/0!</v>
      </c>
    </row>
    <row r="62" spans="1:11" s="172" customFormat="1" ht="17.45" customHeight="1">
      <c r="A62" s="736" t="s">
        <v>206</v>
      </c>
      <c r="B62" s="769" t="s">
        <v>762</v>
      </c>
      <c r="C62" s="770"/>
      <c r="D62" s="770"/>
      <c r="E62" s="770"/>
      <c r="F62" s="770"/>
      <c r="G62" s="771" t="e">
        <f t="shared" si="1"/>
        <v>#DIV/0!</v>
      </c>
    </row>
    <row r="63" spans="1:11" s="172" customFormat="1" ht="20.25" customHeight="1">
      <c r="A63" s="462" t="s">
        <v>763</v>
      </c>
      <c r="B63" s="467" t="s">
        <v>764</v>
      </c>
      <c r="C63" s="768">
        <f>C64+C69+C70+C83+C84+C94+C98+C103+C106+C110+C115</f>
        <v>0</v>
      </c>
      <c r="D63" s="768">
        <f>D64+D69+D70+D83+D84+D94+D98+D103+D106+D110+D115</f>
        <v>0</v>
      </c>
      <c r="E63" s="768">
        <f>E64+E69+E70+E83+E84+E94+E98+E103+E106+E110+E115</f>
        <v>0</v>
      </c>
      <c r="F63" s="768">
        <f>F64+F69+F70+F83+F84+F94+F98+F103+F106+F110+F115</f>
        <v>0</v>
      </c>
      <c r="G63" s="768" t="e">
        <f t="shared" si="1"/>
        <v>#DIV/0!</v>
      </c>
      <c r="J63" s="772"/>
      <c r="K63" s="772"/>
    </row>
    <row r="64" spans="1:11" ht="17.45" customHeight="1">
      <c r="A64" s="462" t="s">
        <v>95</v>
      </c>
      <c r="B64" s="467" t="s">
        <v>765</v>
      </c>
      <c r="C64" s="773">
        <f>C65+C66+C67+C68</f>
        <v>0</v>
      </c>
      <c r="D64" s="773">
        <f>D65+D66+D67+D68</f>
        <v>0</v>
      </c>
      <c r="E64" s="773">
        <f>E65+E66+E67+E68</f>
        <v>0</v>
      </c>
      <c r="F64" s="773">
        <f>F65+F66+F67+F68</f>
        <v>0</v>
      </c>
      <c r="G64" s="773" t="e">
        <f t="shared" si="1"/>
        <v>#DIV/0!</v>
      </c>
    </row>
    <row r="65" spans="1:7" ht="17.45" customHeight="1">
      <c r="A65" s="736" t="s">
        <v>701</v>
      </c>
      <c r="B65" s="758" t="s">
        <v>766</v>
      </c>
      <c r="C65" s="770"/>
      <c r="D65" s="770"/>
      <c r="E65" s="770"/>
      <c r="F65" s="770"/>
      <c r="G65" s="771" t="e">
        <f t="shared" si="1"/>
        <v>#DIV/0!</v>
      </c>
    </row>
    <row r="66" spans="1:7" ht="17.45" customHeight="1">
      <c r="A66" s="736" t="s">
        <v>709</v>
      </c>
      <c r="B66" s="758" t="s">
        <v>767</v>
      </c>
      <c r="C66" s="770"/>
      <c r="D66" s="770"/>
      <c r="E66" s="770"/>
      <c r="F66" s="770"/>
      <c r="G66" s="771" t="e">
        <f t="shared" si="1"/>
        <v>#DIV/0!</v>
      </c>
    </row>
    <row r="67" spans="1:7" ht="17.45" customHeight="1">
      <c r="A67" s="736" t="s">
        <v>711</v>
      </c>
      <c r="B67" s="758" t="s">
        <v>768</v>
      </c>
      <c r="C67" s="770"/>
      <c r="D67" s="770"/>
      <c r="E67" s="770"/>
      <c r="F67" s="770"/>
      <c r="G67" s="771" t="e">
        <f t="shared" si="1"/>
        <v>#DIV/0!</v>
      </c>
    </row>
    <row r="68" spans="1:7" s="172" customFormat="1" ht="17.45" customHeight="1">
      <c r="A68" s="736" t="s">
        <v>713</v>
      </c>
      <c r="B68" s="758" t="s">
        <v>769</v>
      </c>
      <c r="C68" s="770"/>
      <c r="D68" s="770"/>
      <c r="E68" s="770"/>
      <c r="F68" s="770"/>
      <c r="G68" s="771" t="e">
        <f t="shared" si="1"/>
        <v>#DIV/0!</v>
      </c>
    </row>
    <row r="69" spans="1:7" s="172" customFormat="1" ht="17.45" customHeight="1">
      <c r="A69" s="462" t="s">
        <v>117</v>
      </c>
      <c r="B69" s="467" t="s">
        <v>770</v>
      </c>
      <c r="C69" s="774"/>
      <c r="D69" s="774"/>
      <c r="E69" s="774"/>
      <c r="F69" s="774"/>
      <c r="G69" s="773" t="e">
        <f t="shared" si="1"/>
        <v>#DIV/0!</v>
      </c>
    </row>
    <row r="70" spans="1:7" ht="17.45" customHeight="1">
      <c r="A70" s="462" t="s">
        <v>206</v>
      </c>
      <c r="B70" s="467" t="s">
        <v>771</v>
      </c>
      <c r="C70" s="773">
        <f>C71+C80+C81+C82+C72</f>
        <v>0</v>
      </c>
      <c r="D70" s="773">
        <f>D71+D80+D81+D82+D72</f>
        <v>0</v>
      </c>
      <c r="E70" s="773">
        <f>E71+E80+E81+E82+E72</f>
        <v>0</v>
      </c>
      <c r="F70" s="773">
        <f>F71+F80+F81+F82+F72</f>
        <v>0</v>
      </c>
      <c r="G70" s="773" t="e">
        <f t="shared" si="1"/>
        <v>#DIV/0!</v>
      </c>
    </row>
    <row r="71" spans="1:7" ht="17.45" customHeight="1">
      <c r="A71" s="736" t="s">
        <v>725</v>
      </c>
      <c r="B71" s="758" t="s">
        <v>772</v>
      </c>
      <c r="C71" s="770"/>
      <c r="D71" s="770"/>
      <c r="E71" s="770"/>
      <c r="F71" s="770"/>
      <c r="G71" s="771" t="e">
        <f t="shared" si="1"/>
        <v>#DIV/0!</v>
      </c>
    </row>
    <row r="72" spans="1:7" ht="17.45" customHeight="1">
      <c r="A72" s="736" t="s">
        <v>727</v>
      </c>
      <c r="B72" s="758" t="s">
        <v>773</v>
      </c>
      <c r="C72" s="739">
        <f>C73+C79</f>
        <v>0</v>
      </c>
      <c r="D72" s="739">
        <f>D73+D79</f>
        <v>0</v>
      </c>
      <c r="E72" s="739">
        <f>E73+E79</f>
        <v>0</v>
      </c>
      <c r="F72" s="739">
        <f>F73+F79</f>
        <v>0</v>
      </c>
      <c r="G72" s="739" t="e">
        <f t="shared" si="1"/>
        <v>#DIV/0!</v>
      </c>
    </row>
    <row r="73" spans="1:7" ht="17.45" customHeight="1">
      <c r="A73" s="736" t="s">
        <v>774</v>
      </c>
      <c r="B73" s="467" t="s">
        <v>775</v>
      </c>
      <c r="C73" s="742">
        <f>SUM(C74:C78)</f>
        <v>0</v>
      </c>
      <c r="D73" s="742">
        <f>SUM(D74:D78)</f>
        <v>0</v>
      </c>
      <c r="E73" s="742">
        <f>SUM(E74:E78)</f>
        <v>0</v>
      </c>
      <c r="F73" s="742">
        <f>SUM(F74:F78)</f>
        <v>0</v>
      </c>
      <c r="G73" s="742" t="e">
        <f t="shared" si="1"/>
        <v>#DIV/0!</v>
      </c>
    </row>
    <row r="74" spans="1:7" ht="17.45" customHeight="1">
      <c r="A74" s="736" t="s">
        <v>776</v>
      </c>
      <c r="B74" s="769" t="s">
        <v>777</v>
      </c>
      <c r="C74" s="775"/>
      <c r="D74" s="775"/>
      <c r="E74" s="775"/>
      <c r="F74" s="775"/>
      <c r="G74" s="776" t="e">
        <f t="shared" si="1"/>
        <v>#DIV/0!</v>
      </c>
    </row>
    <row r="75" spans="1:7" ht="17.45" customHeight="1">
      <c r="A75" s="736" t="s">
        <v>778</v>
      </c>
      <c r="B75" s="769" t="s">
        <v>779</v>
      </c>
      <c r="C75" s="775"/>
      <c r="D75" s="775"/>
      <c r="E75" s="775"/>
      <c r="F75" s="775"/>
      <c r="G75" s="776" t="e">
        <f t="shared" si="1"/>
        <v>#DIV/0!</v>
      </c>
    </row>
    <row r="76" spans="1:7" ht="17.45" customHeight="1">
      <c r="A76" s="736" t="s">
        <v>780</v>
      </c>
      <c r="B76" s="769" t="s">
        <v>781</v>
      </c>
      <c r="C76" s="775"/>
      <c r="D76" s="775"/>
      <c r="E76" s="775"/>
      <c r="F76" s="775"/>
      <c r="G76" s="776" t="e">
        <f t="shared" si="1"/>
        <v>#DIV/0!</v>
      </c>
    </row>
    <row r="77" spans="1:7" ht="17.45" customHeight="1">
      <c r="A77" s="736" t="s">
        <v>782</v>
      </c>
      <c r="B77" s="769" t="s">
        <v>783</v>
      </c>
      <c r="C77" s="775"/>
      <c r="D77" s="775"/>
      <c r="E77" s="775"/>
      <c r="F77" s="775"/>
      <c r="G77" s="776" t="e">
        <f t="shared" si="1"/>
        <v>#DIV/0!</v>
      </c>
    </row>
    <row r="78" spans="1:7" ht="17.45" customHeight="1">
      <c r="A78" s="736" t="s">
        <v>784</v>
      </c>
      <c r="B78" s="769" t="s">
        <v>785</v>
      </c>
      <c r="C78" s="775"/>
      <c r="D78" s="775"/>
      <c r="E78" s="775"/>
      <c r="F78" s="775"/>
      <c r="G78" s="776" t="e">
        <f t="shared" si="1"/>
        <v>#DIV/0!</v>
      </c>
    </row>
    <row r="79" spans="1:7" ht="17.45" customHeight="1">
      <c r="A79" s="736" t="s">
        <v>786</v>
      </c>
      <c r="B79" s="467" t="s">
        <v>787</v>
      </c>
      <c r="C79" s="777"/>
      <c r="D79" s="777"/>
      <c r="E79" s="777"/>
      <c r="F79" s="777"/>
      <c r="G79" s="778" t="e">
        <f t="shared" si="1"/>
        <v>#DIV/0!</v>
      </c>
    </row>
    <row r="80" spans="1:7" ht="17.45" customHeight="1">
      <c r="A80" s="736" t="s">
        <v>729</v>
      </c>
      <c r="B80" s="758" t="s">
        <v>788</v>
      </c>
      <c r="C80" s="775"/>
      <c r="D80" s="775"/>
      <c r="E80" s="775"/>
      <c r="F80" s="775"/>
      <c r="G80" s="776" t="e">
        <f t="shared" si="1"/>
        <v>#DIV/0!</v>
      </c>
    </row>
    <row r="81" spans="1:7" ht="17.45" customHeight="1">
      <c r="A81" s="736" t="s">
        <v>731</v>
      </c>
      <c r="B81" s="758" t="s">
        <v>789</v>
      </c>
      <c r="C81" s="775"/>
      <c r="D81" s="775"/>
      <c r="E81" s="775"/>
      <c r="F81" s="775"/>
      <c r="G81" s="776" t="e">
        <f t="shared" si="1"/>
        <v>#DIV/0!</v>
      </c>
    </row>
    <row r="82" spans="1:7" s="172" customFormat="1" ht="17.45" customHeight="1">
      <c r="A82" s="736" t="s">
        <v>790</v>
      </c>
      <c r="B82" s="758" t="s">
        <v>769</v>
      </c>
      <c r="C82" s="775"/>
      <c r="D82" s="775"/>
      <c r="E82" s="775"/>
      <c r="F82" s="775"/>
      <c r="G82" s="776" t="e">
        <f t="shared" si="1"/>
        <v>#DIV/0!</v>
      </c>
    </row>
    <row r="83" spans="1:7" s="230" customFormat="1" ht="17.45" customHeight="1">
      <c r="A83" s="462" t="s">
        <v>216</v>
      </c>
      <c r="B83" s="762" t="s">
        <v>791</v>
      </c>
      <c r="C83" s="779"/>
      <c r="D83" s="779"/>
      <c r="E83" s="779"/>
      <c r="F83" s="779"/>
      <c r="G83" s="780" t="e">
        <f t="shared" si="1"/>
        <v>#DIV/0!</v>
      </c>
    </row>
    <row r="84" spans="1:7" s="199" customFormat="1" ht="17.45" customHeight="1">
      <c r="A84" s="781" t="s">
        <v>7</v>
      </c>
      <c r="B84" s="782" t="s">
        <v>792</v>
      </c>
      <c r="C84" s="773">
        <f>SUM(C86:C93)</f>
        <v>0</v>
      </c>
      <c r="D84" s="773">
        <f>SUM(D86:D93)</f>
        <v>0</v>
      </c>
      <c r="E84" s="773">
        <f>SUM(E86:E93)</f>
        <v>0</v>
      </c>
      <c r="F84" s="773">
        <f>SUM(F86:F93)</f>
        <v>0</v>
      </c>
      <c r="G84" s="773" t="e">
        <f t="shared" si="1"/>
        <v>#DIV/0!</v>
      </c>
    </row>
    <row r="85" spans="1:7" ht="17.45" customHeight="1">
      <c r="A85" s="783"/>
      <c r="B85" s="784" t="s">
        <v>793</v>
      </c>
      <c r="C85" s="785"/>
      <c r="D85" s="785"/>
      <c r="E85" s="785"/>
      <c r="F85" s="785"/>
      <c r="G85" s="786" t="e">
        <f t="shared" si="1"/>
        <v>#DIV/0!</v>
      </c>
    </row>
    <row r="86" spans="1:7" ht="17.45" customHeight="1">
      <c r="A86" s="736" t="s">
        <v>794</v>
      </c>
      <c r="B86" s="787" t="s">
        <v>795</v>
      </c>
      <c r="C86" s="775"/>
      <c r="D86" s="770"/>
      <c r="E86" s="770"/>
      <c r="F86" s="770"/>
      <c r="G86" s="771" t="e">
        <f t="shared" si="1"/>
        <v>#DIV/0!</v>
      </c>
    </row>
    <row r="87" spans="1:7" ht="17.45" customHeight="1">
      <c r="A87" s="736" t="s">
        <v>796</v>
      </c>
      <c r="B87" s="787" t="s">
        <v>797</v>
      </c>
      <c r="C87" s="775"/>
      <c r="D87" s="770"/>
      <c r="E87" s="770"/>
      <c r="F87" s="770"/>
      <c r="G87" s="771" t="e">
        <f t="shared" si="1"/>
        <v>#DIV/0!</v>
      </c>
    </row>
    <row r="88" spans="1:7" ht="17.45" customHeight="1">
      <c r="A88" s="736" t="s">
        <v>798</v>
      </c>
      <c r="B88" s="787" t="s">
        <v>799</v>
      </c>
      <c r="C88" s="775"/>
      <c r="D88" s="770"/>
      <c r="E88" s="770"/>
      <c r="F88" s="770"/>
      <c r="G88" s="771" t="e">
        <f t="shared" si="1"/>
        <v>#DIV/0!</v>
      </c>
    </row>
    <row r="89" spans="1:7" ht="17.45" customHeight="1">
      <c r="A89" s="736" t="s">
        <v>800</v>
      </c>
      <c r="B89" s="787" t="s">
        <v>801</v>
      </c>
      <c r="C89" s="775"/>
      <c r="D89" s="770"/>
      <c r="E89" s="770"/>
      <c r="F89" s="770"/>
      <c r="G89" s="771" t="e">
        <f t="shared" si="1"/>
        <v>#DIV/0!</v>
      </c>
    </row>
    <row r="90" spans="1:7" ht="17.45" customHeight="1">
      <c r="A90" s="736" t="s">
        <v>802</v>
      </c>
      <c r="B90" s="788" t="s">
        <v>803</v>
      </c>
      <c r="C90" s="775"/>
      <c r="D90" s="770"/>
      <c r="E90" s="770"/>
      <c r="F90" s="770"/>
      <c r="G90" s="771" t="e">
        <f t="shared" si="1"/>
        <v>#DIV/0!</v>
      </c>
    </row>
    <row r="91" spans="1:7" ht="17.45" customHeight="1">
      <c r="A91" s="736" t="s">
        <v>804</v>
      </c>
      <c r="B91" s="788" t="s">
        <v>805</v>
      </c>
      <c r="C91" s="775"/>
      <c r="D91" s="770"/>
      <c r="E91" s="770"/>
      <c r="F91" s="770"/>
      <c r="G91" s="771" t="e">
        <f t="shared" si="1"/>
        <v>#DIV/0!</v>
      </c>
    </row>
    <row r="92" spans="1:7" ht="17.45" customHeight="1">
      <c r="A92" s="736" t="s">
        <v>806</v>
      </c>
      <c r="B92" s="788" t="s">
        <v>807</v>
      </c>
      <c r="C92" s="775"/>
      <c r="D92" s="770"/>
      <c r="E92" s="770"/>
      <c r="F92" s="770"/>
      <c r="G92" s="771" t="e">
        <f t="shared" si="1"/>
        <v>#DIV/0!</v>
      </c>
    </row>
    <row r="93" spans="1:7" s="172" customFormat="1" ht="17.45" customHeight="1">
      <c r="A93" s="736" t="s">
        <v>808</v>
      </c>
      <c r="B93" s="788" t="s">
        <v>809</v>
      </c>
      <c r="C93" s="775"/>
      <c r="D93" s="770"/>
      <c r="E93" s="770"/>
      <c r="F93" s="770"/>
      <c r="G93" s="771" t="e">
        <f t="shared" si="1"/>
        <v>#DIV/0!</v>
      </c>
    </row>
    <row r="94" spans="1:7" s="190" customFormat="1" ht="27.75" customHeight="1">
      <c r="A94" s="462" t="s">
        <v>260</v>
      </c>
      <c r="B94" s="463" t="s">
        <v>810</v>
      </c>
      <c r="C94" s="742">
        <f>SUM(C95:C97)</f>
        <v>0</v>
      </c>
      <c r="D94" s="742">
        <f>SUM(D95:D97)</f>
        <v>0</v>
      </c>
      <c r="E94" s="742">
        <f>SUM(E95:E97)</f>
        <v>0</v>
      </c>
      <c r="F94" s="742">
        <f>SUM(F95:F97)</f>
        <v>0</v>
      </c>
      <c r="G94" s="742" t="e">
        <f>F94/E94*100</f>
        <v>#DIV/0!</v>
      </c>
    </row>
    <row r="95" spans="1:7" s="199" customFormat="1" ht="17.45" customHeight="1">
      <c r="A95" s="721" t="s">
        <v>811</v>
      </c>
      <c r="B95" s="789" t="s">
        <v>347</v>
      </c>
      <c r="C95" s="775"/>
      <c r="D95" s="770"/>
      <c r="E95" s="770"/>
      <c r="F95" s="770"/>
      <c r="G95" s="739" t="e">
        <f>F95/E95*100</f>
        <v>#DIV/0!</v>
      </c>
    </row>
    <row r="96" spans="1:7" s="199" customFormat="1" ht="17.45" customHeight="1">
      <c r="A96" s="721" t="s">
        <v>812</v>
      </c>
      <c r="B96" s="789" t="s">
        <v>813</v>
      </c>
      <c r="C96" s="775"/>
      <c r="D96" s="770"/>
      <c r="E96" s="770"/>
      <c r="F96" s="770"/>
      <c r="G96" s="739" t="e">
        <f>F96/E96*100</f>
        <v>#DIV/0!</v>
      </c>
    </row>
    <row r="97" spans="1:7" s="199" customFormat="1" ht="17.45" customHeight="1">
      <c r="A97" s="721" t="s">
        <v>814</v>
      </c>
      <c r="B97" s="789" t="s">
        <v>333</v>
      </c>
      <c r="C97" s="775"/>
      <c r="D97" s="770"/>
      <c r="E97" s="770"/>
      <c r="F97" s="770"/>
      <c r="G97" s="739" t="e">
        <f>F97/E97*100</f>
        <v>#DIV/0!</v>
      </c>
    </row>
    <row r="98" spans="1:7" s="230" customFormat="1" ht="17.45" customHeight="1">
      <c r="A98" s="781" t="s">
        <v>262</v>
      </c>
      <c r="B98" s="782" t="s">
        <v>815</v>
      </c>
      <c r="C98" s="773">
        <f>C100+C101+C102</f>
        <v>0</v>
      </c>
      <c r="D98" s="773">
        <f>D100+D101+D102</f>
        <v>0</v>
      </c>
      <c r="E98" s="773">
        <f>E100+E101+E102</f>
        <v>0</v>
      </c>
      <c r="F98" s="773">
        <f>F100+F101+F102</f>
        <v>0</v>
      </c>
      <c r="G98" s="773" t="e">
        <f t="shared" si="1"/>
        <v>#DIV/0!</v>
      </c>
    </row>
    <row r="99" spans="1:7" s="172" customFormat="1" ht="17.45" customHeight="1">
      <c r="A99" s="783"/>
      <c r="B99" s="784" t="s">
        <v>816</v>
      </c>
      <c r="C99" s="785"/>
      <c r="D99" s="785"/>
      <c r="E99" s="785"/>
      <c r="F99" s="785"/>
      <c r="G99" s="786" t="e">
        <f t="shared" si="1"/>
        <v>#DIV/0!</v>
      </c>
    </row>
    <row r="100" spans="1:7" s="172" customFormat="1" ht="17.45" customHeight="1">
      <c r="A100" s="790" t="s">
        <v>817</v>
      </c>
      <c r="B100" s="788" t="s">
        <v>818</v>
      </c>
      <c r="C100" s="775"/>
      <c r="D100" s="775"/>
      <c r="E100" s="775"/>
      <c r="F100" s="775"/>
      <c r="G100" s="776" t="e">
        <f t="shared" si="1"/>
        <v>#DIV/0!</v>
      </c>
    </row>
    <row r="101" spans="1:7" s="172" customFormat="1" ht="17.45" customHeight="1">
      <c r="A101" s="790" t="s">
        <v>819</v>
      </c>
      <c r="B101" s="788" t="s">
        <v>820</v>
      </c>
      <c r="C101" s="775"/>
      <c r="D101" s="775"/>
      <c r="E101" s="775"/>
      <c r="F101" s="775"/>
      <c r="G101" s="776" t="e">
        <f t="shared" si="1"/>
        <v>#DIV/0!</v>
      </c>
    </row>
    <row r="102" spans="1:7" s="172" customFormat="1" ht="17.45" customHeight="1">
      <c r="A102" s="790" t="s">
        <v>821</v>
      </c>
      <c r="B102" s="788" t="s">
        <v>822</v>
      </c>
      <c r="C102" s="775"/>
      <c r="D102" s="775"/>
      <c r="E102" s="775"/>
      <c r="F102" s="775"/>
      <c r="G102" s="776" t="e">
        <f t="shared" si="1"/>
        <v>#DIV/0!</v>
      </c>
    </row>
    <row r="103" spans="1:7" s="230" customFormat="1" ht="17.45" customHeight="1">
      <c r="A103" s="462" t="s">
        <v>298</v>
      </c>
      <c r="B103" s="467" t="s">
        <v>823</v>
      </c>
      <c r="C103" s="742">
        <f>SUM(C104:C105)</f>
        <v>0</v>
      </c>
      <c r="D103" s="742">
        <f>SUM(D104:D105)</f>
        <v>0</v>
      </c>
      <c r="E103" s="742">
        <f>SUM(E104:E105)</f>
        <v>0</v>
      </c>
      <c r="F103" s="742">
        <f>SUM(F104:F105)</f>
        <v>0</v>
      </c>
      <c r="G103" s="742" t="e">
        <f t="shared" si="1"/>
        <v>#DIV/0!</v>
      </c>
    </row>
    <row r="104" spans="1:7" s="199" customFormat="1" ht="17.45" customHeight="1">
      <c r="A104" s="721" t="s">
        <v>824</v>
      </c>
      <c r="B104" s="789" t="s">
        <v>825</v>
      </c>
      <c r="C104" s="775"/>
      <c r="D104" s="770"/>
      <c r="E104" s="770"/>
      <c r="F104" s="770"/>
      <c r="G104" s="739" t="e">
        <f t="shared" si="1"/>
        <v>#DIV/0!</v>
      </c>
    </row>
    <row r="105" spans="1:7" s="199" customFormat="1" ht="17.45" customHeight="1">
      <c r="A105" s="721" t="s">
        <v>826</v>
      </c>
      <c r="B105" s="789" t="s">
        <v>827</v>
      </c>
      <c r="C105" s="775"/>
      <c r="D105" s="770"/>
      <c r="E105" s="770"/>
      <c r="F105" s="770"/>
      <c r="G105" s="739" t="e">
        <f t="shared" si="1"/>
        <v>#DIV/0!</v>
      </c>
    </row>
    <row r="106" spans="1:7" s="230" customFormat="1" ht="17.45" customHeight="1">
      <c r="A106" s="781" t="s">
        <v>299</v>
      </c>
      <c r="B106" s="782" t="s">
        <v>828</v>
      </c>
      <c r="C106" s="773">
        <f>C108+C109</f>
        <v>0</v>
      </c>
      <c r="D106" s="773">
        <f>D108+D109</f>
        <v>0</v>
      </c>
      <c r="E106" s="773">
        <f>E108+E109</f>
        <v>0</v>
      </c>
      <c r="F106" s="773">
        <f>F108+F109</f>
        <v>0</v>
      </c>
      <c r="G106" s="773" t="e">
        <f t="shared" si="1"/>
        <v>#DIV/0!</v>
      </c>
    </row>
    <row r="107" spans="1:7" s="172" customFormat="1" ht="17.45" customHeight="1">
      <c r="A107" s="783"/>
      <c r="B107" s="784" t="s">
        <v>829</v>
      </c>
      <c r="C107" s="785"/>
      <c r="D107" s="785"/>
      <c r="E107" s="785"/>
      <c r="F107" s="785"/>
      <c r="G107" s="786" t="e">
        <f t="shared" si="1"/>
        <v>#DIV/0!</v>
      </c>
    </row>
    <row r="108" spans="1:7" s="172" customFormat="1" ht="17.45" customHeight="1">
      <c r="A108" s="790" t="s">
        <v>830</v>
      </c>
      <c r="B108" s="788" t="s">
        <v>831</v>
      </c>
      <c r="C108" s="775"/>
      <c r="D108" s="775"/>
      <c r="E108" s="775"/>
      <c r="F108" s="775"/>
      <c r="G108" s="776" t="e">
        <f t="shared" si="1"/>
        <v>#DIV/0!</v>
      </c>
    </row>
    <row r="109" spans="1:7" s="172" customFormat="1" ht="17.45" customHeight="1">
      <c r="A109" s="790" t="s">
        <v>832</v>
      </c>
      <c r="B109" s="788" t="s">
        <v>769</v>
      </c>
      <c r="C109" s="775"/>
      <c r="D109" s="775"/>
      <c r="E109" s="775"/>
      <c r="F109" s="775"/>
      <c r="G109" s="776" t="e">
        <f t="shared" si="1"/>
        <v>#DIV/0!</v>
      </c>
    </row>
    <row r="110" spans="1:7" s="172" customFormat="1" ht="17.45" customHeight="1">
      <c r="A110" s="791" t="s">
        <v>300</v>
      </c>
      <c r="B110" s="745" t="s">
        <v>833</v>
      </c>
      <c r="C110" s="773">
        <f>C111+C112+C114+C113</f>
        <v>0</v>
      </c>
      <c r="D110" s="773">
        <f>D111+D112+D114+D113</f>
        <v>0</v>
      </c>
      <c r="E110" s="773">
        <f>E111+E112+E114+E113</f>
        <v>0</v>
      </c>
      <c r="F110" s="773">
        <f>F111+F112+F114+F113</f>
        <v>0</v>
      </c>
      <c r="G110" s="773" t="e">
        <f t="shared" si="1"/>
        <v>#DIV/0!</v>
      </c>
    </row>
    <row r="111" spans="1:7" s="172" customFormat="1" ht="17.45" customHeight="1">
      <c r="A111" s="736" t="s">
        <v>834</v>
      </c>
      <c r="B111" s="787" t="s">
        <v>835</v>
      </c>
      <c r="C111" s="775"/>
      <c r="D111" s="775"/>
      <c r="E111" s="775"/>
      <c r="F111" s="775"/>
      <c r="G111" s="776" t="e">
        <f t="shared" si="1"/>
        <v>#DIV/0!</v>
      </c>
    </row>
    <row r="112" spans="1:7" s="172" customFormat="1" ht="17.45" customHeight="1">
      <c r="A112" s="736" t="s">
        <v>836</v>
      </c>
      <c r="B112" s="787" t="s">
        <v>752</v>
      </c>
      <c r="C112" s="775"/>
      <c r="D112" s="775"/>
      <c r="E112" s="775"/>
      <c r="F112" s="775"/>
      <c r="G112" s="776" t="e">
        <f t="shared" si="1"/>
        <v>#DIV/0!</v>
      </c>
    </row>
    <row r="113" spans="1:7" s="172" customFormat="1" ht="17.45" customHeight="1">
      <c r="A113" s="736" t="s">
        <v>837</v>
      </c>
      <c r="B113" s="788" t="s">
        <v>753</v>
      </c>
      <c r="C113" s="775"/>
      <c r="D113" s="775"/>
      <c r="E113" s="775"/>
      <c r="F113" s="775"/>
      <c r="G113" s="776" t="e">
        <f t="shared" si="1"/>
        <v>#DIV/0!</v>
      </c>
    </row>
    <row r="114" spans="1:7" s="172" customFormat="1" ht="17.45" customHeight="1">
      <c r="A114" s="736" t="s">
        <v>838</v>
      </c>
      <c r="B114" s="788" t="s">
        <v>839</v>
      </c>
      <c r="C114" s="775"/>
      <c r="D114" s="775"/>
      <c r="E114" s="775"/>
      <c r="F114" s="775"/>
      <c r="G114" s="776" t="e">
        <f t="shared" si="1"/>
        <v>#DIV/0!</v>
      </c>
    </row>
    <row r="115" spans="1:7" s="172" customFormat="1" ht="17.45" customHeight="1">
      <c r="A115" s="462" t="s">
        <v>301</v>
      </c>
      <c r="B115" s="467" t="s">
        <v>840</v>
      </c>
      <c r="C115" s="773">
        <f>C116+C117+C118</f>
        <v>0</v>
      </c>
      <c r="D115" s="773">
        <f>D116+D117+D118</f>
        <v>0</v>
      </c>
      <c r="E115" s="773">
        <f>E116+E117+E118</f>
        <v>0</v>
      </c>
      <c r="F115" s="773">
        <f>F116+F117+F118</f>
        <v>0</v>
      </c>
      <c r="G115" s="773" t="e">
        <f t="shared" si="1"/>
        <v>#DIV/0!</v>
      </c>
    </row>
    <row r="116" spans="1:7" ht="17.45" customHeight="1">
      <c r="A116" s="736" t="s">
        <v>841</v>
      </c>
      <c r="B116" s="758" t="s">
        <v>842</v>
      </c>
      <c r="C116" s="770"/>
      <c r="D116" s="770"/>
      <c r="E116" s="770"/>
      <c r="F116" s="770"/>
      <c r="G116" s="771" t="e">
        <f t="shared" si="1"/>
        <v>#DIV/0!</v>
      </c>
    </row>
    <row r="117" spans="1:7" ht="17.45" customHeight="1">
      <c r="A117" s="736" t="s">
        <v>843</v>
      </c>
      <c r="B117" s="758" t="s">
        <v>844</v>
      </c>
      <c r="C117" s="770"/>
      <c r="D117" s="770"/>
      <c r="E117" s="770"/>
      <c r="F117" s="770"/>
      <c r="G117" s="771" t="e">
        <f t="shared" si="1"/>
        <v>#DIV/0!</v>
      </c>
    </row>
    <row r="118" spans="1:7" s="477" customFormat="1" ht="17.45" customHeight="1">
      <c r="A118" s="736" t="s">
        <v>845</v>
      </c>
      <c r="B118" s="758" t="s">
        <v>769</v>
      </c>
      <c r="C118" s="770"/>
      <c r="D118" s="770"/>
      <c r="E118" s="770"/>
      <c r="F118" s="770"/>
      <c r="G118" s="771" t="e">
        <f t="shared" si="1"/>
        <v>#DIV/0!</v>
      </c>
    </row>
    <row r="119" spans="1:7" s="477" customFormat="1" ht="19.5" customHeight="1">
      <c r="A119" s="792" t="s">
        <v>846</v>
      </c>
      <c r="B119" s="731" t="s">
        <v>847</v>
      </c>
      <c r="C119" s="793"/>
      <c r="D119" s="793"/>
      <c r="E119" s="793"/>
      <c r="F119" s="793"/>
      <c r="G119" s="768" t="e">
        <f t="shared" si="1"/>
        <v>#DIV/0!</v>
      </c>
    </row>
    <row r="120" spans="1:7" s="477" customFormat="1" ht="21.75" customHeight="1">
      <c r="A120" s="792" t="s">
        <v>848</v>
      </c>
      <c r="B120" s="747" t="s">
        <v>849</v>
      </c>
      <c r="C120" s="768">
        <f>C121+C122</f>
        <v>0</v>
      </c>
      <c r="D120" s="768">
        <f>D121+D122</f>
        <v>0</v>
      </c>
      <c r="E120" s="768">
        <f>E121+E122</f>
        <v>0</v>
      </c>
      <c r="F120" s="768">
        <f>F121+F122</f>
        <v>0</v>
      </c>
      <c r="G120" s="742" t="e">
        <f t="shared" si="1"/>
        <v>#DIV/0!</v>
      </c>
    </row>
    <row r="121" spans="1:7" s="477" customFormat="1" ht="17.45" customHeight="1">
      <c r="A121" s="790" t="s">
        <v>95</v>
      </c>
      <c r="B121" s="788" t="s">
        <v>850</v>
      </c>
      <c r="C121" s="775"/>
      <c r="D121" s="775"/>
      <c r="E121" s="775"/>
      <c r="F121" s="775"/>
      <c r="G121" s="776" t="e">
        <f t="shared" si="1"/>
        <v>#DIV/0!</v>
      </c>
    </row>
    <row r="122" spans="1:7" s="477" customFormat="1" ht="17.45" customHeight="1">
      <c r="A122" s="790" t="s">
        <v>117</v>
      </c>
      <c r="B122" s="788" t="s">
        <v>769</v>
      </c>
      <c r="C122" s="775"/>
      <c r="D122" s="775"/>
      <c r="E122" s="775"/>
      <c r="F122" s="775"/>
      <c r="G122" s="776" t="e">
        <f t="shared" si="1"/>
        <v>#DIV/0!</v>
      </c>
    </row>
    <row r="123" spans="1:7" s="477" customFormat="1" ht="21.75" customHeight="1">
      <c r="A123" s="792" t="s">
        <v>851</v>
      </c>
      <c r="B123" s="747" t="s">
        <v>852</v>
      </c>
      <c r="C123" s="768">
        <f>C124+C126+C125</f>
        <v>0</v>
      </c>
      <c r="D123" s="768">
        <f>D124+D126+D125</f>
        <v>0</v>
      </c>
      <c r="E123" s="768">
        <f>E124+E126+E125</f>
        <v>0</v>
      </c>
      <c r="F123" s="768">
        <f>F124+F126+F125</f>
        <v>0</v>
      </c>
      <c r="G123" s="749" t="e">
        <f t="shared" si="1"/>
        <v>#DIV/0!</v>
      </c>
    </row>
    <row r="124" spans="1:7" s="477" customFormat="1" ht="17.45" customHeight="1">
      <c r="A124" s="790" t="s">
        <v>95</v>
      </c>
      <c r="B124" s="758" t="s">
        <v>853</v>
      </c>
      <c r="C124" s="794"/>
      <c r="D124" s="794"/>
      <c r="E124" s="794"/>
      <c r="F124" s="794"/>
      <c r="G124" s="795" t="e">
        <f t="shared" si="1"/>
        <v>#DIV/0!</v>
      </c>
    </row>
    <row r="125" spans="1:7" s="477" customFormat="1" ht="17.45" customHeight="1">
      <c r="A125" s="790" t="s">
        <v>117</v>
      </c>
      <c r="B125" s="796" t="s">
        <v>854</v>
      </c>
      <c r="C125" s="794"/>
      <c r="D125" s="794"/>
      <c r="E125" s="794"/>
      <c r="F125" s="794"/>
      <c r="G125" s="795" t="e">
        <f t="shared" si="1"/>
        <v>#DIV/0!</v>
      </c>
    </row>
    <row r="126" spans="1:7" s="477" customFormat="1" ht="17.45" customHeight="1">
      <c r="A126" s="790" t="s">
        <v>206</v>
      </c>
      <c r="B126" s="796" t="s">
        <v>840</v>
      </c>
      <c r="C126" s="794"/>
      <c r="D126" s="794"/>
      <c r="E126" s="794"/>
      <c r="F126" s="794"/>
      <c r="G126" s="795" t="e">
        <f t="shared" si="1"/>
        <v>#DIV/0!</v>
      </c>
    </row>
    <row r="127" spans="1:7" s="477" customFormat="1" ht="19.5" customHeight="1">
      <c r="A127" s="792" t="s">
        <v>855</v>
      </c>
      <c r="B127" s="731" t="s">
        <v>856</v>
      </c>
      <c r="C127" s="797"/>
      <c r="D127" s="797"/>
      <c r="E127" s="797"/>
      <c r="F127" s="797"/>
      <c r="G127" s="798" t="e">
        <f t="shared" si="1"/>
        <v>#DIV/0!</v>
      </c>
    </row>
    <row r="128" spans="1:7" s="733" customFormat="1" ht="12" customHeight="1">
      <c r="A128" s="1405"/>
      <c r="B128" s="1405"/>
      <c r="C128" s="1405"/>
      <c r="D128" s="1405"/>
      <c r="E128" s="1405"/>
      <c r="F128" s="1405"/>
      <c r="G128" s="1405"/>
    </row>
    <row r="129" spans="1:7" s="733" customFormat="1" ht="19.5" customHeight="1">
      <c r="A129" s="799" t="s">
        <v>857</v>
      </c>
      <c r="B129" s="731" t="s">
        <v>858</v>
      </c>
      <c r="C129" s="800">
        <f>C14-C57</f>
        <v>0</v>
      </c>
      <c r="D129" s="800">
        <f>D14-D57</f>
        <v>0</v>
      </c>
      <c r="E129" s="800">
        <f>E14-E57</f>
        <v>0</v>
      </c>
      <c r="F129" s="800">
        <f>F14-F57</f>
        <v>0</v>
      </c>
      <c r="G129" s="773" t="e">
        <f t="shared" ref="G129:G135" si="2">F129/E129*100</f>
        <v>#DIV/0!</v>
      </c>
    </row>
    <row r="130" spans="1:7" s="733" customFormat="1" ht="19.5" customHeight="1">
      <c r="A130" s="799" t="s">
        <v>859</v>
      </c>
      <c r="B130" s="747" t="s">
        <v>860</v>
      </c>
      <c r="C130" s="801"/>
      <c r="D130" s="802"/>
      <c r="E130" s="802"/>
      <c r="F130" s="802"/>
      <c r="G130" s="773" t="e">
        <f t="shared" si="2"/>
        <v>#DIV/0!</v>
      </c>
    </row>
    <row r="131" spans="1:7" s="733" customFormat="1" ht="19.5" customHeight="1">
      <c r="A131" s="799" t="s">
        <v>861</v>
      </c>
      <c r="B131" s="731" t="s">
        <v>862</v>
      </c>
      <c r="C131" s="800">
        <f>C129-C130</f>
        <v>0</v>
      </c>
      <c r="D131" s="800">
        <f>D129-D130</f>
        <v>0</v>
      </c>
      <c r="E131" s="800">
        <f>E129-E130</f>
        <v>0</v>
      </c>
      <c r="F131" s="800">
        <f>F129-F130</f>
        <v>0</v>
      </c>
      <c r="G131" s="773" t="e">
        <f t="shared" si="2"/>
        <v>#DIV/0!</v>
      </c>
    </row>
    <row r="132" spans="1:7" s="477" customFormat="1" ht="17.45" customHeight="1">
      <c r="A132" s="462" t="s">
        <v>95</v>
      </c>
      <c r="B132" s="728" t="s">
        <v>863</v>
      </c>
      <c r="C132" s="729">
        <f>C133+C134</f>
        <v>0</v>
      </c>
      <c r="D132" s="729">
        <f>D133+D134</f>
        <v>0</v>
      </c>
      <c r="E132" s="729">
        <f>E133+E134</f>
        <v>0</v>
      </c>
      <c r="F132" s="729">
        <f>F133+F134</f>
        <v>0</v>
      </c>
      <c r="G132" s="773" t="e">
        <f t="shared" si="2"/>
        <v>#DIV/0!</v>
      </c>
    </row>
    <row r="133" spans="1:7" s="477" customFormat="1" ht="17.45" customHeight="1">
      <c r="A133" s="736" t="s">
        <v>701</v>
      </c>
      <c r="B133" s="803" t="s">
        <v>864</v>
      </c>
      <c r="C133" s="804"/>
      <c r="D133" s="804"/>
      <c r="E133" s="804"/>
      <c r="F133" s="804"/>
      <c r="G133" s="773" t="e">
        <f t="shared" si="2"/>
        <v>#DIV/0!</v>
      </c>
    </row>
    <row r="134" spans="1:7" s="477" customFormat="1" ht="17.45" customHeight="1">
      <c r="A134" s="736" t="s">
        <v>709</v>
      </c>
      <c r="B134" s="803" t="s">
        <v>865</v>
      </c>
      <c r="C134" s="804"/>
      <c r="D134" s="804"/>
      <c r="E134" s="804"/>
      <c r="F134" s="804"/>
      <c r="G134" s="773" t="e">
        <f t="shared" si="2"/>
        <v>#DIV/0!</v>
      </c>
    </row>
    <row r="135" spans="1:7" s="477" customFormat="1" ht="17.45" customHeight="1">
      <c r="A135" s="462" t="s">
        <v>117</v>
      </c>
      <c r="B135" s="728" t="s">
        <v>866</v>
      </c>
      <c r="C135" s="805"/>
      <c r="D135" s="805"/>
      <c r="E135" s="805"/>
      <c r="F135" s="805"/>
      <c r="G135" s="773" t="e">
        <f t="shared" si="2"/>
        <v>#DIV/0!</v>
      </c>
    </row>
    <row r="136" spans="1:7" s="477" customFormat="1" ht="10.5" customHeight="1">
      <c r="A136" s="462"/>
      <c r="B136" s="728"/>
      <c r="C136" s="727"/>
      <c r="D136" s="727"/>
      <c r="E136" s="727"/>
      <c r="F136" s="727"/>
      <c r="G136" s="768"/>
    </row>
    <row r="137" spans="1:7" ht="21.75" customHeight="1">
      <c r="A137" s="799" t="s">
        <v>867</v>
      </c>
      <c r="B137" s="731" t="s">
        <v>868</v>
      </c>
      <c r="C137" s="768">
        <f>C138+C139+C140+C142+C141</f>
        <v>0</v>
      </c>
      <c r="D137" s="768">
        <f>D138+D139+D140+D142+D141</f>
        <v>0</v>
      </c>
      <c r="E137" s="768">
        <f>E138+E139+E140+E142+E141</f>
        <v>0</v>
      </c>
      <c r="F137" s="768">
        <f>F138+F139+F140+F142+F141</f>
        <v>0</v>
      </c>
      <c r="G137" s="768" t="e">
        <f t="shared" ref="G137:G142" si="3">F137/E137*100</f>
        <v>#DIV/0!</v>
      </c>
    </row>
    <row r="138" spans="1:7" ht="17.45" customHeight="1">
      <c r="A138" s="736" t="s">
        <v>95</v>
      </c>
      <c r="B138" s="769" t="s">
        <v>869</v>
      </c>
      <c r="C138" s="770"/>
      <c r="D138" s="770"/>
      <c r="E138" s="770"/>
      <c r="F138" s="770"/>
      <c r="G138" s="771" t="e">
        <f t="shared" si="3"/>
        <v>#DIV/0!</v>
      </c>
    </row>
    <row r="139" spans="1:7" ht="17.45" customHeight="1">
      <c r="A139" s="736" t="s">
        <v>117</v>
      </c>
      <c r="B139" s="788" t="s">
        <v>870</v>
      </c>
      <c r="C139" s="770"/>
      <c r="D139" s="770"/>
      <c r="E139" s="770"/>
      <c r="F139" s="770"/>
      <c r="G139" s="771" t="e">
        <f t="shared" si="3"/>
        <v>#DIV/0!</v>
      </c>
    </row>
    <row r="140" spans="1:7" ht="17.45" customHeight="1">
      <c r="A140" s="736" t="s">
        <v>206</v>
      </c>
      <c r="B140" s="788" t="s">
        <v>871</v>
      </c>
      <c r="C140" s="770"/>
      <c r="D140" s="770"/>
      <c r="E140" s="770"/>
      <c r="F140" s="770"/>
      <c r="G140" s="771" t="e">
        <f t="shared" si="3"/>
        <v>#DIV/0!</v>
      </c>
    </row>
    <row r="141" spans="1:7" ht="17.45" customHeight="1">
      <c r="A141" s="736" t="s">
        <v>216</v>
      </c>
      <c r="B141" s="788" t="s">
        <v>872</v>
      </c>
      <c r="C141" s="770"/>
      <c r="D141" s="770"/>
      <c r="E141" s="770"/>
      <c r="F141" s="770"/>
      <c r="G141" s="771" t="e">
        <f t="shared" si="3"/>
        <v>#DIV/0!</v>
      </c>
    </row>
    <row r="142" spans="1:7" ht="17.45" customHeight="1">
      <c r="A142" s="736" t="s">
        <v>7</v>
      </c>
      <c r="B142" s="788" t="s">
        <v>873</v>
      </c>
      <c r="C142" s="770"/>
      <c r="D142" s="770"/>
      <c r="E142" s="770"/>
      <c r="F142" s="770"/>
      <c r="G142" s="771" t="e">
        <f t="shared" si="3"/>
        <v>#DIV/0!</v>
      </c>
    </row>
    <row r="143" spans="1:7" s="733" customFormat="1" ht="10.5" customHeight="1">
      <c r="A143" s="1363"/>
      <c r="B143" s="1363"/>
      <c r="C143" s="1363"/>
      <c r="D143" s="1363"/>
      <c r="E143" s="1363"/>
      <c r="F143" s="1363"/>
      <c r="G143" s="1363"/>
    </row>
    <row r="144" spans="1:7" ht="22.5" customHeight="1">
      <c r="A144" s="806" t="s">
        <v>874</v>
      </c>
      <c r="B144" s="807" t="s">
        <v>875</v>
      </c>
      <c r="C144" s="764">
        <f>SUM(C145:C151)</f>
        <v>0</v>
      </c>
      <c r="D144" s="764">
        <f>SUM(D145:D151)</f>
        <v>0</v>
      </c>
      <c r="E144" s="764">
        <f>SUM(E145:E151)</f>
        <v>0</v>
      </c>
      <c r="F144" s="764">
        <f>SUM(F145:F151)</f>
        <v>0</v>
      </c>
      <c r="G144" s="764" t="e">
        <f t="shared" ref="G144:G151" si="4">F144/E144*100</f>
        <v>#DIV/0!</v>
      </c>
    </row>
    <row r="145" spans="1:9" ht="17.45" customHeight="1">
      <c r="A145" s="808" t="s">
        <v>95</v>
      </c>
      <c r="B145" s="769" t="s">
        <v>869</v>
      </c>
      <c r="C145" s="770"/>
      <c r="D145" s="770"/>
      <c r="E145" s="770"/>
      <c r="F145" s="770"/>
      <c r="G145" s="771" t="e">
        <f t="shared" si="4"/>
        <v>#DIV/0!</v>
      </c>
    </row>
    <row r="146" spans="1:9" ht="17.45" customHeight="1">
      <c r="A146" s="808" t="s">
        <v>117</v>
      </c>
      <c r="B146" s="788" t="s">
        <v>870</v>
      </c>
      <c r="C146" s="770"/>
      <c r="D146" s="770"/>
      <c r="E146" s="770"/>
      <c r="F146" s="770"/>
      <c r="G146" s="771" t="e">
        <f t="shared" si="4"/>
        <v>#DIV/0!</v>
      </c>
    </row>
    <row r="147" spans="1:9" ht="17.45" customHeight="1">
      <c r="A147" s="808" t="s">
        <v>206</v>
      </c>
      <c r="B147" s="788" t="s">
        <v>871</v>
      </c>
      <c r="C147" s="770"/>
      <c r="D147" s="770"/>
      <c r="E147" s="770"/>
      <c r="F147" s="770"/>
      <c r="G147" s="771" t="e">
        <f t="shared" si="4"/>
        <v>#DIV/0!</v>
      </c>
    </row>
    <row r="148" spans="1:9" ht="17.45" customHeight="1">
      <c r="A148" s="808" t="s">
        <v>216</v>
      </c>
      <c r="B148" s="788" t="s">
        <v>872</v>
      </c>
      <c r="C148" s="770"/>
      <c r="D148" s="770"/>
      <c r="E148" s="770"/>
      <c r="F148" s="770"/>
      <c r="G148" s="771" t="e">
        <f t="shared" si="4"/>
        <v>#DIV/0!</v>
      </c>
    </row>
    <row r="149" spans="1:9" ht="17.45" customHeight="1">
      <c r="A149" s="808" t="s">
        <v>7</v>
      </c>
      <c r="B149" s="788" t="s">
        <v>873</v>
      </c>
      <c r="C149" s="770"/>
      <c r="D149" s="770"/>
      <c r="E149" s="770"/>
      <c r="F149" s="770"/>
      <c r="G149" s="771" t="e">
        <f>F149/E149*100</f>
        <v>#DIV/0!</v>
      </c>
    </row>
    <row r="150" spans="1:9" ht="17.45" customHeight="1">
      <c r="A150" s="808" t="s">
        <v>260</v>
      </c>
      <c r="B150" s="788" t="s">
        <v>876</v>
      </c>
      <c r="C150" s="770"/>
      <c r="D150" s="770"/>
      <c r="E150" s="770"/>
      <c r="F150" s="770"/>
      <c r="G150" s="771" t="e">
        <f t="shared" si="4"/>
        <v>#DIV/0!</v>
      </c>
    </row>
    <row r="151" spans="1:9" ht="17.45" customHeight="1">
      <c r="A151" s="808" t="s">
        <v>262</v>
      </c>
      <c r="B151" s="788" t="s">
        <v>877</v>
      </c>
      <c r="C151" s="809"/>
      <c r="D151" s="770"/>
      <c r="E151" s="770"/>
      <c r="F151" s="770"/>
      <c r="G151" s="771" t="e">
        <f t="shared" si="4"/>
        <v>#DIV/0!</v>
      </c>
    </row>
    <row r="152" spans="1:9" ht="12" customHeight="1">
      <c r="B152" s="1395" t="s">
        <v>878</v>
      </c>
      <c r="C152" s="1395"/>
      <c r="D152" s="1396"/>
      <c r="E152" s="1396"/>
      <c r="F152" s="1396"/>
      <c r="G152" s="810"/>
    </row>
    <row r="153" spans="1:9" ht="12" customHeight="1">
      <c r="B153" s="1397" t="s">
        <v>879</v>
      </c>
      <c r="C153" s="1398"/>
      <c r="D153" s="1398"/>
      <c r="E153" s="1398"/>
      <c r="F153" s="1398"/>
      <c r="G153" s="1398"/>
      <c r="H153" s="811"/>
      <c r="I153" s="811"/>
    </row>
    <row r="154" spans="1:9" ht="12" customHeight="1">
      <c r="B154" s="812"/>
      <c r="C154" s="812"/>
      <c r="G154" s="810"/>
    </row>
    <row r="155" spans="1:9" ht="15.75" customHeight="1">
      <c r="B155" s="813" t="s">
        <v>880</v>
      </c>
      <c r="C155" s="813"/>
      <c r="D155" s="813"/>
      <c r="E155" s="810"/>
      <c r="F155" s="810"/>
      <c r="G155" s="810"/>
    </row>
    <row r="156" spans="1:9" ht="12" customHeight="1">
      <c r="C156" s="810"/>
      <c r="D156" s="814"/>
      <c r="E156" s="810"/>
      <c r="F156" s="810"/>
      <c r="G156" s="810"/>
    </row>
    <row r="157" spans="1:9" ht="43.5" customHeight="1">
      <c r="A157" s="1399" t="s">
        <v>288</v>
      </c>
      <c r="B157" s="1399" t="s">
        <v>241</v>
      </c>
      <c r="C157" s="1381" t="s">
        <v>693</v>
      </c>
      <c r="D157" s="1381" t="s">
        <v>881</v>
      </c>
      <c r="E157" s="1381" t="s">
        <v>695</v>
      </c>
      <c r="F157" s="1381" t="s">
        <v>696</v>
      </c>
      <c r="G157" s="1381" t="s">
        <v>882</v>
      </c>
    </row>
    <row r="158" spans="1:9" ht="9.75" customHeight="1">
      <c r="A158" s="1400"/>
      <c r="B158" s="1401"/>
      <c r="C158" s="1381"/>
      <c r="D158" s="1381"/>
      <c r="E158" s="1381"/>
      <c r="F158" s="1381"/>
      <c r="G158" s="1381"/>
    </row>
    <row r="159" spans="1:9" ht="18" customHeight="1">
      <c r="A159" s="815" t="s">
        <v>95</v>
      </c>
      <c r="B159" s="815" t="s">
        <v>117</v>
      </c>
      <c r="C159" s="815" t="s">
        <v>206</v>
      </c>
      <c r="D159" s="815" t="s">
        <v>216</v>
      </c>
      <c r="E159" s="816" t="s">
        <v>7</v>
      </c>
      <c r="F159" s="816" t="s">
        <v>260</v>
      </c>
      <c r="G159" s="816" t="s">
        <v>262</v>
      </c>
    </row>
    <row r="160" spans="1:9" ht="18" customHeight="1">
      <c r="A160" s="817" t="s">
        <v>244</v>
      </c>
      <c r="B160" s="1385" t="s">
        <v>883</v>
      </c>
      <c r="C160" s="1386"/>
      <c r="D160" s="1386"/>
      <c r="E160" s="1386"/>
      <c r="F160" s="1386"/>
      <c r="G160" s="1387"/>
    </row>
    <row r="161" spans="1:7" ht="18" customHeight="1">
      <c r="A161" s="817" t="s">
        <v>95</v>
      </c>
      <c r="B161" s="1385" t="s">
        <v>884</v>
      </c>
      <c r="C161" s="1386"/>
      <c r="D161" s="1386"/>
      <c r="E161" s="1386"/>
      <c r="F161" s="1386"/>
      <c r="G161" s="1387"/>
    </row>
    <row r="162" spans="1:7" ht="17.45" customHeight="1">
      <c r="A162" s="721" t="s">
        <v>701</v>
      </c>
      <c r="B162" s="737" t="s">
        <v>885</v>
      </c>
      <c r="C162" s="809"/>
      <c r="D162" s="744"/>
      <c r="E162" s="809"/>
      <c r="F162" s="809"/>
      <c r="G162" s="818">
        <f>F162-E162</f>
        <v>0</v>
      </c>
    </row>
    <row r="163" spans="1:7" ht="18" customHeight="1">
      <c r="A163" s="721" t="s">
        <v>709</v>
      </c>
      <c r="B163" s="737" t="s">
        <v>886</v>
      </c>
      <c r="C163" s="809"/>
      <c r="D163" s="744"/>
      <c r="E163" s="809"/>
      <c r="F163" s="809"/>
      <c r="G163" s="818">
        <f>F163-E163</f>
        <v>0</v>
      </c>
    </row>
    <row r="164" spans="1:7" ht="18" customHeight="1">
      <c r="A164" s="721" t="s">
        <v>711</v>
      </c>
      <c r="B164" s="819" t="s">
        <v>887</v>
      </c>
      <c r="C164" s="820">
        <f>C165+C169</f>
        <v>0</v>
      </c>
      <c r="D164" s="771" t="s">
        <v>208</v>
      </c>
      <c r="E164" s="820">
        <f>E165+E169</f>
        <v>0</v>
      </c>
      <c r="F164" s="771" t="s">
        <v>208</v>
      </c>
      <c r="G164" s="766" t="s">
        <v>208</v>
      </c>
    </row>
    <row r="165" spans="1:7" ht="18" customHeight="1">
      <c r="A165" s="821" t="s">
        <v>888</v>
      </c>
      <c r="B165" s="819" t="s">
        <v>889</v>
      </c>
      <c r="C165" s="809">
        <f>SUM(C166:C168)</f>
        <v>0</v>
      </c>
      <c r="D165" s="771" t="s">
        <v>208</v>
      </c>
      <c r="E165" s="809">
        <f>SUM(E166:E168)</f>
        <v>0</v>
      </c>
      <c r="F165" s="771" t="s">
        <v>208</v>
      </c>
      <c r="G165" s="766" t="s">
        <v>208</v>
      </c>
    </row>
    <row r="166" spans="1:7" ht="18" customHeight="1">
      <c r="A166" s="821" t="s">
        <v>890</v>
      </c>
      <c r="B166" s="737" t="s">
        <v>891</v>
      </c>
      <c r="C166" s="809"/>
      <c r="D166" s="771" t="s">
        <v>208</v>
      </c>
      <c r="E166" s="809"/>
      <c r="F166" s="771" t="s">
        <v>208</v>
      </c>
      <c r="G166" s="771" t="s">
        <v>208</v>
      </c>
    </row>
    <row r="167" spans="1:7" ht="18" customHeight="1">
      <c r="A167" s="821" t="s">
        <v>892</v>
      </c>
      <c r="B167" s="737" t="s">
        <v>893</v>
      </c>
      <c r="C167" s="809"/>
      <c r="D167" s="771" t="s">
        <v>208</v>
      </c>
      <c r="E167" s="809"/>
      <c r="F167" s="771" t="s">
        <v>208</v>
      </c>
      <c r="G167" s="771" t="s">
        <v>208</v>
      </c>
    </row>
    <row r="168" spans="1:7" ht="18" customHeight="1">
      <c r="A168" s="821" t="s">
        <v>894</v>
      </c>
      <c r="B168" s="737" t="s">
        <v>895</v>
      </c>
      <c r="C168" s="809"/>
      <c r="D168" s="771" t="s">
        <v>208</v>
      </c>
      <c r="E168" s="809"/>
      <c r="F168" s="771" t="s">
        <v>208</v>
      </c>
      <c r="G168" s="771" t="s">
        <v>208</v>
      </c>
    </row>
    <row r="169" spans="1:7" ht="18" customHeight="1">
      <c r="A169" s="821" t="s">
        <v>896</v>
      </c>
      <c r="B169" s="822" t="s">
        <v>897</v>
      </c>
      <c r="C169" s="809">
        <f>SUM(C170:C172)</f>
        <v>0</v>
      </c>
      <c r="D169" s="771" t="s">
        <v>208</v>
      </c>
      <c r="E169" s="809">
        <f>SUM(E170:E172)</f>
        <v>0</v>
      </c>
      <c r="F169" s="771" t="s">
        <v>208</v>
      </c>
      <c r="G169" s="766" t="s">
        <v>208</v>
      </c>
    </row>
    <row r="170" spans="1:7" ht="18" customHeight="1">
      <c r="A170" s="821" t="s">
        <v>898</v>
      </c>
      <c r="B170" s="737" t="s">
        <v>891</v>
      </c>
      <c r="C170" s="809"/>
      <c r="D170" s="771" t="s">
        <v>208</v>
      </c>
      <c r="E170" s="809"/>
      <c r="F170" s="771" t="s">
        <v>208</v>
      </c>
      <c r="G170" s="771" t="s">
        <v>208</v>
      </c>
    </row>
    <row r="171" spans="1:7" ht="18" customHeight="1">
      <c r="A171" s="821" t="s">
        <v>899</v>
      </c>
      <c r="B171" s="737" t="s">
        <v>893</v>
      </c>
      <c r="C171" s="809"/>
      <c r="D171" s="771" t="s">
        <v>208</v>
      </c>
      <c r="E171" s="809"/>
      <c r="F171" s="771" t="s">
        <v>208</v>
      </c>
      <c r="G171" s="771" t="s">
        <v>208</v>
      </c>
    </row>
    <row r="172" spans="1:7" ht="18" customHeight="1">
      <c r="A172" s="821" t="s">
        <v>900</v>
      </c>
      <c r="B172" s="737" t="s">
        <v>895</v>
      </c>
      <c r="C172" s="809"/>
      <c r="D172" s="771" t="s">
        <v>208</v>
      </c>
      <c r="E172" s="809"/>
      <c r="F172" s="771" t="s">
        <v>208</v>
      </c>
      <c r="G172" s="771" t="s">
        <v>208</v>
      </c>
    </row>
    <row r="173" spans="1:7" ht="18" customHeight="1">
      <c r="A173" s="721" t="s">
        <v>713</v>
      </c>
      <c r="B173" s="819" t="s">
        <v>901</v>
      </c>
      <c r="C173" s="809">
        <f>SUM(C174:C176)</f>
        <v>0</v>
      </c>
      <c r="D173" s="771" t="s">
        <v>208</v>
      </c>
      <c r="E173" s="809">
        <f>SUM(E174:E176)</f>
        <v>0</v>
      </c>
      <c r="F173" s="771" t="s">
        <v>208</v>
      </c>
      <c r="G173" s="766" t="s">
        <v>208</v>
      </c>
    </row>
    <row r="174" spans="1:7" ht="18" customHeight="1">
      <c r="A174" s="721" t="s">
        <v>902</v>
      </c>
      <c r="B174" s="737" t="s">
        <v>891</v>
      </c>
      <c r="C174" s="809"/>
      <c r="D174" s="771" t="s">
        <v>208</v>
      </c>
      <c r="E174" s="809"/>
      <c r="F174" s="771" t="s">
        <v>208</v>
      </c>
      <c r="G174" s="771" t="s">
        <v>208</v>
      </c>
    </row>
    <row r="175" spans="1:7" ht="18" customHeight="1">
      <c r="A175" s="721" t="s">
        <v>903</v>
      </c>
      <c r="B175" s="737" t="s">
        <v>893</v>
      </c>
      <c r="C175" s="809"/>
      <c r="D175" s="771" t="s">
        <v>208</v>
      </c>
      <c r="E175" s="809"/>
      <c r="F175" s="771" t="s">
        <v>208</v>
      </c>
      <c r="G175" s="771" t="s">
        <v>208</v>
      </c>
    </row>
    <row r="176" spans="1:7" ht="18" customHeight="1">
      <c r="A176" s="721" t="s">
        <v>904</v>
      </c>
      <c r="B176" s="737" t="s">
        <v>895</v>
      </c>
      <c r="C176" s="809"/>
      <c r="D176" s="771" t="s">
        <v>208</v>
      </c>
      <c r="E176" s="809"/>
      <c r="F176" s="771" t="s">
        <v>208</v>
      </c>
      <c r="G176" s="771" t="s">
        <v>208</v>
      </c>
    </row>
    <row r="177" spans="1:7" ht="18" customHeight="1">
      <c r="A177" s="817" t="s">
        <v>117</v>
      </c>
      <c r="B177" s="1388" t="s">
        <v>905</v>
      </c>
      <c r="C177" s="1386"/>
      <c r="D177" s="1386"/>
      <c r="E177" s="1386"/>
      <c r="F177" s="1386"/>
      <c r="G177" s="1387"/>
    </row>
    <row r="178" spans="1:7" ht="18" customHeight="1">
      <c r="A178" s="823" t="s">
        <v>745</v>
      </c>
      <c r="B178" s="819" t="s">
        <v>906</v>
      </c>
      <c r="C178" s="809"/>
      <c r="D178" s="771" t="s">
        <v>208</v>
      </c>
      <c r="E178" s="809"/>
      <c r="F178" s="771" t="s">
        <v>208</v>
      </c>
      <c r="G178" s="766" t="s">
        <v>208</v>
      </c>
    </row>
    <row r="179" spans="1:7" ht="18" customHeight="1">
      <c r="A179" s="721" t="s">
        <v>746</v>
      </c>
      <c r="B179" s="737" t="s">
        <v>907</v>
      </c>
      <c r="C179" s="809"/>
      <c r="D179" s="771" t="s">
        <v>208</v>
      </c>
      <c r="E179" s="809"/>
      <c r="F179" s="771" t="s">
        <v>208</v>
      </c>
      <c r="G179" s="766" t="s">
        <v>208</v>
      </c>
    </row>
    <row r="180" spans="1:7" ht="18" customHeight="1">
      <c r="A180" s="817" t="s">
        <v>263</v>
      </c>
      <c r="B180" s="1385" t="s">
        <v>908</v>
      </c>
      <c r="C180" s="1386"/>
      <c r="D180" s="1386"/>
      <c r="E180" s="1386"/>
      <c r="F180" s="1386"/>
      <c r="G180" s="1387"/>
    </row>
    <row r="181" spans="1:7" ht="18" customHeight="1">
      <c r="A181" s="817" t="s">
        <v>95</v>
      </c>
      <c r="B181" s="1385" t="s">
        <v>884</v>
      </c>
      <c r="C181" s="1386"/>
      <c r="D181" s="1386"/>
      <c r="E181" s="1386"/>
      <c r="F181" s="1386"/>
      <c r="G181" s="1387"/>
    </row>
    <row r="182" spans="1:7" ht="18" customHeight="1">
      <c r="A182" s="721" t="s">
        <v>701</v>
      </c>
      <c r="B182" s="737" t="s">
        <v>885</v>
      </c>
      <c r="C182" s="809"/>
      <c r="D182" s="824"/>
      <c r="E182" s="809"/>
      <c r="F182" s="809"/>
      <c r="G182" s="818">
        <f>F182-E182</f>
        <v>0</v>
      </c>
    </row>
    <row r="183" spans="1:7" ht="18" customHeight="1">
      <c r="A183" s="721" t="s">
        <v>709</v>
      </c>
      <c r="B183" s="737" t="s">
        <v>886</v>
      </c>
      <c r="C183" s="809"/>
      <c r="D183" s="824"/>
      <c r="E183" s="809"/>
      <c r="F183" s="809"/>
      <c r="G183" s="818">
        <f>F183-E183</f>
        <v>0</v>
      </c>
    </row>
    <row r="184" spans="1:7" ht="18" customHeight="1">
      <c r="A184" s="721" t="s">
        <v>711</v>
      </c>
      <c r="B184" s="819" t="s">
        <v>887</v>
      </c>
      <c r="C184" s="820">
        <f>SUM(C185:C186)</f>
        <v>0</v>
      </c>
      <c r="D184" s="771" t="s">
        <v>208</v>
      </c>
      <c r="E184" s="820">
        <f>SUM(E185:E186)</f>
        <v>0</v>
      </c>
      <c r="F184" s="771" t="s">
        <v>208</v>
      </c>
      <c r="G184" s="766" t="s">
        <v>208</v>
      </c>
    </row>
    <row r="185" spans="1:7" ht="18" customHeight="1">
      <c r="A185" s="821" t="s">
        <v>888</v>
      </c>
      <c r="B185" s="819" t="s">
        <v>889</v>
      </c>
      <c r="C185" s="809"/>
      <c r="D185" s="771" t="s">
        <v>208</v>
      </c>
      <c r="E185" s="809"/>
      <c r="F185" s="771" t="s">
        <v>208</v>
      </c>
      <c r="G185" s="766" t="s">
        <v>208</v>
      </c>
    </row>
    <row r="186" spans="1:7" ht="18" customHeight="1">
      <c r="A186" s="821" t="s">
        <v>896</v>
      </c>
      <c r="B186" s="822" t="s">
        <v>897</v>
      </c>
      <c r="C186" s="809"/>
      <c r="D186" s="771" t="s">
        <v>208</v>
      </c>
      <c r="E186" s="809"/>
      <c r="F186" s="771" t="s">
        <v>208</v>
      </c>
      <c r="G186" s="766" t="s">
        <v>208</v>
      </c>
    </row>
    <row r="187" spans="1:7" ht="18" customHeight="1">
      <c r="A187" s="721" t="s">
        <v>713</v>
      </c>
      <c r="B187" s="819" t="s">
        <v>901</v>
      </c>
      <c r="C187" s="809"/>
      <c r="D187" s="771" t="s">
        <v>208</v>
      </c>
      <c r="E187" s="809"/>
      <c r="F187" s="771" t="s">
        <v>208</v>
      </c>
      <c r="G187" s="766" t="s">
        <v>208</v>
      </c>
    </row>
    <row r="188" spans="1:7" ht="18" customHeight="1">
      <c r="A188" s="817" t="s">
        <v>117</v>
      </c>
      <c r="B188" s="1388" t="s">
        <v>905</v>
      </c>
      <c r="C188" s="1386"/>
      <c r="D188" s="1386"/>
      <c r="E188" s="1386"/>
      <c r="F188" s="1386"/>
      <c r="G188" s="1387"/>
    </row>
    <row r="189" spans="1:7" ht="18" customHeight="1">
      <c r="A189" s="823" t="s">
        <v>745</v>
      </c>
      <c r="B189" s="819" t="s">
        <v>906</v>
      </c>
      <c r="C189" s="809"/>
      <c r="D189" s="771" t="s">
        <v>208</v>
      </c>
      <c r="E189" s="809"/>
      <c r="F189" s="771" t="s">
        <v>208</v>
      </c>
      <c r="G189" s="766" t="s">
        <v>208</v>
      </c>
    </row>
    <row r="190" spans="1:7" ht="18" customHeight="1">
      <c r="A190" s="721" t="s">
        <v>746</v>
      </c>
      <c r="B190" s="737" t="s">
        <v>907</v>
      </c>
      <c r="C190" s="809"/>
      <c r="D190" s="771" t="s">
        <v>208</v>
      </c>
      <c r="E190" s="809"/>
      <c r="F190" s="771" t="s">
        <v>208</v>
      </c>
      <c r="G190" s="766" t="s">
        <v>208</v>
      </c>
    </row>
    <row r="191" spans="1:7" ht="18" customHeight="1">
      <c r="A191" s="817" t="s">
        <v>265</v>
      </c>
      <c r="B191" s="1385" t="s">
        <v>909</v>
      </c>
      <c r="C191" s="1386"/>
      <c r="D191" s="1386"/>
      <c r="E191" s="1386"/>
      <c r="F191" s="1386"/>
      <c r="G191" s="1387"/>
    </row>
    <row r="192" spans="1:7" ht="18" customHeight="1">
      <c r="A192" s="817" t="s">
        <v>95</v>
      </c>
      <c r="B192" s="1385" t="s">
        <v>884</v>
      </c>
      <c r="C192" s="1386"/>
      <c r="D192" s="1386"/>
      <c r="E192" s="1386"/>
      <c r="F192" s="1386"/>
      <c r="G192" s="1387"/>
    </row>
    <row r="193" spans="1:7" ht="18" customHeight="1">
      <c r="A193" s="721" t="s">
        <v>701</v>
      </c>
      <c r="B193" s="737" t="s">
        <v>885</v>
      </c>
      <c r="C193" s="809"/>
      <c r="D193" s="744"/>
      <c r="E193" s="809"/>
      <c r="F193" s="809"/>
      <c r="G193" s="818">
        <f>F193-E193</f>
        <v>0</v>
      </c>
    </row>
    <row r="194" spans="1:7" ht="18" customHeight="1">
      <c r="A194" s="721" t="s">
        <v>709</v>
      </c>
      <c r="B194" s="737" t="s">
        <v>886</v>
      </c>
      <c r="C194" s="809"/>
      <c r="D194" s="744"/>
      <c r="E194" s="809"/>
      <c r="F194" s="809"/>
      <c r="G194" s="818">
        <f>F194-E194</f>
        <v>0</v>
      </c>
    </row>
    <row r="195" spans="1:7" ht="18" customHeight="1">
      <c r="A195" s="721" t="s">
        <v>711</v>
      </c>
      <c r="B195" s="819" t="s">
        <v>887</v>
      </c>
      <c r="C195" s="820">
        <f>SUM(C196:C197)</f>
        <v>0</v>
      </c>
      <c r="D195" s="771" t="s">
        <v>208</v>
      </c>
      <c r="E195" s="820">
        <f>SUM(E196:E197)</f>
        <v>0</v>
      </c>
      <c r="F195" s="771" t="s">
        <v>208</v>
      </c>
      <c r="G195" s="766" t="s">
        <v>208</v>
      </c>
    </row>
    <row r="196" spans="1:7" ht="18" customHeight="1">
      <c r="A196" s="821" t="s">
        <v>888</v>
      </c>
      <c r="B196" s="819" t="s">
        <v>889</v>
      </c>
      <c r="C196" s="809"/>
      <c r="D196" s="771" t="s">
        <v>208</v>
      </c>
      <c r="E196" s="809"/>
      <c r="F196" s="771" t="s">
        <v>208</v>
      </c>
      <c r="G196" s="766" t="s">
        <v>208</v>
      </c>
    </row>
    <row r="197" spans="1:7" ht="18" customHeight="1">
      <c r="A197" s="821" t="s">
        <v>896</v>
      </c>
      <c r="B197" s="822" t="s">
        <v>897</v>
      </c>
      <c r="C197" s="809"/>
      <c r="D197" s="771" t="s">
        <v>208</v>
      </c>
      <c r="E197" s="809"/>
      <c r="F197" s="771" t="s">
        <v>208</v>
      </c>
      <c r="G197" s="766" t="s">
        <v>208</v>
      </c>
    </row>
    <row r="198" spans="1:7" ht="18" customHeight="1">
      <c r="A198" s="721" t="s">
        <v>713</v>
      </c>
      <c r="B198" s="819" t="s">
        <v>901</v>
      </c>
      <c r="C198" s="809"/>
      <c r="D198" s="771" t="s">
        <v>208</v>
      </c>
      <c r="E198" s="809"/>
      <c r="F198" s="771" t="s">
        <v>208</v>
      </c>
      <c r="G198" s="766" t="s">
        <v>208</v>
      </c>
    </row>
    <row r="199" spans="1:7" ht="18" customHeight="1">
      <c r="A199" s="817" t="s">
        <v>117</v>
      </c>
      <c r="B199" s="1388" t="s">
        <v>905</v>
      </c>
      <c r="C199" s="1386"/>
      <c r="D199" s="1386"/>
      <c r="E199" s="1386"/>
      <c r="F199" s="1386"/>
      <c r="G199" s="1387"/>
    </row>
    <row r="200" spans="1:7" ht="18" customHeight="1">
      <c r="A200" s="823" t="s">
        <v>745</v>
      </c>
      <c r="B200" s="819" t="s">
        <v>906</v>
      </c>
      <c r="C200" s="809"/>
      <c r="D200" s="771" t="s">
        <v>208</v>
      </c>
      <c r="E200" s="809"/>
      <c r="F200" s="771" t="s">
        <v>208</v>
      </c>
      <c r="G200" s="766" t="s">
        <v>208</v>
      </c>
    </row>
    <row r="201" spans="1:7" ht="18" customHeight="1">
      <c r="A201" s="721" t="s">
        <v>746</v>
      </c>
      <c r="B201" s="737" t="s">
        <v>907</v>
      </c>
      <c r="C201" s="809"/>
      <c r="D201" s="771" t="s">
        <v>208</v>
      </c>
      <c r="E201" s="809"/>
      <c r="F201" s="771" t="s">
        <v>208</v>
      </c>
      <c r="G201" s="766" t="s">
        <v>208</v>
      </c>
    </row>
    <row r="202" spans="1:7" ht="18" customHeight="1">
      <c r="A202" s="817" t="s">
        <v>267</v>
      </c>
      <c r="B202" s="1385" t="s">
        <v>910</v>
      </c>
      <c r="C202" s="1386"/>
      <c r="D202" s="1386"/>
      <c r="E202" s="1386"/>
      <c r="F202" s="1386"/>
      <c r="G202" s="1387"/>
    </row>
    <row r="203" spans="1:7" ht="18" customHeight="1">
      <c r="A203" s="817" t="s">
        <v>95</v>
      </c>
      <c r="B203" s="1385" t="s">
        <v>884</v>
      </c>
      <c r="C203" s="1386"/>
      <c r="D203" s="1386"/>
      <c r="E203" s="1386"/>
      <c r="F203" s="1386"/>
      <c r="G203" s="1387"/>
    </row>
    <row r="204" spans="1:7" ht="18" customHeight="1">
      <c r="A204" s="721" t="s">
        <v>701</v>
      </c>
      <c r="B204" s="737" t="s">
        <v>885</v>
      </c>
      <c r="C204" s="809"/>
      <c r="D204" s="824"/>
      <c r="E204" s="809"/>
      <c r="F204" s="809"/>
      <c r="G204" s="818">
        <f>F204-E204</f>
        <v>0</v>
      </c>
    </row>
    <row r="205" spans="1:7" ht="18" customHeight="1">
      <c r="A205" s="721" t="s">
        <v>709</v>
      </c>
      <c r="B205" s="737" t="s">
        <v>886</v>
      </c>
      <c r="C205" s="809"/>
      <c r="D205" s="824"/>
      <c r="E205" s="809"/>
      <c r="F205" s="809"/>
      <c r="G205" s="818">
        <f>F205-E205</f>
        <v>0</v>
      </c>
    </row>
    <row r="206" spans="1:7" ht="18" customHeight="1">
      <c r="A206" s="721" t="s">
        <v>711</v>
      </c>
      <c r="B206" s="819" t="s">
        <v>887</v>
      </c>
      <c r="C206" s="820">
        <f>SUM(C207:C208)</f>
        <v>0</v>
      </c>
      <c r="D206" s="771" t="s">
        <v>208</v>
      </c>
      <c r="E206" s="820">
        <f>SUM(E207:E208)</f>
        <v>0</v>
      </c>
      <c r="F206" s="771" t="s">
        <v>208</v>
      </c>
      <c r="G206" s="766" t="s">
        <v>208</v>
      </c>
    </row>
    <row r="207" spans="1:7" ht="18" customHeight="1">
      <c r="A207" s="821" t="s">
        <v>888</v>
      </c>
      <c r="B207" s="819" t="s">
        <v>889</v>
      </c>
      <c r="C207" s="820"/>
      <c r="D207" s="771" t="s">
        <v>208</v>
      </c>
      <c r="E207" s="820"/>
      <c r="F207" s="771" t="s">
        <v>208</v>
      </c>
      <c r="G207" s="766" t="s">
        <v>208</v>
      </c>
    </row>
    <row r="208" spans="1:7" ht="18" customHeight="1">
      <c r="A208" s="821" t="s">
        <v>896</v>
      </c>
      <c r="B208" s="822" t="s">
        <v>897</v>
      </c>
      <c r="C208" s="820"/>
      <c r="D208" s="771" t="s">
        <v>208</v>
      </c>
      <c r="E208" s="820"/>
      <c r="F208" s="771" t="s">
        <v>208</v>
      </c>
      <c r="G208" s="766" t="s">
        <v>208</v>
      </c>
    </row>
    <row r="209" spans="1:7" ht="18" customHeight="1">
      <c r="A209" s="721" t="s">
        <v>713</v>
      </c>
      <c r="B209" s="819" t="s">
        <v>901</v>
      </c>
      <c r="C209" s="820"/>
      <c r="D209" s="771" t="s">
        <v>208</v>
      </c>
      <c r="E209" s="820"/>
      <c r="F209" s="771" t="s">
        <v>208</v>
      </c>
      <c r="G209" s="766" t="s">
        <v>208</v>
      </c>
    </row>
    <row r="210" spans="1:7" ht="18" customHeight="1">
      <c r="A210" s="817" t="s">
        <v>117</v>
      </c>
      <c r="B210" s="1388" t="s">
        <v>905</v>
      </c>
      <c r="C210" s="1386"/>
      <c r="D210" s="1386"/>
      <c r="E210" s="1386"/>
      <c r="F210" s="1386"/>
      <c r="G210" s="1387"/>
    </row>
    <row r="211" spans="1:7" ht="18" customHeight="1">
      <c r="A211" s="823" t="s">
        <v>745</v>
      </c>
      <c r="B211" s="819" t="s">
        <v>906</v>
      </c>
      <c r="C211" s="820"/>
      <c r="D211" s="771" t="s">
        <v>208</v>
      </c>
      <c r="E211" s="820"/>
      <c r="F211" s="771" t="s">
        <v>208</v>
      </c>
      <c r="G211" s="766" t="s">
        <v>208</v>
      </c>
    </row>
    <row r="212" spans="1:7" ht="18" customHeight="1">
      <c r="A212" s="721" t="s">
        <v>746</v>
      </c>
      <c r="B212" s="737" t="s">
        <v>907</v>
      </c>
      <c r="C212" s="820"/>
      <c r="D212" s="771" t="s">
        <v>208</v>
      </c>
      <c r="E212" s="820"/>
      <c r="F212" s="771" t="s">
        <v>208</v>
      </c>
      <c r="G212" s="766" t="s">
        <v>208</v>
      </c>
    </row>
    <row r="213" spans="1:7" ht="18" customHeight="1">
      <c r="A213" s="817" t="s">
        <v>353</v>
      </c>
      <c r="B213" s="1385" t="s">
        <v>911</v>
      </c>
      <c r="C213" s="1389"/>
      <c r="D213" s="1389"/>
      <c r="E213" s="1389"/>
      <c r="F213" s="1389"/>
      <c r="G213" s="1390"/>
    </row>
    <row r="214" spans="1:7" ht="18" customHeight="1">
      <c r="A214" s="198" t="s">
        <v>95</v>
      </c>
      <c r="B214" s="825" t="s">
        <v>912</v>
      </c>
      <c r="C214" s="820"/>
      <c r="D214" s="820"/>
      <c r="E214" s="820"/>
      <c r="F214" s="820"/>
      <c r="G214" s="818">
        <f>F214-E214</f>
        <v>0</v>
      </c>
    </row>
    <row r="215" spans="1:7" ht="18" customHeight="1">
      <c r="A215" s="198" t="s">
        <v>117</v>
      </c>
      <c r="B215" s="1391" t="s">
        <v>913</v>
      </c>
      <c r="C215" s="1386"/>
      <c r="D215" s="1386"/>
      <c r="E215" s="1386"/>
      <c r="F215" s="1386"/>
      <c r="G215" s="1387"/>
    </row>
    <row r="216" spans="1:7" ht="18" customHeight="1">
      <c r="A216" s="721" t="s">
        <v>745</v>
      </c>
      <c r="B216" s="819" t="s">
        <v>914</v>
      </c>
      <c r="C216" s="820"/>
      <c r="D216" s="771" t="s">
        <v>208</v>
      </c>
      <c r="E216" s="820"/>
      <c r="F216" s="771" t="s">
        <v>208</v>
      </c>
      <c r="G216" s="766" t="s">
        <v>208</v>
      </c>
    </row>
    <row r="217" spans="1:7" ht="27.95" customHeight="1">
      <c r="A217" s="721" t="s">
        <v>746</v>
      </c>
      <c r="B217" s="737" t="s">
        <v>915</v>
      </c>
      <c r="C217" s="820"/>
      <c r="D217" s="771" t="s">
        <v>208</v>
      </c>
      <c r="E217" s="820"/>
      <c r="F217" s="771" t="s">
        <v>208</v>
      </c>
      <c r="G217" s="766" t="s">
        <v>208</v>
      </c>
    </row>
    <row r="218" spans="1:7" ht="27.95" customHeight="1">
      <c r="A218" s="721" t="s">
        <v>747</v>
      </c>
      <c r="B218" s="737" t="s">
        <v>916</v>
      </c>
      <c r="C218" s="820"/>
      <c r="D218" s="771" t="s">
        <v>208</v>
      </c>
      <c r="E218" s="820"/>
      <c r="F218" s="771" t="s">
        <v>208</v>
      </c>
      <c r="G218" s="766" t="s">
        <v>208</v>
      </c>
    </row>
    <row r="219" spans="1:7" ht="18" customHeight="1">
      <c r="A219" s="721" t="s">
        <v>748</v>
      </c>
      <c r="B219" s="737" t="s">
        <v>917</v>
      </c>
      <c r="C219" s="820"/>
      <c r="D219" s="771" t="s">
        <v>208</v>
      </c>
      <c r="E219" s="820"/>
      <c r="F219" s="771" t="s">
        <v>208</v>
      </c>
      <c r="G219" s="766" t="s">
        <v>208</v>
      </c>
    </row>
    <row r="220" spans="1:7" ht="18" customHeight="1">
      <c r="A220" s="198" t="s">
        <v>206</v>
      </c>
      <c r="B220" s="228" t="s">
        <v>901</v>
      </c>
      <c r="C220" s="820"/>
      <c r="D220" s="771" t="s">
        <v>208</v>
      </c>
      <c r="E220" s="820"/>
      <c r="F220" s="771" t="s">
        <v>208</v>
      </c>
      <c r="G220" s="766" t="s">
        <v>208</v>
      </c>
    </row>
    <row r="221" spans="1:7" ht="27" customHeight="1">
      <c r="A221" s="817" t="s">
        <v>373</v>
      </c>
      <c r="B221" s="1392" t="s">
        <v>918</v>
      </c>
      <c r="C221" s="1393"/>
      <c r="D221" s="1393"/>
      <c r="E221" s="1393"/>
      <c r="F221" s="1393"/>
      <c r="G221" s="1394"/>
    </row>
    <row r="222" spans="1:7" ht="18" customHeight="1">
      <c r="A222" s="198" t="s">
        <v>95</v>
      </c>
      <c r="B222" s="825" t="s">
        <v>912</v>
      </c>
      <c r="C222" s="826"/>
      <c r="D222" s="826"/>
      <c r="E222" s="826"/>
      <c r="F222" s="826"/>
      <c r="G222" s="818">
        <f>F222-E222</f>
        <v>0</v>
      </c>
    </row>
    <row r="223" spans="1:7" ht="18" customHeight="1">
      <c r="A223" s="198" t="s">
        <v>117</v>
      </c>
      <c r="B223" s="825" t="s">
        <v>919</v>
      </c>
      <c r="C223" s="820"/>
      <c r="D223" s="771" t="s">
        <v>208</v>
      </c>
      <c r="E223" s="820"/>
      <c r="F223" s="771" t="s">
        <v>208</v>
      </c>
      <c r="G223" s="766" t="s">
        <v>208</v>
      </c>
    </row>
    <row r="224" spans="1:7" ht="18" customHeight="1">
      <c r="A224" s="817" t="s">
        <v>750</v>
      </c>
      <c r="B224" s="1388" t="s">
        <v>920</v>
      </c>
      <c r="C224" s="1386"/>
      <c r="D224" s="1386"/>
      <c r="E224" s="1386"/>
      <c r="F224" s="1386"/>
      <c r="G224" s="1387"/>
    </row>
    <row r="225" spans="1:8" ht="18" customHeight="1">
      <c r="A225" s="198" t="s">
        <v>95</v>
      </c>
      <c r="B225" s="825" t="s">
        <v>912</v>
      </c>
      <c r="C225" s="826"/>
      <c r="D225" s="826"/>
      <c r="E225" s="826"/>
      <c r="F225" s="826"/>
      <c r="G225" s="818">
        <f>F225-E225</f>
        <v>0</v>
      </c>
    </row>
    <row r="226" spans="1:8" ht="18" customHeight="1">
      <c r="A226" s="198" t="s">
        <v>117</v>
      </c>
      <c r="B226" s="825" t="s">
        <v>919</v>
      </c>
      <c r="C226" s="820"/>
      <c r="D226" s="771" t="s">
        <v>208</v>
      </c>
      <c r="E226" s="820"/>
      <c r="F226" s="771" t="s">
        <v>208</v>
      </c>
      <c r="G226" s="766" t="s">
        <v>208</v>
      </c>
    </row>
    <row r="227" spans="1:8" ht="18" customHeight="1">
      <c r="A227" s="817" t="s">
        <v>756</v>
      </c>
      <c r="B227" s="1388" t="s">
        <v>921</v>
      </c>
      <c r="C227" s="1386"/>
      <c r="D227" s="1386"/>
      <c r="E227" s="1386"/>
      <c r="F227" s="1386"/>
      <c r="G227" s="1387"/>
    </row>
    <row r="228" spans="1:8" ht="18" customHeight="1">
      <c r="A228" s="198" t="s">
        <v>95</v>
      </c>
      <c r="B228" s="825" t="s">
        <v>912</v>
      </c>
      <c r="C228" s="826"/>
      <c r="D228" s="826"/>
      <c r="E228" s="826"/>
      <c r="F228" s="826"/>
      <c r="G228" s="818">
        <f>F228-E228</f>
        <v>0</v>
      </c>
    </row>
    <row r="229" spans="1:8" ht="18" customHeight="1">
      <c r="A229" s="198" t="s">
        <v>117</v>
      </c>
      <c r="B229" s="825" t="s">
        <v>919</v>
      </c>
      <c r="C229" s="820"/>
      <c r="D229" s="771" t="s">
        <v>208</v>
      </c>
      <c r="E229" s="820"/>
      <c r="F229" s="771" t="s">
        <v>208</v>
      </c>
      <c r="G229" s="766" t="s">
        <v>208</v>
      </c>
    </row>
    <row r="230" spans="1:8" ht="12" customHeight="1">
      <c r="B230" s="1383" t="s">
        <v>922</v>
      </c>
      <c r="C230" s="1384"/>
      <c r="D230" s="1384"/>
      <c r="E230" s="1384"/>
      <c r="F230" s="1384"/>
      <c r="G230" s="1384"/>
      <c r="H230" s="828"/>
    </row>
    <row r="231" spans="1:8" ht="12" customHeight="1">
      <c r="B231" s="827"/>
      <c r="C231" s="828"/>
      <c r="D231" s="828"/>
      <c r="E231" s="828"/>
      <c r="F231" s="828"/>
      <c r="G231" s="828"/>
      <c r="H231" s="828"/>
    </row>
    <row r="232" spans="1:8" ht="15.75" customHeight="1">
      <c r="A232" s="829"/>
      <c r="B232" s="1382" t="s">
        <v>923</v>
      </c>
      <c r="C232" s="1382"/>
      <c r="D232" s="1382"/>
      <c r="E232" s="1382"/>
      <c r="F232" s="1382"/>
      <c r="G232" s="830"/>
    </row>
    <row r="233" spans="1:8" ht="12" customHeight="1">
      <c r="C233" s="831"/>
      <c r="D233" s="831"/>
      <c r="E233" s="831"/>
      <c r="F233" s="831"/>
      <c r="G233" s="831"/>
    </row>
    <row r="234" spans="1:8" ht="12.75" customHeight="1">
      <c r="A234" s="1098" t="s">
        <v>288</v>
      </c>
      <c r="B234" s="1098" t="s">
        <v>241</v>
      </c>
      <c r="C234" s="1380" t="s">
        <v>924</v>
      </c>
      <c r="D234" s="1381" t="s">
        <v>925</v>
      </c>
      <c r="E234" s="1381" t="s">
        <v>926</v>
      </c>
      <c r="F234" s="1381" t="s">
        <v>927</v>
      </c>
      <c r="G234" s="1099" t="s">
        <v>928</v>
      </c>
    </row>
    <row r="235" spans="1:8" ht="39.75" customHeight="1">
      <c r="A235" s="1098"/>
      <c r="B235" s="1098"/>
      <c r="C235" s="1380"/>
      <c r="D235" s="1381"/>
      <c r="E235" s="1381"/>
      <c r="F235" s="1381"/>
      <c r="G235" s="1099"/>
    </row>
    <row r="236" spans="1:8" ht="18" customHeight="1">
      <c r="A236" s="832" t="s">
        <v>244</v>
      </c>
      <c r="B236" s="832" t="s">
        <v>117</v>
      </c>
      <c r="C236" s="832" t="s">
        <v>206</v>
      </c>
      <c r="D236" s="832" t="s">
        <v>216</v>
      </c>
      <c r="E236" s="832" t="s">
        <v>7</v>
      </c>
      <c r="F236" s="832" t="s">
        <v>260</v>
      </c>
      <c r="G236" s="832" t="s">
        <v>262</v>
      </c>
    </row>
    <row r="237" spans="1:8" ht="27.95" customHeight="1">
      <c r="A237" s="727" t="s">
        <v>244</v>
      </c>
      <c r="B237" s="731" t="s">
        <v>929</v>
      </c>
      <c r="C237" s="764">
        <f>SUM(C238:C243)</f>
        <v>0</v>
      </c>
      <c r="D237" s="764">
        <f>SUM(D238:D243)</f>
        <v>0</v>
      </c>
      <c r="E237" s="764">
        <f>SUM(E238:E243)</f>
        <v>0</v>
      </c>
      <c r="F237" s="764">
        <f>SUM(F238:F243)</f>
        <v>0</v>
      </c>
      <c r="G237" s="764">
        <f t="shared" ref="G237:G251" si="5">F237-E237</f>
        <v>0</v>
      </c>
    </row>
    <row r="238" spans="1:8" ht="17.45" customHeight="1">
      <c r="A238" s="808" t="s">
        <v>95</v>
      </c>
      <c r="B238" s="833" t="s">
        <v>930</v>
      </c>
      <c r="C238" s="765"/>
      <c r="D238" s="765"/>
      <c r="E238" s="765"/>
      <c r="F238" s="765"/>
      <c r="G238" s="766">
        <f t="shared" si="5"/>
        <v>0</v>
      </c>
    </row>
    <row r="239" spans="1:8" ht="17.45" customHeight="1">
      <c r="A239" s="808" t="s">
        <v>117</v>
      </c>
      <c r="B239" s="833" t="s">
        <v>931</v>
      </c>
      <c r="C239" s="765"/>
      <c r="D239" s="765"/>
      <c r="E239" s="765"/>
      <c r="F239" s="765"/>
      <c r="G239" s="766">
        <f t="shared" si="5"/>
        <v>0</v>
      </c>
    </row>
    <row r="240" spans="1:8" ht="17.45" customHeight="1">
      <c r="A240" s="808" t="s">
        <v>206</v>
      </c>
      <c r="B240" s="833" t="s">
        <v>932</v>
      </c>
      <c r="C240" s="765"/>
      <c r="D240" s="765"/>
      <c r="E240" s="765"/>
      <c r="F240" s="765"/>
      <c r="G240" s="766">
        <f t="shared" si="5"/>
        <v>0</v>
      </c>
    </row>
    <row r="241" spans="1:7" ht="17.45" customHeight="1">
      <c r="A241" s="808" t="s">
        <v>216</v>
      </c>
      <c r="B241" s="833" t="s">
        <v>933</v>
      </c>
      <c r="C241" s="765"/>
      <c r="D241" s="765"/>
      <c r="E241" s="765"/>
      <c r="F241" s="765"/>
      <c r="G241" s="766">
        <f t="shared" si="5"/>
        <v>0</v>
      </c>
    </row>
    <row r="242" spans="1:7" ht="17.45" customHeight="1">
      <c r="A242" s="808" t="s">
        <v>7</v>
      </c>
      <c r="B242" s="833" t="s">
        <v>934</v>
      </c>
      <c r="C242" s="765"/>
      <c r="D242" s="765"/>
      <c r="E242" s="765"/>
      <c r="F242" s="765"/>
      <c r="G242" s="766">
        <f t="shared" si="5"/>
        <v>0</v>
      </c>
    </row>
    <row r="243" spans="1:7" ht="17.45" customHeight="1">
      <c r="A243" s="808" t="s">
        <v>260</v>
      </c>
      <c r="B243" s="834" t="s">
        <v>935</v>
      </c>
      <c r="C243" s="770"/>
      <c r="D243" s="770"/>
      <c r="E243" s="770"/>
      <c r="F243" s="770"/>
      <c r="G243" s="771">
        <f t="shared" si="5"/>
        <v>0</v>
      </c>
    </row>
    <row r="244" spans="1:7" ht="33" customHeight="1">
      <c r="A244" s="727" t="s">
        <v>263</v>
      </c>
      <c r="B244" s="835" t="s">
        <v>936</v>
      </c>
      <c r="C244" s="764">
        <f>SUM(C245:C251)</f>
        <v>0</v>
      </c>
      <c r="D244" s="764">
        <f>SUM(D245:D251)</f>
        <v>0</v>
      </c>
      <c r="E244" s="764">
        <f>SUM(E245:E251)</f>
        <v>0</v>
      </c>
      <c r="F244" s="764">
        <f>SUM(F245:F251)</f>
        <v>0</v>
      </c>
      <c r="G244" s="735">
        <f t="shared" si="5"/>
        <v>0</v>
      </c>
    </row>
    <row r="245" spans="1:7" ht="17.45" customHeight="1">
      <c r="A245" s="808" t="s">
        <v>95</v>
      </c>
      <c r="B245" s="833" t="s">
        <v>930</v>
      </c>
      <c r="C245" s="765"/>
      <c r="D245" s="765"/>
      <c r="E245" s="765"/>
      <c r="F245" s="765"/>
      <c r="G245" s="766">
        <f t="shared" si="5"/>
        <v>0</v>
      </c>
    </row>
    <row r="246" spans="1:7" ht="17.45" customHeight="1">
      <c r="A246" s="808" t="s">
        <v>117</v>
      </c>
      <c r="B246" s="833" t="s">
        <v>931</v>
      </c>
      <c r="C246" s="836"/>
      <c r="D246" s="836"/>
      <c r="E246" s="836"/>
      <c r="F246" s="836"/>
      <c r="G246" s="766">
        <f t="shared" si="5"/>
        <v>0</v>
      </c>
    </row>
    <row r="247" spans="1:7" ht="17.45" customHeight="1">
      <c r="A247" s="808" t="s">
        <v>206</v>
      </c>
      <c r="B247" s="833" t="s">
        <v>933</v>
      </c>
      <c r="C247" s="836"/>
      <c r="D247" s="836"/>
      <c r="E247" s="836"/>
      <c r="F247" s="836"/>
      <c r="G247" s="766">
        <f t="shared" si="5"/>
        <v>0</v>
      </c>
    </row>
    <row r="248" spans="1:7" ht="17.45" customHeight="1">
      <c r="A248" s="808" t="s">
        <v>216</v>
      </c>
      <c r="B248" s="833" t="s">
        <v>937</v>
      </c>
      <c r="C248" s="765"/>
      <c r="D248" s="765"/>
      <c r="E248" s="765"/>
      <c r="F248" s="765"/>
      <c r="G248" s="766">
        <f t="shared" si="5"/>
        <v>0</v>
      </c>
    </row>
    <row r="249" spans="1:7" ht="17.45" customHeight="1">
      <c r="A249" s="808" t="s">
        <v>7</v>
      </c>
      <c r="B249" s="833" t="s">
        <v>938</v>
      </c>
      <c r="C249" s="765"/>
      <c r="D249" s="765"/>
      <c r="E249" s="765"/>
      <c r="F249" s="765"/>
      <c r="G249" s="766">
        <f t="shared" si="5"/>
        <v>0</v>
      </c>
    </row>
    <row r="250" spans="1:7" ht="17.45" customHeight="1">
      <c r="A250" s="808" t="s">
        <v>260</v>
      </c>
      <c r="B250" s="833" t="s">
        <v>934</v>
      </c>
      <c r="C250" s="836"/>
      <c r="D250" s="836"/>
      <c r="E250" s="836"/>
      <c r="F250" s="836"/>
      <c r="G250" s="766">
        <f t="shared" si="5"/>
        <v>0</v>
      </c>
    </row>
    <row r="251" spans="1:7" ht="17.45" customHeight="1">
      <c r="A251" s="808" t="s">
        <v>262</v>
      </c>
      <c r="B251" s="833" t="s">
        <v>935</v>
      </c>
      <c r="C251" s="836"/>
      <c r="D251" s="836"/>
      <c r="E251" s="836"/>
      <c r="F251" s="836"/>
      <c r="G251" s="766">
        <f t="shared" si="5"/>
        <v>0</v>
      </c>
    </row>
    <row r="252" spans="1:7" ht="8.25" customHeight="1">
      <c r="B252" s="837"/>
      <c r="C252" s="838"/>
      <c r="D252" s="838"/>
      <c r="E252" s="838"/>
      <c r="F252" s="838"/>
      <c r="G252" s="838"/>
    </row>
    <row r="253" spans="1:7" ht="15">
      <c r="B253" s="1377" t="s">
        <v>939</v>
      </c>
      <c r="C253" s="1377"/>
      <c r="D253" s="1377"/>
      <c r="E253" s="1378"/>
      <c r="F253" s="1378"/>
      <c r="G253" s="1378"/>
    </row>
    <row r="254" spans="1:7" s="199" customFormat="1" ht="11.25" customHeight="1">
      <c r="A254" s="194"/>
      <c r="B254" s="78"/>
      <c r="C254" s="810"/>
      <c r="D254" s="810"/>
      <c r="E254" s="810"/>
      <c r="F254" s="810"/>
      <c r="G254" s="810"/>
    </row>
    <row r="255" spans="1:7" s="840" customFormat="1" ht="18" customHeight="1">
      <c r="A255" s="1379" t="s">
        <v>288</v>
      </c>
      <c r="B255" s="1379" t="s">
        <v>241</v>
      </c>
      <c r="C255" s="1380" t="s">
        <v>924</v>
      </c>
      <c r="D255" s="1381" t="s">
        <v>925</v>
      </c>
      <c r="E255" s="1381" t="s">
        <v>926</v>
      </c>
      <c r="F255" s="1381" t="s">
        <v>927</v>
      </c>
      <c r="G255" s="1099" t="s">
        <v>928</v>
      </c>
    </row>
    <row r="256" spans="1:7" s="841" customFormat="1" ht="27.75" customHeight="1">
      <c r="A256" s="1379"/>
      <c r="B256" s="1379"/>
      <c r="C256" s="1380"/>
      <c r="D256" s="1381"/>
      <c r="E256" s="1381"/>
      <c r="F256" s="1381"/>
      <c r="G256" s="1099"/>
    </row>
    <row r="257" spans="1:7" s="733" customFormat="1" ht="12" customHeight="1">
      <c r="A257" s="832" t="s">
        <v>95</v>
      </c>
      <c r="B257" s="832" t="s">
        <v>117</v>
      </c>
      <c r="C257" s="832" t="s">
        <v>206</v>
      </c>
      <c r="D257" s="832" t="s">
        <v>216</v>
      </c>
      <c r="E257" s="832" t="s">
        <v>7</v>
      </c>
      <c r="F257" s="832" t="s">
        <v>260</v>
      </c>
      <c r="G257" s="832" t="s">
        <v>262</v>
      </c>
    </row>
    <row r="258" spans="1:7" s="726" customFormat="1" ht="30">
      <c r="A258" s="842" t="s">
        <v>244</v>
      </c>
      <c r="B258" s="843" t="s">
        <v>940</v>
      </c>
      <c r="C258" s="773">
        <f>C260+C272+C273+C274+C275+C276</f>
        <v>0</v>
      </c>
      <c r="D258" s="773">
        <f>D260+D272+D273+D274+D275+D276</f>
        <v>0</v>
      </c>
      <c r="E258" s="773">
        <f>E260+E272+E273+E274+E275+E276</f>
        <v>0</v>
      </c>
      <c r="F258" s="773">
        <f>F260+F272+F273+F274+F275+F276</f>
        <v>0</v>
      </c>
      <c r="G258" s="844">
        <f t="shared" ref="G258:G279" si="6">F258-E258</f>
        <v>0</v>
      </c>
    </row>
    <row r="259" spans="1:7" ht="17.45" customHeight="1">
      <c r="A259" s="845"/>
      <c r="B259" s="846" t="s">
        <v>941</v>
      </c>
      <c r="C259" s="847"/>
      <c r="D259" s="847"/>
      <c r="E259" s="847"/>
      <c r="F259" s="847"/>
      <c r="G259" s="848">
        <f t="shared" si="6"/>
        <v>0</v>
      </c>
    </row>
    <row r="260" spans="1:7" ht="17.45" customHeight="1">
      <c r="A260" s="849" t="s">
        <v>95</v>
      </c>
      <c r="B260" s="850" t="s">
        <v>942</v>
      </c>
      <c r="C260" s="836">
        <f>C261+C265+C266+C267+C268+C269+C270+C271</f>
        <v>0</v>
      </c>
      <c r="D260" s="836">
        <f>D261+D265+D266+D267+D268+D269+D270+D271</f>
        <v>0</v>
      </c>
      <c r="E260" s="836">
        <f>E261+E265+E266+E267+E268+E269+E270+E271</f>
        <v>0</v>
      </c>
      <c r="F260" s="836">
        <f>F261+F265+F266+F267+F268+F269+F270+F271</f>
        <v>0</v>
      </c>
      <c r="G260" s="851">
        <f t="shared" si="6"/>
        <v>0</v>
      </c>
    </row>
    <row r="261" spans="1:7" ht="27.75" customHeight="1">
      <c r="A261" s="849" t="s">
        <v>701</v>
      </c>
      <c r="B261" s="737" t="s">
        <v>943</v>
      </c>
      <c r="C261" s="836">
        <f>SUM(C262:C264)</f>
        <v>0</v>
      </c>
      <c r="D261" s="836">
        <f>SUM(D262:D264)</f>
        <v>0</v>
      </c>
      <c r="E261" s="836">
        <f>SUM(E262:E264)</f>
        <v>0</v>
      </c>
      <c r="F261" s="836">
        <f>SUM(F262:F264)</f>
        <v>0</v>
      </c>
      <c r="G261" s="851">
        <f t="shared" si="6"/>
        <v>0</v>
      </c>
    </row>
    <row r="262" spans="1:7" ht="17.45" customHeight="1">
      <c r="A262" s="849" t="s">
        <v>703</v>
      </c>
      <c r="B262" s="737" t="s">
        <v>704</v>
      </c>
      <c r="C262" s="836"/>
      <c r="D262" s="836"/>
      <c r="E262" s="836"/>
      <c r="F262" s="836"/>
      <c r="G262" s="851">
        <f t="shared" si="6"/>
        <v>0</v>
      </c>
    </row>
    <row r="263" spans="1:7" ht="17.45" customHeight="1">
      <c r="A263" s="849" t="s">
        <v>705</v>
      </c>
      <c r="B263" s="737" t="s">
        <v>706</v>
      </c>
      <c r="C263" s="836"/>
      <c r="D263" s="836"/>
      <c r="E263" s="836"/>
      <c r="F263" s="836"/>
      <c r="G263" s="851">
        <f t="shared" si="6"/>
        <v>0</v>
      </c>
    </row>
    <row r="264" spans="1:7" ht="17.45" customHeight="1">
      <c r="A264" s="849" t="s">
        <v>707</v>
      </c>
      <c r="B264" s="737" t="s">
        <v>708</v>
      </c>
      <c r="C264" s="836"/>
      <c r="D264" s="836"/>
      <c r="E264" s="836"/>
      <c r="F264" s="836"/>
      <c r="G264" s="851">
        <f t="shared" si="6"/>
        <v>0</v>
      </c>
    </row>
    <row r="265" spans="1:7" ht="27.75" customHeight="1">
      <c r="A265" s="849" t="s">
        <v>709</v>
      </c>
      <c r="B265" s="740" t="s">
        <v>710</v>
      </c>
      <c r="C265" s="836"/>
      <c r="D265" s="836"/>
      <c r="E265" s="836"/>
      <c r="F265" s="836"/>
      <c r="G265" s="851">
        <f t="shared" si="6"/>
        <v>0</v>
      </c>
    </row>
    <row r="266" spans="1:7" ht="27.75" customHeight="1">
      <c r="A266" s="849" t="s">
        <v>711</v>
      </c>
      <c r="B266" s="740" t="s">
        <v>712</v>
      </c>
      <c r="C266" s="836"/>
      <c r="D266" s="836"/>
      <c r="E266" s="836"/>
      <c r="F266" s="836"/>
      <c r="G266" s="851">
        <f t="shared" si="6"/>
        <v>0</v>
      </c>
    </row>
    <row r="267" spans="1:7" ht="25.5">
      <c r="A267" s="849" t="s">
        <v>713</v>
      </c>
      <c r="B267" s="740" t="s">
        <v>714</v>
      </c>
      <c r="C267" s="836"/>
      <c r="D267" s="836"/>
      <c r="E267" s="836"/>
      <c r="F267" s="836"/>
      <c r="G267" s="851">
        <f t="shared" si="6"/>
        <v>0</v>
      </c>
    </row>
    <row r="268" spans="1:7" ht="42.75" customHeight="1">
      <c r="A268" s="849" t="s">
        <v>715</v>
      </c>
      <c r="B268" s="740" t="s">
        <v>716</v>
      </c>
      <c r="C268" s="836"/>
      <c r="D268" s="836"/>
      <c r="E268" s="836"/>
      <c r="F268" s="836"/>
      <c r="G268" s="851">
        <f t="shared" si="6"/>
        <v>0</v>
      </c>
    </row>
    <row r="269" spans="1:7" ht="54.75" customHeight="1">
      <c r="A269" s="849" t="s">
        <v>717</v>
      </c>
      <c r="B269" s="740" t="s">
        <v>718</v>
      </c>
      <c r="C269" s="836"/>
      <c r="D269" s="836"/>
      <c r="E269" s="836"/>
      <c r="F269" s="836"/>
      <c r="G269" s="851">
        <f t="shared" si="6"/>
        <v>0</v>
      </c>
    </row>
    <row r="270" spans="1:7" ht="27.75" customHeight="1">
      <c r="A270" s="849" t="s">
        <v>719</v>
      </c>
      <c r="B270" s="740" t="s">
        <v>720</v>
      </c>
      <c r="C270" s="836"/>
      <c r="D270" s="836"/>
      <c r="E270" s="836"/>
      <c r="F270" s="836"/>
      <c r="G270" s="851">
        <f t="shared" si="6"/>
        <v>0</v>
      </c>
    </row>
    <row r="271" spans="1:7" ht="17.45" customHeight="1">
      <c r="A271" s="849" t="s">
        <v>721</v>
      </c>
      <c r="B271" s="740" t="s">
        <v>722</v>
      </c>
      <c r="C271" s="836"/>
      <c r="D271" s="836"/>
      <c r="E271" s="836"/>
      <c r="F271" s="836"/>
      <c r="G271" s="851">
        <f t="shared" si="6"/>
        <v>0</v>
      </c>
    </row>
    <row r="272" spans="1:7" ht="17.45" customHeight="1">
      <c r="A272" s="849" t="s">
        <v>117</v>
      </c>
      <c r="B272" s="852" t="s">
        <v>944</v>
      </c>
      <c r="C272" s="836"/>
      <c r="D272" s="836"/>
      <c r="E272" s="836"/>
      <c r="F272" s="836"/>
      <c r="G272" s="851">
        <f t="shared" si="6"/>
        <v>0</v>
      </c>
    </row>
    <row r="273" spans="1:7" ht="17.45" customHeight="1">
      <c r="A273" s="849" t="s">
        <v>206</v>
      </c>
      <c r="B273" s="852" t="s">
        <v>945</v>
      </c>
      <c r="C273" s="836"/>
      <c r="D273" s="836"/>
      <c r="E273" s="836"/>
      <c r="F273" s="836"/>
      <c r="G273" s="851">
        <f t="shared" si="6"/>
        <v>0</v>
      </c>
    </row>
    <row r="274" spans="1:7" ht="17.45" customHeight="1">
      <c r="A274" s="849" t="s">
        <v>216</v>
      </c>
      <c r="B274" s="852" t="s">
        <v>946</v>
      </c>
      <c r="C274" s="836"/>
      <c r="D274" s="836"/>
      <c r="E274" s="836"/>
      <c r="F274" s="836"/>
      <c r="G274" s="851">
        <f t="shared" si="6"/>
        <v>0</v>
      </c>
    </row>
    <row r="275" spans="1:7" ht="17.45" customHeight="1">
      <c r="A275" s="849" t="s">
        <v>7</v>
      </c>
      <c r="B275" s="850" t="s">
        <v>947</v>
      </c>
      <c r="C275" s="836"/>
      <c r="D275" s="836"/>
      <c r="E275" s="836"/>
      <c r="F275" s="836"/>
      <c r="G275" s="851">
        <f t="shared" si="6"/>
        <v>0</v>
      </c>
    </row>
    <row r="276" spans="1:7" ht="17.45" customHeight="1">
      <c r="A276" s="849" t="s">
        <v>260</v>
      </c>
      <c r="B276" s="850" t="s">
        <v>333</v>
      </c>
      <c r="C276" s="836"/>
      <c r="D276" s="836"/>
      <c r="E276" s="836"/>
      <c r="F276" s="836"/>
      <c r="G276" s="851">
        <f t="shared" si="6"/>
        <v>0</v>
      </c>
    </row>
    <row r="277" spans="1:7" ht="17.45" customHeight="1">
      <c r="A277" s="853" t="s">
        <v>948</v>
      </c>
      <c r="B277" s="854" t="s">
        <v>949</v>
      </c>
      <c r="C277" s="774"/>
      <c r="D277" s="774"/>
      <c r="E277" s="774"/>
      <c r="F277" s="774"/>
      <c r="G277" s="844">
        <f t="shared" si="6"/>
        <v>0</v>
      </c>
    </row>
    <row r="278" spans="1:7" ht="17.45" customHeight="1">
      <c r="A278" s="845"/>
      <c r="B278" s="855" t="s">
        <v>950</v>
      </c>
      <c r="C278" s="847"/>
      <c r="D278" s="847"/>
      <c r="E278" s="847"/>
      <c r="F278" s="847"/>
      <c r="G278" s="848">
        <f t="shared" si="6"/>
        <v>0</v>
      </c>
    </row>
    <row r="279" spans="1:7" ht="17.45" customHeight="1">
      <c r="A279" s="856" t="s">
        <v>951</v>
      </c>
      <c r="B279" s="857" t="s">
        <v>952</v>
      </c>
      <c r="C279" s="742">
        <f>C258-C277</f>
        <v>0</v>
      </c>
      <c r="D279" s="742">
        <f>D258-D277</f>
        <v>0</v>
      </c>
      <c r="E279" s="742">
        <f>E258-E277</f>
        <v>0</v>
      </c>
      <c r="F279" s="742">
        <f>F258-F277</f>
        <v>0</v>
      </c>
      <c r="G279" s="844">
        <f t="shared" si="6"/>
        <v>0</v>
      </c>
    </row>
    <row r="280" spans="1:7" s="733" customFormat="1" ht="5.0999999999999996" customHeight="1">
      <c r="A280" s="1363"/>
      <c r="B280" s="1363"/>
      <c r="C280" s="1363"/>
      <c r="D280" s="1363"/>
      <c r="E280" s="1363"/>
      <c r="F280" s="1363"/>
      <c r="G280" s="1363"/>
    </row>
    <row r="281" spans="1:7" s="726" customFormat="1" ht="19.5" customHeight="1">
      <c r="A281" s="858" t="s">
        <v>263</v>
      </c>
      <c r="B281" s="859" t="s">
        <v>953</v>
      </c>
      <c r="C281" s="734">
        <f>C283+C291</f>
        <v>0</v>
      </c>
      <c r="D281" s="734">
        <f>D283+D291</f>
        <v>0</v>
      </c>
      <c r="E281" s="734">
        <f>E283+E291</f>
        <v>0</v>
      </c>
      <c r="F281" s="734">
        <f>F283+F291</f>
        <v>0</v>
      </c>
      <c r="G281" s="860">
        <f t="shared" ref="G281:G294" si="7">F281-E281</f>
        <v>0</v>
      </c>
    </row>
    <row r="282" spans="1:7" s="172" customFormat="1" ht="17.45" customHeight="1">
      <c r="A282" s="861"/>
      <c r="B282" s="862" t="s">
        <v>954</v>
      </c>
      <c r="C282" s="863"/>
      <c r="D282" s="863"/>
      <c r="E282" s="863"/>
      <c r="F282" s="863"/>
      <c r="G282" s="864">
        <f t="shared" si="7"/>
        <v>0</v>
      </c>
    </row>
    <row r="283" spans="1:7" ht="17.45" customHeight="1">
      <c r="A283" s="865" t="s">
        <v>955</v>
      </c>
      <c r="B283" s="866" t="s">
        <v>956</v>
      </c>
      <c r="C283" s="734">
        <f>SUM(C284:C290)</f>
        <v>0</v>
      </c>
      <c r="D283" s="734">
        <f>SUM(D284:D290)</f>
        <v>0</v>
      </c>
      <c r="E283" s="734">
        <f>SUM(E284:E290)</f>
        <v>0</v>
      </c>
      <c r="F283" s="734">
        <f>SUM(F284:F290)</f>
        <v>0</v>
      </c>
      <c r="G283" s="860">
        <f t="shared" si="7"/>
        <v>0</v>
      </c>
    </row>
    <row r="284" spans="1:7" ht="17.45" customHeight="1">
      <c r="A284" s="867" t="s">
        <v>95</v>
      </c>
      <c r="B284" s="758" t="s">
        <v>957</v>
      </c>
      <c r="C284" s="868"/>
      <c r="D284" s="868"/>
      <c r="E284" s="868"/>
      <c r="F284" s="868"/>
      <c r="G284" s="869">
        <f t="shared" si="7"/>
        <v>0</v>
      </c>
    </row>
    <row r="285" spans="1:7" ht="17.45" customHeight="1">
      <c r="A285" s="867" t="s">
        <v>117</v>
      </c>
      <c r="B285" s="758" t="s">
        <v>958</v>
      </c>
      <c r="C285" s="868"/>
      <c r="D285" s="868"/>
      <c r="E285" s="868"/>
      <c r="F285" s="868"/>
      <c r="G285" s="869">
        <f t="shared" si="7"/>
        <v>0</v>
      </c>
    </row>
    <row r="286" spans="1:7" ht="17.45" customHeight="1">
      <c r="A286" s="867" t="s">
        <v>206</v>
      </c>
      <c r="B286" s="870" t="s">
        <v>959</v>
      </c>
      <c r="C286" s="868"/>
      <c r="D286" s="868"/>
      <c r="E286" s="868"/>
      <c r="F286" s="868"/>
      <c r="G286" s="869">
        <f t="shared" si="7"/>
        <v>0</v>
      </c>
    </row>
    <row r="287" spans="1:7" ht="17.45" customHeight="1">
      <c r="A287" s="867" t="s">
        <v>216</v>
      </c>
      <c r="B287" s="870" t="s">
        <v>960</v>
      </c>
      <c r="C287" s="868"/>
      <c r="D287" s="868"/>
      <c r="E287" s="868"/>
      <c r="F287" s="868"/>
      <c r="G287" s="869">
        <f t="shared" si="7"/>
        <v>0</v>
      </c>
    </row>
    <row r="288" spans="1:7" ht="17.45" customHeight="1">
      <c r="A288" s="867" t="s">
        <v>7</v>
      </c>
      <c r="B288" s="758" t="s">
        <v>961</v>
      </c>
      <c r="C288" s="868"/>
      <c r="D288" s="868"/>
      <c r="E288" s="868"/>
      <c r="F288" s="868"/>
      <c r="G288" s="869">
        <f t="shared" si="7"/>
        <v>0</v>
      </c>
    </row>
    <row r="289" spans="1:7" ht="17.45" customHeight="1">
      <c r="A289" s="867" t="s">
        <v>260</v>
      </c>
      <c r="B289" s="758" t="s">
        <v>962</v>
      </c>
      <c r="C289" s="868"/>
      <c r="D289" s="868"/>
      <c r="E289" s="868"/>
      <c r="F289" s="868"/>
      <c r="G289" s="869">
        <f t="shared" si="7"/>
        <v>0</v>
      </c>
    </row>
    <row r="290" spans="1:7" ht="17.45" customHeight="1">
      <c r="A290" s="867" t="s">
        <v>262</v>
      </c>
      <c r="B290" s="870" t="s">
        <v>769</v>
      </c>
      <c r="C290" s="868"/>
      <c r="D290" s="868"/>
      <c r="E290" s="868"/>
      <c r="F290" s="868"/>
      <c r="G290" s="869">
        <f t="shared" si="7"/>
        <v>0</v>
      </c>
    </row>
    <row r="291" spans="1:7" ht="17.45" customHeight="1">
      <c r="A291" s="871" t="s">
        <v>963</v>
      </c>
      <c r="B291" s="467" t="s">
        <v>964</v>
      </c>
      <c r="C291" s="773">
        <f>C292+C293+C294</f>
        <v>0</v>
      </c>
      <c r="D291" s="773">
        <f>D292+D293+D294</f>
        <v>0</v>
      </c>
      <c r="E291" s="773">
        <f>E292+E293+E294</f>
        <v>0</v>
      </c>
      <c r="F291" s="773">
        <f>F292+F293+F294</f>
        <v>0</v>
      </c>
      <c r="G291" s="844">
        <f t="shared" si="7"/>
        <v>0</v>
      </c>
    </row>
    <row r="292" spans="1:7" ht="17.45" customHeight="1">
      <c r="A292" s="872" t="s">
        <v>95</v>
      </c>
      <c r="B292" s="758" t="s">
        <v>965</v>
      </c>
      <c r="C292" s="868"/>
      <c r="D292" s="868"/>
      <c r="E292" s="868"/>
      <c r="F292" s="868"/>
      <c r="G292" s="869">
        <f t="shared" si="7"/>
        <v>0</v>
      </c>
    </row>
    <row r="293" spans="1:7" ht="17.45" customHeight="1">
      <c r="A293" s="872" t="s">
        <v>117</v>
      </c>
      <c r="B293" s="758" t="s">
        <v>966</v>
      </c>
      <c r="C293" s="868"/>
      <c r="D293" s="868"/>
      <c r="E293" s="868"/>
      <c r="F293" s="868"/>
      <c r="G293" s="869">
        <f t="shared" si="7"/>
        <v>0</v>
      </c>
    </row>
    <row r="294" spans="1:7" ht="17.45" customHeight="1">
      <c r="A294" s="872" t="s">
        <v>206</v>
      </c>
      <c r="B294" s="758" t="s">
        <v>769</v>
      </c>
      <c r="C294" s="868"/>
      <c r="D294" s="868"/>
      <c r="E294" s="868"/>
      <c r="F294" s="868"/>
      <c r="G294" s="869">
        <f t="shared" si="7"/>
        <v>0</v>
      </c>
    </row>
    <row r="295" spans="1:7" s="733" customFormat="1" ht="5.0999999999999996" customHeight="1">
      <c r="A295" s="1363"/>
      <c r="B295" s="1363"/>
      <c r="C295" s="1363"/>
      <c r="D295" s="1363"/>
      <c r="E295" s="1363"/>
      <c r="F295" s="1363"/>
      <c r="G295" s="1363"/>
    </row>
    <row r="296" spans="1:7" s="733" customFormat="1" ht="19.5" customHeight="1">
      <c r="A296" s="873" t="s">
        <v>265</v>
      </c>
      <c r="B296" s="874" t="s">
        <v>967</v>
      </c>
      <c r="C296" s="774"/>
      <c r="D296" s="774"/>
      <c r="E296" s="774"/>
      <c r="F296" s="774"/>
      <c r="G296" s="875">
        <f>F296-E296</f>
        <v>0</v>
      </c>
    </row>
    <row r="297" spans="1:7" ht="19.5" customHeight="1">
      <c r="A297" s="858" t="s">
        <v>267</v>
      </c>
      <c r="B297" s="731" t="s">
        <v>968</v>
      </c>
      <c r="C297" s="774"/>
      <c r="D297" s="774"/>
      <c r="E297" s="774"/>
      <c r="F297" s="774"/>
      <c r="G297" s="875">
        <f>F297-E297</f>
        <v>0</v>
      </c>
    </row>
    <row r="298" spans="1:7" ht="5.0999999999999996" customHeight="1">
      <c r="A298" s="876"/>
      <c r="B298" s="876"/>
      <c r="C298" s="876"/>
      <c r="D298" s="876"/>
      <c r="E298" s="876"/>
      <c r="F298" s="876"/>
      <c r="G298" s="876"/>
    </row>
    <row r="299" spans="1:7" ht="19.5" customHeight="1">
      <c r="A299" s="858" t="s">
        <v>353</v>
      </c>
      <c r="B299" s="731" t="s">
        <v>969</v>
      </c>
      <c r="C299" s="774"/>
      <c r="D299" s="774"/>
      <c r="E299" s="774"/>
      <c r="F299" s="774"/>
      <c r="G299" s="875">
        <f>F299-E299</f>
        <v>0</v>
      </c>
    </row>
    <row r="300" spans="1:7" ht="17.25" customHeight="1">
      <c r="B300" s="1364" t="s">
        <v>970</v>
      </c>
      <c r="C300" s="1364"/>
    </row>
    <row r="301" spans="1:7" ht="18" customHeight="1">
      <c r="A301" s="877"/>
      <c r="B301" s="878" t="s">
        <v>971</v>
      </c>
      <c r="C301" s="839"/>
    </row>
    <row r="302" spans="1:7" ht="5.25" customHeight="1">
      <c r="A302" s="879"/>
      <c r="B302" s="879"/>
      <c r="C302" s="879"/>
    </row>
    <row r="303" spans="1:7" ht="24" customHeight="1">
      <c r="A303" s="462" t="s">
        <v>373</v>
      </c>
      <c r="B303" s="1365" t="s">
        <v>972</v>
      </c>
      <c r="C303" s="1365"/>
      <c r="D303" s="1365"/>
      <c r="E303" s="1365"/>
      <c r="F303" s="1365"/>
      <c r="G303" s="1365"/>
    </row>
    <row r="304" spans="1:7" ht="17.45" customHeight="1">
      <c r="A304" s="872" t="s">
        <v>95</v>
      </c>
      <c r="B304" s="880" t="s">
        <v>973</v>
      </c>
      <c r="C304" s="881" t="str">
        <f>IF(IF(C131&lt;0, C131+C110,"0,00")&lt;0,C131+C110,"0,00")</f>
        <v>0,00</v>
      </c>
      <c r="D304" s="881" t="str">
        <f>IF(IF(D131&lt;0, D131+D110,"0,00")&lt;0,D131+D110,"0,00")</f>
        <v>0,00</v>
      </c>
      <c r="E304" s="881" t="str">
        <f>IF(IF(E131&lt;0, E131+E110,"0,00")&lt;0,E131+E110,"0,00")</f>
        <v>0,00</v>
      </c>
      <c r="F304" s="881" t="str">
        <f>IF(IF(F131&lt;0, F131+F110,"0,00")&lt;0,F131+F110,"0,00")</f>
        <v>0,00</v>
      </c>
      <c r="G304" s="881">
        <f t="shared" ref="G304:G309" si="8">F304-E304</f>
        <v>0</v>
      </c>
    </row>
    <row r="305" spans="1:7" ht="38.25">
      <c r="A305" s="872" t="s">
        <v>117</v>
      </c>
      <c r="B305" s="880" t="s">
        <v>974</v>
      </c>
      <c r="C305" s="882" t="str">
        <f>IF(C131&lt;0,C134+C135,"0,00")</f>
        <v>0,00</v>
      </c>
      <c r="D305" s="882" t="str">
        <f>IF(D131&lt;0,D134+D135,"0,00")</f>
        <v>0,00</v>
      </c>
      <c r="E305" s="882" t="str">
        <f>IF(E131&lt;0,E134+E135,"0,00")</f>
        <v>0,00</v>
      </c>
      <c r="F305" s="882" t="str">
        <f>IF(F131&lt;0,F134+F135,"0,00")</f>
        <v>0,00</v>
      </c>
      <c r="G305" s="881">
        <f t="shared" si="8"/>
        <v>0</v>
      </c>
    </row>
    <row r="306" spans="1:7" ht="17.45" customHeight="1">
      <c r="A306" s="872" t="s">
        <v>206</v>
      </c>
      <c r="B306" s="883" t="s">
        <v>975</v>
      </c>
      <c r="C306" s="882" t="e">
        <f>(C281-(C296+C297))/C14</f>
        <v>#DIV/0!</v>
      </c>
      <c r="D306" s="882" t="e">
        <f>(D281-(D296+D297))/D14</f>
        <v>#DIV/0!</v>
      </c>
      <c r="E306" s="882" t="e">
        <f>(E281-(E296+E297))/E14</f>
        <v>#DIV/0!</v>
      </c>
      <c r="F306" s="882" t="e">
        <f>(F281-(F296+F297))/F14</f>
        <v>#DIV/0!</v>
      </c>
      <c r="G306" s="882" t="e">
        <f t="shared" si="8"/>
        <v>#DIV/0!</v>
      </c>
    </row>
    <row r="307" spans="1:7" ht="24">
      <c r="A307" s="872" t="s">
        <v>216</v>
      </c>
      <c r="B307" s="883" t="s">
        <v>976</v>
      </c>
      <c r="C307" s="882">
        <f>((0.5*C14)+(C296+C297))</f>
        <v>0</v>
      </c>
      <c r="D307" s="882">
        <f>((0.5*D14)+(D296+D297))</f>
        <v>0</v>
      </c>
      <c r="E307" s="882">
        <f>((0.5*E14)+(E296+E297))</f>
        <v>0</v>
      </c>
      <c r="F307" s="882">
        <f>((0.5*F14)+(F296+F297))</f>
        <v>0</v>
      </c>
      <c r="G307" s="882">
        <f t="shared" si="8"/>
        <v>0</v>
      </c>
    </row>
    <row r="308" spans="1:7" ht="24">
      <c r="A308" s="872" t="s">
        <v>7</v>
      </c>
      <c r="B308" s="883" t="s">
        <v>977</v>
      </c>
      <c r="C308" s="882">
        <f>C281-C307</f>
        <v>0</v>
      </c>
      <c r="D308" s="882">
        <f>D281-D307</f>
        <v>0</v>
      </c>
      <c r="E308" s="882">
        <f>E281-E307</f>
        <v>0</v>
      </c>
      <c r="F308" s="882">
        <f>F281-F307</f>
        <v>0</v>
      </c>
      <c r="G308" s="882">
        <f t="shared" si="8"/>
        <v>0</v>
      </c>
    </row>
    <row r="309" spans="1:7" ht="24">
      <c r="A309" s="872" t="s">
        <v>260</v>
      </c>
      <c r="B309" s="883" t="s">
        <v>978</v>
      </c>
      <c r="C309" s="882">
        <f>SUMIF(C306,"&gt;0,5",C308)</f>
        <v>0</v>
      </c>
      <c r="D309" s="882">
        <f>SUMIF(D306,"&gt;0,5",D308)</f>
        <v>0</v>
      </c>
      <c r="E309" s="882">
        <f>SUMIF(E306,"&gt;0,5",E308)</f>
        <v>0</v>
      </c>
      <c r="F309" s="882">
        <f>SUMIF(F306,"&gt;0,5",F308)</f>
        <v>0</v>
      </c>
      <c r="G309" s="882">
        <f t="shared" si="8"/>
        <v>0</v>
      </c>
    </row>
    <row r="310" spans="1:7">
      <c r="C310" s="810"/>
      <c r="D310" s="810"/>
      <c r="E310" s="810"/>
      <c r="F310" s="810"/>
      <c r="G310" s="810"/>
    </row>
    <row r="311" spans="1:7" ht="28.5" customHeight="1">
      <c r="A311" s="1366" t="s">
        <v>979</v>
      </c>
      <c r="B311" s="1367"/>
      <c r="C311" s="1367"/>
      <c r="D311" s="1367"/>
      <c r="E311" s="1367"/>
      <c r="F311" s="1367"/>
      <c r="G311" s="1367"/>
    </row>
    <row r="312" spans="1:7" ht="25.5" customHeight="1">
      <c r="A312" s="884"/>
      <c r="B312" s="885" t="s">
        <v>980</v>
      </c>
      <c r="C312" s="886"/>
      <c r="D312" s="1368" t="s">
        <v>229</v>
      </c>
      <c r="E312" s="1369"/>
      <c r="F312" s="1369"/>
      <c r="G312" s="888"/>
    </row>
    <row r="313" spans="1:7" ht="171" customHeight="1">
      <c r="A313" s="889"/>
      <c r="B313" s="890"/>
      <c r="C313" s="891"/>
      <c r="D313" s="1370"/>
      <c r="E313" s="1371"/>
      <c r="F313" s="1372"/>
      <c r="G313" s="892"/>
    </row>
    <row r="314" spans="1:7" ht="18" customHeight="1">
      <c r="A314" s="893"/>
      <c r="B314" s="894" t="s">
        <v>981</v>
      </c>
      <c r="C314" s="895"/>
      <c r="D314" s="1373" t="s">
        <v>981</v>
      </c>
      <c r="E314" s="1374"/>
      <c r="F314" s="1374"/>
      <c r="G314" s="896"/>
    </row>
    <row r="315" spans="1:7" ht="15" customHeight="1">
      <c r="A315" s="897"/>
      <c r="B315" s="898"/>
      <c r="C315" s="899"/>
      <c r="D315" s="899"/>
      <c r="E315" s="898"/>
      <c r="F315" s="898"/>
      <c r="G315" s="900"/>
    </row>
    <row r="316" spans="1:7" ht="25.5" customHeight="1">
      <c r="A316" s="901"/>
      <c r="B316" s="902" t="s">
        <v>982</v>
      </c>
      <c r="C316" s="903"/>
      <c r="D316" s="1375" t="s">
        <v>235</v>
      </c>
      <c r="E316" s="1376"/>
      <c r="F316" s="1376"/>
      <c r="G316" s="904"/>
    </row>
    <row r="317" spans="1:7" ht="171" customHeight="1">
      <c r="A317" s="889"/>
      <c r="B317" s="890"/>
      <c r="C317" s="891"/>
      <c r="D317" s="1370"/>
      <c r="E317" s="1371"/>
      <c r="F317" s="1372"/>
      <c r="G317" s="905"/>
    </row>
    <row r="318" spans="1:7" ht="18" customHeight="1">
      <c r="A318" s="893"/>
      <c r="B318" s="894" t="s">
        <v>981</v>
      </c>
      <c r="C318" s="895"/>
      <c r="D318" s="1373" t="s">
        <v>981</v>
      </c>
      <c r="E318" s="1374"/>
      <c r="F318" s="1374"/>
      <c r="G318" s="904"/>
    </row>
    <row r="319" spans="1:7" ht="30.75" customHeight="1">
      <c r="A319" s="1360" t="s">
        <v>983</v>
      </c>
      <c r="B319" s="1361"/>
      <c r="C319" s="1361"/>
      <c r="D319" s="1361"/>
      <c r="E319" s="1361"/>
      <c r="F319" s="1361"/>
      <c r="G319" s="1362"/>
    </row>
    <row r="320" spans="1:7">
      <c r="C320" s="810"/>
      <c r="D320" s="810"/>
      <c r="E320" s="810"/>
      <c r="F320" s="810"/>
      <c r="G320" s="810"/>
    </row>
    <row r="321" spans="3:7">
      <c r="C321" s="810"/>
      <c r="D321" s="810"/>
      <c r="E321" s="810"/>
      <c r="F321" s="810"/>
      <c r="G321" s="810"/>
    </row>
    <row r="322" spans="3:7">
      <c r="C322" s="810"/>
      <c r="D322" s="810"/>
      <c r="E322" s="810"/>
      <c r="F322" s="810"/>
      <c r="G322" s="810"/>
    </row>
    <row r="323" spans="3:7">
      <c r="C323" s="810"/>
      <c r="D323" s="810"/>
      <c r="E323" s="810"/>
      <c r="F323" s="810"/>
      <c r="G323" s="810"/>
    </row>
    <row r="324" spans="3:7">
      <c r="C324" s="810"/>
      <c r="D324" s="810"/>
      <c r="E324" s="810"/>
      <c r="F324" s="810"/>
      <c r="G324" s="810"/>
    </row>
    <row r="325" spans="3:7">
      <c r="C325" s="810"/>
      <c r="D325" s="810"/>
      <c r="E325" s="810"/>
      <c r="F325" s="810"/>
      <c r="G325" s="810"/>
    </row>
    <row r="326" spans="3:7">
      <c r="C326" s="810"/>
      <c r="D326" s="810"/>
      <c r="E326" s="810"/>
      <c r="F326" s="810"/>
      <c r="G326" s="810"/>
    </row>
    <row r="327" spans="3:7">
      <c r="C327" s="810"/>
      <c r="D327" s="810"/>
      <c r="E327" s="810"/>
      <c r="F327" s="810"/>
      <c r="G327" s="810"/>
    </row>
    <row r="328" spans="3:7">
      <c r="C328" s="810"/>
      <c r="D328" s="810"/>
      <c r="E328" s="810"/>
      <c r="F328" s="810"/>
      <c r="G328" s="810"/>
    </row>
    <row r="329" spans="3:7">
      <c r="C329" s="810"/>
      <c r="D329" s="810"/>
      <c r="E329" s="810"/>
      <c r="F329" s="810"/>
      <c r="G329" s="810"/>
    </row>
    <row r="330" spans="3:7">
      <c r="C330" s="810"/>
      <c r="D330" s="810"/>
      <c r="E330" s="810"/>
      <c r="F330" s="810"/>
      <c r="G330" s="810"/>
    </row>
    <row r="331" spans="3:7">
      <c r="C331" s="810"/>
      <c r="D331" s="810"/>
      <c r="E331" s="810"/>
      <c r="F331" s="810"/>
      <c r="G331" s="810"/>
    </row>
    <row r="332" spans="3:7">
      <c r="C332" s="810"/>
      <c r="D332" s="810"/>
      <c r="E332" s="810"/>
      <c r="F332" s="810"/>
      <c r="G332" s="810"/>
    </row>
    <row r="333" spans="3:7">
      <c r="C333" s="810"/>
      <c r="D333" s="810"/>
      <c r="E333" s="810"/>
      <c r="F333" s="810"/>
      <c r="G333" s="810"/>
    </row>
    <row r="334" spans="3:7">
      <c r="C334" s="810"/>
      <c r="D334" s="810"/>
      <c r="E334" s="810"/>
      <c r="F334" s="810"/>
      <c r="G334" s="810"/>
    </row>
    <row r="335" spans="3:7">
      <c r="C335" s="810"/>
      <c r="D335" s="810"/>
      <c r="E335" s="810"/>
      <c r="F335" s="810"/>
      <c r="G335" s="810"/>
    </row>
    <row r="336" spans="3:7">
      <c r="C336" s="810"/>
      <c r="D336" s="810"/>
      <c r="E336" s="810"/>
      <c r="F336" s="810"/>
      <c r="G336" s="810"/>
    </row>
    <row r="337" spans="3:7">
      <c r="C337" s="810"/>
      <c r="D337" s="810"/>
      <c r="E337" s="810"/>
      <c r="F337" s="810"/>
      <c r="G337" s="810"/>
    </row>
    <row r="338" spans="3:7">
      <c r="C338" s="810"/>
      <c r="D338" s="810"/>
      <c r="E338" s="810"/>
      <c r="F338" s="810"/>
      <c r="G338" s="810"/>
    </row>
    <row r="339" spans="3:7">
      <c r="C339" s="810"/>
      <c r="D339" s="810"/>
      <c r="E339" s="810"/>
      <c r="F339" s="810"/>
      <c r="G339" s="810"/>
    </row>
    <row r="340" spans="3:7">
      <c r="C340" s="810"/>
      <c r="D340" s="810"/>
      <c r="E340" s="810"/>
      <c r="F340" s="810"/>
      <c r="G340" s="810"/>
    </row>
    <row r="341" spans="3:7">
      <c r="C341" s="810"/>
      <c r="D341" s="810"/>
      <c r="E341" s="810"/>
      <c r="F341" s="810"/>
      <c r="G341" s="810"/>
    </row>
    <row r="342" spans="3:7">
      <c r="C342" s="810"/>
      <c r="D342" s="810"/>
      <c r="E342" s="810"/>
      <c r="F342" s="810"/>
      <c r="G342" s="810"/>
    </row>
    <row r="343" spans="3:7">
      <c r="C343" s="810"/>
      <c r="D343" s="810"/>
      <c r="E343" s="810"/>
      <c r="F343" s="810"/>
      <c r="G343" s="810"/>
    </row>
    <row r="344" spans="3:7">
      <c r="C344" s="810"/>
      <c r="D344" s="810"/>
      <c r="E344" s="810"/>
      <c r="F344" s="810"/>
      <c r="G344" s="810"/>
    </row>
    <row r="345" spans="3:7">
      <c r="C345" s="810"/>
      <c r="D345" s="810"/>
      <c r="E345" s="810"/>
      <c r="F345" s="810"/>
      <c r="G345" s="810"/>
    </row>
    <row r="346" spans="3:7">
      <c r="C346" s="810"/>
      <c r="D346" s="810"/>
      <c r="E346" s="810"/>
      <c r="F346" s="810"/>
      <c r="G346" s="810"/>
    </row>
    <row r="347" spans="3:7">
      <c r="C347" s="810"/>
      <c r="D347" s="810"/>
      <c r="E347" s="810"/>
      <c r="F347" s="810"/>
      <c r="G347" s="810"/>
    </row>
    <row r="348" spans="3:7">
      <c r="C348" s="810"/>
      <c r="D348" s="810"/>
      <c r="E348" s="810"/>
      <c r="F348" s="810"/>
      <c r="G348" s="810"/>
    </row>
    <row r="349" spans="3:7">
      <c r="C349" s="810"/>
      <c r="D349" s="810"/>
      <c r="E349" s="810"/>
      <c r="F349" s="810"/>
      <c r="G349" s="810"/>
    </row>
    <row r="350" spans="3:7">
      <c r="C350" s="810"/>
      <c r="D350" s="810"/>
      <c r="E350" s="810"/>
      <c r="F350" s="810"/>
      <c r="G350" s="810"/>
    </row>
    <row r="351" spans="3:7">
      <c r="C351" s="810"/>
      <c r="D351" s="810"/>
      <c r="E351" s="810"/>
      <c r="F351" s="810"/>
      <c r="G351" s="810"/>
    </row>
    <row r="352" spans="3:7">
      <c r="C352" s="810"/>
      <c r="D352" s="810"/>
      <c r="E352" s="810"/>
      <c r="F352" s="810"/>
      <c r="G352" s="810"/>
    </row>
    <row r="353" spans="3:7">
      <c r="C353" s="810"/>
      <c r="D353" s="810"/>
      <c r="E353" s="810"/>
      <c r="F353" s="810"/>
      <c r="G353" s="810"/>
    </row>
    <row r="354" spans="3:7">
      <c r="C354" s="810"/>
      <c r="D354" s="810"/>
      <c r="E354" s="810"/>
      <c r="F354" s="810"/>
      <c r="G354" s="810"/>
    </row>
    <row r="355" spans="3:7">
      <c r="C355" s="810"/>
      <c r="D355" s="810"/>
      <c r="E355" s="810"/>
      <c r="F355" s="810"/>
      <c r="G355" s="810"/>
    </row>
    <row r="356" spans="3:7">
      <c r="C356" s="810"/>
      <c r="D356" s="810"/>
      <c r="E356" s="810"/>
      <c r="F356" s="810"/>
      <c r="G356" s="810"/>
    </row>
    <row r="357" spans="3:7">
      <c r="C357" s="810"/>
      <c r="D357" s="810"/>
      <c r="E357" s="810"/>
      <c r="F357" s="810"/>
      <c r="G357" s="810"/>
    </row>
    <row r="358" spans="3:7">
      <c r="C358" s="810"/>
      <c r="D358" s="810"/>
      <c r="E358" s="810"/>
      <c r="F358" s="810"/>
      <c r="G358" s="810"/>
    </row>
    <row r="359" spans="3:7">
      <c r="C359" s="810"/>
      <c r="D359" s="810"/>
      <c r="E359" s="810"/>
      <c r="F359" s="810"/>
      <c r="G359" s="810"/>
    </row>
    <row r="360" spans="3:7">
      <c r="C360" s="810"/>
      <c r="D360" s="810"/>
      <c r="E360" s="810"/>
      <c r="F360" s="810"/>
      <c r="G360" s="810"/>
    </row>
    <row r="361" spans="3:7">
      <c r="C361" s="810"/>
      <c r="D361" s="810"/>
      <c r="E361" s="810"/>
      <c r="F361" s="810"/>
      <c r="G361" s="810"/>
    </row>
    <row r="362" spans="3:7">
      <c r="C362" s="810"/>
      <c r="D362" s="810"/>
      <c r="E362" s="810"/>
      <c r="F362" s="810"/>
      <c r="G362" s="810"/>
    </row>
    <row r="363" spans="3:7">
      <c r="C363" s="810"/>
      <c r="D363" s="810"/>
      <c r="E363" s="810"/>
      <c r="F363" s="810"/>
      <c r="G363" s="810"/>
    </row>
    <row r="364" spans="3:7">
      <c r="C364" s="810"/>
      <c r="D364" s="810"/>
      <c r="E364" s="810"/>
      <c r="F364" s="810"/>
      <c r="G364" s="810"/>
    </row>
    <row r="365" spans="3:7">
      <c r="C365" s="810"/>
      <c r="D365" s="810"/>
      <c r="E365" s="810"/>
      <c r="F365" s="810"/>
      <c r="G365" s="810"/>
    </row>
    <row r="366" spans="3:7">
      <c r="C366" s="810"/>
      <c r="D366" s="810"/>
      <c r="E366" s="810"/>
      <c r="F366" s="810"/>
      <c r="G366" s="810"/>
    </row>
    <row r="367" spans="3:7">
      <c r="C367" s="810"/>
      <c r="D367" s="810"/>
      <c r="E367" s="810"/>
      <c r="F367" s="810"/>
      <c r="G367" s="810"/>
    </row>
    <row r="368" spans="3:7">
      <c r="C368" s="810"/>
      <c r="D368" s="810"/>
      <c r="E368" s="810"/>
      <c r="F368" s="810"/>
      <c r="G368" s="810"/>
    </row>
    <row r="369" spans="3:7">
      <c r="C369" s="810"/>
      <c r="D369" s="810"/>
      <c r="E369" s="810"/>
      <c r="F369" s="810"/>
      <c r="G369" s="810"/>
    </row>
    <row r="370" spans="3:7">
      <c r="C370" s="810"/>
      <c r="D370" s="810"/>
      <c r="E370" s="810"/>
      <c r="F370" s="810"/>
      <c r="G370" s="810"/>
    </row>
    <row r="371" spans="3:7">
      <c r="C371" s="810"/>
      <c r="D371" s="810"/>
      <c r="E371" s="810"/>
      <c r="F371" s="810"/>
      <c r="G371" s="810"/>
    </row>
    <row r="372" spans="3:7">
      <c r="C372" s="810"/>
      <c r="D372" s="810"/>
      <c r="E372" s="810"/>
      <c r="F372" s="810"/>
      <c r="G372" s="810"/>
    </row>
    <row r="373" spans="3:7">
      <c r="C373" s="810"/>
      <c r="D373" s="810"/>
      <c r="E373" s="810"/>
      <c r="F373" s="810"/>
      <c r="G373" s="810"/>
    </row>
    <row r="374" spans="3:7">
      <c r="C374" s="810"/>
      <c r="D374" s="810"/>
      <c r="E374" s="810"/>
      <c r="F374" s="810"/>
      <c r="G374" s="810"/>
    </row>
    <row r="375" spans="3:7">
      <c r="C375" s="810"/>
      <c r="D375" s="810"/>
      <c r="E375" s="810"/>
      <c r="F375" s="810"/>
      <c r="G375" s="810"/>
    </row>
    <row r="376" spans="3:7">
      <c r="C376" s="810"/>
      <c r="D376" s="810"/>
      <c r="E376" s="810"/>
      <c r="F376" s="810"/>
      <c r="G376" s="810"/>
    </row>
    <row r="377" spans="3:7">
      <c r="C377" s="810"/>
      <c r="D377" s="810"/>
      <c r="E377" s="810"/>
      <c r="F377" s="810"/>
      <c r="G377" s="810"/>
    </row>
    <row r="378" spans="3:7">
      <c r="C378" s="810"/>
      <c r="D378" s="810"/>
      <c r="E378" s="810"/>
      <c r="F378" s="810"/>
      <c r="G378" s="810"/>
    </row>
    <row r="379" spans="3:7">
      <c r="C379" s="810"/>
      <c r="D379" s="810"/>
      <c r="E379" s="810"/>
      <c r="F379" s="810"/>
      <c r="G379" s="810"/>
    </row>
    <row r="380" spans="3:7">
      <c r="C380" s="810"/>
      <c r="D380" s="810"/>
      <c r="E380" s="810"/>
      <c r="F380" s="810"/>
      <c r="G380" s="810"/>
    </row>
    <row r="381" spans="3:7">
      <c r="C381" s="810"/>
      <c r="D381" s="810"/>
      <c r="E381" s="810"/>
      <c r="F381" s="810"/>
      <c r="G381" s="810"/>
    </row>
    <row r="382" spans="3:7">
      <c r="C382" s="810"/>
      <c r="D382" s="810"/>
      <c r="E382" s="810"/>
      <c r="F382" s="810"/>
      <c r="G382" s="810"/>
    </row>
    <row r="383" spans="3:7">
      <c r="C383" s="810"/>
      <c r="D383" s="810"/>
      <c r="E383" s="810"/>
      <c r="F383" s="810"/>
      <c r="G383" s="810"/>
    </row>
    <row r="384" spans="3:7">
      <c r="C384" s="810"/>
      <c r="D384" s="810"/>
      <c r="E384" s="810"/>
      <c r="F384" s="810"/>
      <c r="G384" s="810"/>
    </row>
    <row r="385" spans="3:7">
      <c r="C385" s="810"/>
      <c r="D385" s="810"/>
      <c r="E385" s="810"/>
      <c r="F385" s="810"/>
      <c r="G385" s="810"/>
    </row>
    <row r="386" spans="3:7">
      <c r="C386" s="810"/>
      <c r="D386" s="810"/>
      <c r="E386" s="810"/>
      <c r="F386" s="810"/>
      <c r="G386" s="810"/>
    </row>
    <row r="387" spans="3:7">
      <c r="C387" s="810"/>
      <c r="D387" s="810"/>
      <c r="E387" s="810"/>
      <c r="F387" s="810"/>
      <c r="G387" s="810"/>
    </row>
    <row r="388" spans="3:7">
      <c r="C388" s="810"/>
      <c r="D388" s="810"/>
      <c r="E388" s="810"/>
      <c r="F388" s="810"/>
      <c r="G388" s="810"/>
    </row>
    <row r="389" spans="3:7">
      <c r="C389" s="810"/>
      <c r="D389" s="810"/>
      <c r="E389" s="810"/>
      <c r="F389" s="810"/>
      <c r="G389" s="810"/>
    </row>
    <row r="390" spans="3:7">
      <c r="C390" s="810"/>
      <c r="D390" s="810"/>
      <c r="E390" s="810"/>
      <c r="F390" s="810"/>
      <c r="G390" s="810"/>
    </row>
    <row r="391" spans="3:7">
      <c r="C391" s="810"/>
      <c r="D391" s="810"/>
      <c r="E391" s="810"/>
      <c r="F391" s="810"/>
      <c r="G391" s="810"/>
    </row>
    <row r="392" spans="3:7">
      <c r="C392" s="810"/>
      <c r="D392" s="810"/>
      <c r="E392" s="810"/>
      <c r="F392" s="810"/>
      <c r="G392" s="810"/>
    </row>
    <row r="393" spans="3:7">
      <c r="C393" s="810"/>
      <c r="D393" s="810"/>
      <c r="E393" s="810"/>
      <c r="F393" s="810"/>
      <c r="G393" s="810"/>
    </row>
    <row r="394" spans="3:7">
      <c r="C394" s="810"/>
      <c r="D394" s="810"/>
      <c r="E394" s="810"/>
      <c r="F394" s="810"/>
      <c r="G394" s="810"/>
    </row>
    <row r="395" spans="3:7">
      <c r="C395" s="810"/>
      <c r="D395" s="810"/>
      <c r="E395" s="810"/>
      <c r="F395" s="810"/>
      <c r="G395" s="810"/>
    </row>
    <row r="396" spans="3:7">
      <c r="C396" s="810"/>
      <c r="D396" s="810"/>
      <c r="E396" s="810"/>
      <c r="F396" s="810"/>
      <c r="G396" s="810"/>
    </row>
    <row r="397" spans="3:7">
      <c r="C397" s="810"/>
      <c r="D397" s="810"/>
      <c r="E397" s="810"/>
      <c r="F397" s="810"/>
      <c r="G397" s="810"/>
    </row>
    <row r="398" spans="3:7">
      <c r="C398" s="810"/>
      <c r="D398" s="810"/>
      <c r="E398" s="810"/>
      <c r="F398" s="810"/>
      <c r="G398" s="810"/>
    </row>
    <row r="399" spans="3:7">
      <c r="C399" s="810"/>
      <c r="D399" s="810"/>
      <c r="E399" s="810"/>
      <c r="F399" s="810"/>
      <c r="G399" s="810"/>
    </row>
    <row r="400" spans="3:7">
      <c r="C400" s="810"/>
      <c r="D400" s="810"/>
      <c r="E400" s="810"/>
      <c r="F400" s="810"/>
      <c r="G400" s="810"/>
    </row>
    <row r="401" spans="3:7">
      <c r="C401" s="810"/>
      <c r="D401" s="810"/>
      <c r="E401" s="810"/>
      <c r="F401" s="810"/>
      <c r="G401" s="810"/>
    </row>
    <row r="402" spans="3:7">
      <c r="C402" s="810"/>
      <c r="D402" s="810"/>
      <c r="E402" s="810"/>
      <c r="F402" s="810"/>
      <c r="G402" s="810"/>
    </row>
    <row r="403" spans="3:7">
      <c r="C403" s="810"/>
      <c r="D403" s="810"/>
      <c r="E403" s="810"/>
      <c r="F403" s="810"/>
      <c r="G403" s="810"/>
    </row>
    <row r="404" spans="3:7">
      <c r="C404" s="810"/>
      <c r="D404" s="810"/>
      <c r="E404" s="810"/>
      <c r="F404" s="810"/>
      <c r="G404" s="810"/>
    </row>
    <row r="405" spans="3:7">
      <c r="C405" s="810"/>
      <c r="D405" s="810"/>
      <c r="E405" s="810"/>
      <c r="F405" s="810"/>
      <c r="G405" s="810"/>
    </row>
    <row r="406" spans="3:7">
      <c r="C406" s="810"/>
      <c r="D406" s="810"/>
      <c r="E406" s="810"/>
      <c r="F406" s="810"/>
      <c r="G406" s="810"/>
    </row>
    <row r="407" spans="3:7">
      <c r="C407" s="810"/>
      <c r="D407" s="810"/>
      <c r="E407" s="810"/>
      <c r="F407" s="810"/>
      <c r="G407" s="810"/>
    </row>
    <row r="408" spans="3:7">
      <c r="C408" s="810"/>
      <c r="D408" s="810"/>
      <c r="E408" s="810"/>
      <c r="F408" s="810"/>
      <c r="G408" s="810"/>
    </row>
    <row r="409" spans="3:7">
      <c r="C409" s="810"/>
      <c r="D409" s="810"/>
      <c r="E409" s="810"/>
      <c r="F409" s="810"/>
      <c r="G409" s="810"/>
    </row>
    <row r="410" spans="3:7">
      <c r="C410" s="810"/>
      <c r="D410" s="810"/>
      <c r="E410" s="810"/>
      <c r="F410" s="810"/>
      <c r="G410" s="810"/>
    </row>
    <row r="411" spans="3:7">
      <c r="C411" s="810"/>
      <c r="D411" s="810"/>
      <c r="E411" s="810"/>
      <c r="F411" s="810"/>
      <c r="G411" s="810"/>
    </row>
    <row r="412" spans="3:7">
      <c r="C412" s="810"/>
      <c r="D412" s="810"/>
      <c r="E412" s="810"/>
      <c r="F412" s="810"/>
      <c r="G412" s="810"/>
    </row>
    <row r="413" spans="3:7">
      <c r="C413" s="810"/>
      <c r="D413" s="810"/>
      <c r="E413" s="810"/>
      <c r="F413" s="810"/>
      <c r="G413" s="810"/>
    </row>
    <row r="414" spans="3:7">
      <c r="C414" s="810"/>
      <c r="D414" s="810"/>
      <c r="E414" s="810"/>
      <c r="F414" s="810"/>
      <c r="G414" s="810"/>
    </row>
    <row r="415" spans="3:7">
      <c r="C415" s="810"/>
      <c r="D415" s="810"/>
      <c r="E415" s="810"/>
      <c r="F415" s="810"/>
      <c r="G415" s="810"/>
    </row>
    <row r="416" spans="3:7">
      <c r="C416" s="810"/>
      <c r="D416" s="810"/>
      <c r="E416" s="810"/>
      <c r="F416" s="810"/>
      <c r="G416" s="810"/>
    </row>
    <row r="417" spans="3:7">
      <c r="C417" s="810"/>
      <c r="D417" s="810"/>
      <c r="E417" s="810"/>
      <c r="F417" s="810"/>
      <c r="G417" s="810"/>
    </row>
    <row r="418" spans="3:7">
      <c r="C418" s="810"/>
      <c r="D418" s="810"/>
      <c r="E418" s="810"/>
      <c r="F418" s="810"/>
      <c r="G418" s="810"/>
    </row>
    <row r="419" spans="3:7">
      <c r="C419" s="810"/>
      <c r="D419" s="810"/>
      <c r="E419" s="810"/>
      <c r="F419" s="810"/>
      <c r="G419" s="810"/>
    </row>
    <row r="420" spans="3:7">
      <c r="C420" s="810"/>
      <c r="D420" s="810"/>
      <c r="E420" s="810"/>
      <c r="F420" s="810"/>
      <c r="G420" s="810"/>
    </row>
    <row r="421" spans="3:7">
      <c r="C421" s="810"/>
      <c r="D421" s="810"/>
      <c r="E421" s="810"/>
      <c r="F421" s="810"/>
      <c r="G421" s="810"/>
    </row>
    <row r="422" spans="3:7">
      <c r="C422" s="810"/>
      <c r="D422" s="810"/>
      <c r="E422" s="810"/>
      <c r="F422" s="810"/>
      <c r="G422" s="810"/>
    </row>
    <row r="423" spans="3:7">
      <c r="C423" s="810"/>
      <c r="D423" s="810"/>
      <c r="E423" s="810"/>
      <c r="F423" s="810"/>
      <c r="G423" s="810"/>
    </row>
    <row r="424" spans="3:7">
      <c r="C424" s="810"/>
      <c r="D424" s="810"/>
      <c r="E424" s="810"/>
      <c r="F424" s="810"/>
      <c r="G424" s="810"/>
    </row>
    <row r="425" spans="3:7">
      <c r="C425" s="810"/>
      <c r="D425" s="810"/>
      <c r="E425" s="810"/>
      <c r="F425" s="810"/>
      <c r="G425" s="810"/>
    </row>
    <row r="426" spans="3:7">
      <c r="C426" s="810"/>
      <c r="D426" s="810"/>
      <c r="E426" s="810"/>
      <c r="F426" s="810"/>
      <c r="G426" s="810"/>
    </row>
    <row r="427" spans="3:7">
      <c r="C427" s="810"/>
      <c r="D427" s="810"/>
      <c r="E427" s="810"/>
      <c r="F427" s="810"/>
      <c r="G427" s="810"/>
    </row>
    <row r="428" spans="3:7">
      <c r="C428" s="810"/>
      <c r="D428" s="810"/>
      <c r="E428" s="810"/>
      <c r="F428" s="810"/>
      <c r="G428" s="810"/>
    </row>
    <row r="429" spans="3:7">
      <c r="C429" s="810"/>
      <c r="D429" s="810"/>
      <c r="E429" s="810"/>
      <c r="F429" s="810"/>
      <c r="G429" s="810"/>
    </row>
    <row r="430" spans="3:7">
      <c r="C430" s="810"/>
      <c r="D430" s="810"/>
      <c r="E430" s="810"/>
      <c r="F430" s="810"/>
      <c r="G430" s="810"/>
    </row>
    <row r="431" spans="3:7">
      <c r="C431" s="810"/>
      <c r="D431" s="810"/>
      <c r="E431" s="810"/>
      <c r="F431" s="810"/>
      <c r="G431" s="810"/>
    </row>
    <row r="432" spans="3:7">
      <c r="C432" s="810"/>
      <c r="D432" s="810"/>
      <c r="E432" s="810"/>
      <c r="F432" s="810"/>
      <c r="G432" s="810"/>
    </row>
    <row r="433" spans="3:7">
      <c r="C433" s="810"/>
      <c r="D433" s="810"/>
      <c r="E433" s="810"/>
      <c r="F433" s="810"/>
      <c r="G433" s="810"/>
    </row>
    <row r="434" spans="3:7">
      <c r="C434" s="810"/>
      <c r="D434" s="810"/>
      <c r="E434" s="810"/>
      <c r="F434" s="810"/>
      <c r="G434" s="810"/>
    </row>
    <row r="435" spans="3:7">
      <c r="C435" s="810"/>
      <c r="D435" s="810"/>
      <c r="E435" s="810"/>
      <c r="F435" s="810"/>
      <c r="G435" s="810"/>
    </row>
    <row r="436" spans="3:7">
      <c r="C436" s="810"/>
      <c r="D436" s="810"/>
      <c r="E436" s="810"/>
      <c r="F436" s="810"/>
      <c r="G436" s="810"/>
    </row>
    <row r="437" spans="3:7">
      <c r="C437" s="810"/>
      <c r="D437" s="810"/>
      <c r="E437" s="810"/>
      <c r="F437" s="810"/>
      <c r="G437" s="810"/>
    </row>
    <row r="438" spans="3:7">
      <c r="C438" s="810"/>
      <c r="D438" s="810"/>
      <c r="E438" s="810"/>
      <c r="F438" s="810"/>
      <c r="G438" s="810"/>
    </row>
    <row r="439" spans="3:7">
      <c r="C439" s="810"/>
      <c r="D439" s="810"/>
      <c r="E439" s="810"/>
      <c r="F439" s="810"/>
      <c r="G439" s="810"/>
    </row>
    <row r="440" spans="3:7">
      <c r="C440" s="810"/>
      <c r="D440" s="810"/>
      <c r="E440" s="810"/>
      <c r="F440" s="810"/>
      <c r="G440" s="810"/>
    </row>
    <row r="441" spans="3:7">
      <c r="C441" s="810"/>
      <c r="D441" s="810"/>
      <c r="E441" s="810"/>
      <c r="F441" s="810"/>
      <c r="G441" s="810"/>
    </row>
    <row r="442" spans="3:7">
      <c r="C442" s="810"/>
      <c r="D442" s="810"/>
      <c r="E442" s="810"/>
      <c r="F442" s="810"/>
      <c r="G442" s="810"/>
    </row>
    <row r="443" spans="3:7">
      <c r="C443" s="810"/>
      <c r="D443" s="810"/>
      <c r="E443" s="810"/>
      <c r="F443" s="810"/>
      <c r="G443" s="810"/>
    </row>
    <row r="444" spans="3:7">
      <c r="C444" s="810"/>
      <c r="D444" s="810"/>
      <c r="E444" s="810"/>
      <c r="F444" s="810"/>
      <c r="G444" s="810"/>
    </row>
    <row r="445" spans="3:7">
      <c r="C445" s="810"/>
      <c r="D445" s="810"/>
      <c r="E445" s="810"/>
      <c r="F445" s="810"/>
      <c r="G445" s="810"/>
    </row>
    <row r="446" spans="3:7">
      <c r="C446" s="810"/>
      <c r="D446" s="810"/>
      <c r="E446" s="810"/>
      <c r="F446" s="810"/>
      <c r="G446" s="810"/>
    </row>
    <row r="447" spans="3:7">
      <c r="C447" s="810"/>
      <c r="D447" s="810"/>
      <c r="E447" s="810"/>
      <c r="F447" s="810"/>
      <c r="G447" s="810"/>
    </row>
    <row r="448" spans="3:7">
      <c r="C448" s="810"/>
      <c r="D448" s="810"/>
      <c r="E448" s="810"/>
      <c r="F448" s="810"/>
      <c r="G448" s="810"/>
    </row>
    <row r="449" spans="3:7">
      <c r="C449" s="810"/>
      <c r="D449" s="810"/>
      <c r="E449" s="810"/>
      <c r="F449" s="810"/>
      <c r="G449" s="810"/>
    </row>
    <row r="450" spans="3:7">
      <c r="C450" s="810"/>
      <c r="D450" s="810"/>
      <c r="E450" s="810"/>
      <c r="F450" s="810"/>
      <c r="G450" s="810"/>
    </row>
    <row r="451" spans="3:7">
      <c r="C451" s="810"/>
      <c r="D451" s="810"/>
      <c r="E451" s="810"/>
      <c r="F451" s="810"/>
      <c r="G451" s="810"/>
    </row>
    <row r="452" spans="3:7">
      <c r="C452" s="810"/>
      <c r="D452" s="810"/>
      <c r="E452" s="810"/>
      <c r="F452" s="810"/>
      <c r="G452" s="810"/>
    </row>
    <row r="453" spans="3:7">
      <c r="C453" s="810"/>
      <c r="D453" s="810"/>
      <c r="E453" s="810"/>
      <c r="F453" s="810"/>
      <c r="G453" s="810"/>
    </row>
    <row r="454" spans="3:7">
      <c r="C454" s="810"/>
      <c r="D454" s="810"/>
      <c r="E454" s="810"/>
      <c r="F454" s="810"/>
      <c r="G454" s="810"/>
    </row>
    <row r="455" spans="3:7">
      <c r="C455" s="810"/>
      <c r="D455" s="810"/>
      <c r="E455" s="810"/>
      <c r="F455" s="810"/>
      <c r="G455" s="810"/>
    </row>
    <row r="456" spans="3:7">
      <c r="C456" s="810"/>
      <c r="D456" s="810"/>
      <c r="E456" s="810"/>
      <c r="F456" s="810"/>
      <c r="G456" s="810"/>
    </row>
    <row r="457" spans="3:7">
      <c r="C457" s="810"/>
      <c r="D457" s="810"/>
      <c r="E457" s="810"/>
      <c r="F457" s="810"/>
      <c r="G457" s="810"/>
    </row>
    <row r="458" spans="3:7">
      <c r="C458" s="810"/>
      <c r="D458" s="810"/>
      <c r="E458" s="810"/>
      <c r="F458" s="810"/>
      <c r="G458" s="810"/>
    </row>
    <row r="459" spans="3:7">
      <c r="C459" s="810"/>
      <c r="D459" s="810"/>
      <c r="E459" s="810"/>
      <c r="F459" s="810"/>
      <c r="G459" s="810"/>
    </row>
    <row r="460" spans="3:7">
      <c r="C460" s="810"/>
      <c r="D460" s="810"/>
      <c r="E460" s="810"/>
      <c r="F460" s="810"/>
      <c r="G460" s="810"/>
    </row>
    <row r="461" spans="3:7">
      <c r="C461" s="810"/>
      <c r="D461" s="810"/>
      <c r="E461" s="810"/>
      <c r="F461" s="810"/>
      <c r="G461" s="810"/>
    </row>
    <row r="462" spans="3:7">
      <c r="C462" s="810"/>
      <c r="D462" s="810"/>
      <c r="E462" s="810"/>
      <c r="F462" s="810"/>
      <c r="G462" s="810"/>
    </row>
    <row r="463" spans="3:7">
      <c r="C463" s="810"/>
      <c r="D463" s="810"/>
      <c r="E463" s="810"/>
      <c r="F463" s="810"/>
      <c r="G463" s="810"/>
    </row>
    <row r="464" spans="3:7">
      <c r="C464" s="810"/>
      <c r="D464" s="810"/>
      <c r="E464" s="810"/>
      <c r="F464" s="810"/>
      <c r="G464" s="810"/>
    </row>
    <row r="465" spans="3:7">
      <c r="C465" s="810"/>
      <c r="D465" s="810"/>
      <c r="E465" s="810"/>
      <c r="F465" s="810"/>
      <c r="G465" s="810"/>
    </row>
    <row r="466" spans="3:7">
      <c r="C466" s="810"/>
      <c r="D466" s="810"/>
      <c r="E466" s="810"/>
      <c r="F466" s="810"/>
      <c r="G466" s="810"/>
    </row>
    <row r="467" spans="3:7">
      <c r="C467" s="810"/>
      <c r="D467" s="810"/>
      <c r="E467" s="810"/>
      <c r="F467" s="810"/>
      <c r="G467" s="810"/>
    </row>
    <row r="468" spans="3:7">
      <c r="C468" s="810"/>
      <c r="D468" s="810"/>
      <c r="E468" s="810"/>
      <c r="F468" s="810"/>
      <c r="G468" s="810"/>
    </row>
    <row r="469" spans="3:7">
      <c r="C469" s="810"/>
      <c r="D469" s="810"/>
      <c r="E469" s="810"/>
      <c r="F469" s="810"/>
      <c r="G469" s="810"/>
    </row>
    <row r="470" spans="3:7">
      <c r="C470" s="810"/>
      <c r="D470" s="810"/>
      <c r="E470" s="810"/>
      <c r="F470" s="810"/>
      <c r="G470" s="810"/>
    </row>
    <row r="471" spans="3:7">
      <c r="C471" s="810"/>
      <c r="D471" s="810"/>
      <c r="E471" s="810"/>
      <c r="F471" s="810"/>
      <c r="G471" s="810"/>
    </row>
    <row r="472" spans="3:7">
      <c r="C472" s="810"/>
      <c r="D472" s="810"/>
      <c r="E472" s="810"/>
      <c r="F472" s="810"/>
      <c r="G472" s="810"/>
    </row>
    <row r="473" spans="3:7">
      <c r="C473" s="810"/>
      <c r="D473" s="810"/>
      <c r="E473" s="810"/>
      <c r="F473" s="810"/>
      <c r="G473" s="810"/>
    </row>
    <row r="474" spans="3:7">
      <c r="C474" s="810"/>
      <c r="D474" s="810"/>
      <c r="E474" s="810"/>
      <c r="F474" s="810"/>
      <c r="G474" s="810"/>
    </row>
    <row r="475" spans="3:7">
      <c r="C475" s="810"/>
      <c r="D475" s="810"/>
      <c r="E475" s="810"/>
      <c r="F475" s="810"/>
      <c r="G475" s="810"/>
    </row>
    <row r="476" spans="3:7">
      <c r="C476" s="810"/>
      <c r="D476" s="810"/>
      <c r="E476" s="810"/>
      <c r="F476" s="810"/>
      <c r="G476" s="810"/>
    </row>
    <row r="477" spans="3:7">
      <c r="C477" s="810"/>
      <c r="D477" s="810"/>
      <c r="E477" s="810"/>
      <c r="F477" s="810"/>
      <c r="G477" s="810"/>
    </row>
    <row r="478" spans="3:7">
      <c r="C478" s="810"/>
      <c r="D478" s="810"/>
      <c r="E478" s="810"/>
      <c r="F478" s="810"/>
      <c r="G478" s="810"/>
    </row>
    <row r="479" spans="3:7">
      <c r="C479" s="810"/>
      <c r="D479" s="810"/>
      <c r="E479" s="810"/>
      <c r="F479" s="810"/>
      <c r="G479" s="810"/>
    </row>
    <row r="480" spans="3:7">
      <c r="C480" s="810"/>
      <c r="D480" s="810"/>
      <c r="E480" s="810"/>
      <c r="F480" s="810"/>
      <c r="G480" s="810"/>
    </row>
    <row r="481" spans="3:7">
      <c r="C481" s="810"/>
      <c r="D481" s="810"/>
      <c r="E481" s="810"/>
      <c r="F481" s="810"/>
      <c r="G481" s="810"/>
    </row>
    <row r="482" spans="3:7">
      <c r="C482" s="810"/>
      <c r="D482" s="810"/>
      <c r="E482" s="810"/>
      <c r="F482" s="810"/>
      <c r="G482" s="810"/>
    </row>
    <row r="483" spans="3:7">
      <c r="C483" s="810"/>
      <c r="D483" s="810"/>
      <c r="E483" s="810"/>
      <c r="F483" s="810"/>
      <c r="G483" s="810"/>
    </row>
    <row r="484" spans="3:7">
      <c r="C484" s="810"/>
      <c r="D484" s="810"/>
      <c r="E484" s="810"/>
      <c r="F484" s="810"/>
      <c r="G484" s="810"/>
    </row>
    <row r="485" spans="3:7">
      <c r="C485" s="810"/>
      <c r="D485" s="810"/>
      <c r="E485" s="810"/>
      <c r="F485" s="810"/>
      <c r="G485" s="810"/>
    </row>
    <row r="486" spans="3:7">
      <c r="C486" s="810"/>
      <c r="D486" s="810"/>
      <c r="E486" s="810"/>
      <c r="F486" s="810"/>
      <c r="G486" s="810"/>
    </row>
    <row r="487" spans="3:7">
      <c r="C487" s="810"/>
      <c r="D487" s="810"/>
      <c r="E487" s="810"/>
      <c r="F487" s="810"/>
      <c r="G487" s="810"/>
    </row>
    <row r="488" spans="3:7">
      <c r="C488" s="810"/>
      <c r="D488" s="810"/>
      <c r="E488" s="810"/>
      <c r="F488" s="810"/>
      <c r="G488" s="810"/>
    </row>
    <row r="489" spans="3:7">
      <c r="C489" s="810"/>
      <c r="D489" s="810"/>
      <c r="E489" s="810"/>
      <c r="F489" s="810"/>
      <c r="G489" s="810"/>
    </row>
    <row r="490" spans="3:7">
      <c r="C490" s="810"/>
      <c r="D490" s="810"/>
      <c r="E490" s="810"/>
      <c r="F490" s="810"/>
      <c r="G490" s="810"/>
    </row>
    <row r="491" spans="3:7">
      <c r="C491" s="810"/>
      <c r="D491" s="810"/>
      <c r="E491" s="810"/>
      <c r="F491" s="810"/>
      <c r="G491" s="810"/>
    </row>
    <row r="492" spans="3:7">
      <c r="C492" s="810"/>
      <c r="D492" s="810"/>
      <c r="E492" s="810"/>
      <c r="F492" s="810"/>
      <c r="G492" s="810"/>
    </row>
    <row r="493" spans="3:7">
      <c r="C493" s="810"/>
      <c r="D493" s="810"/>
      <c r="E493" s="810"/>
      <c r="F493" s="810"/>
      <c r="G493" s="810"/>
    </row>
    <row r="494" spans="3:7">
      <c r="C494" s="810"/>
      <c r="D494" s="810"/>
      <c r="E494" s="810"/>
      <c r="F494" s="810"/>
      <c r="G494" s="810"/>
    </row>
    <row r="495" spans="3:7">
      <c r="C495" s="810"/>
      <c r="D495" s="810"/>
      <c r="E495" s="810"/>
      <c r="F495" s="810"/>
      <c r="G495" s="810"/>
    </row>
    <row r="496" spans="3:7">
      <c r="C496" s="810"/>
      <c r="D496" s="810"/>
      <c r="E496" s="810"/>
      <c r="F496" s="810"/>
      <c r="G496" s="810"/>
    </row>
    <row r="497" spans="3:7">
      <c r="C497" s="810"/>
      <c r="D497" s="810"/>
      <c r="E497" s="810"/>
      <c r="F497" s="810"/>
      <c r="G497" s="810"/>
    </row>
    <row r="498" spans="3:7">
      <c r="C498" s="810"/>
      <c r="D498" s="810"/>
      <c r="E498" s="810"/>
      <c r="F498" s="810"/>
      <c r="G498" s="810"/>
    </row>
    <row r="499" spans="3:7">
      <c r="C499" s="810"/>
      <c r="D499" s="810"/>
      <c r="E499" s="810"/>
      <c r="F499" s="810"/>
      <c r="G499" s="810"/>
    </row>
    <row r="500" spans="3:7">
      <c r="C500" s="810"/>
      <c r="D500" s="810"/>
      <c r="E500" s="810"/>
      <c r="F500" s="810"/>
      <c r="G500" s="810"/>
    </row>
    <row r="501" spans="3:7">
      <c r="C501" s="810"/>
      <c r="D501" s="810"/>
      <c r="E501" s="810"/>
      <c r="F501" s="810"/>
      <c r="G501" s="810"/>
    </row>
    <row r="502" spans="3:7">
      <c r="C502" s="810"/>
      <c r="D502" s="810"/>
      <c r="E502" s="810"/>
      <c r="F502" s="810"/>
      <c r="G502" s="810"/>
    </row>
    <row r="503" spans="3:7">
      <c r="C503" s="810"/>
      <c r="D503" s="810"/>
      <c r="E503" s="810"/>
      <c r="F503" s="810"/>
      <c r="G503" s="810"/>
    </row>
    <row r="504" spans="3:7">
      <c r="C504" s="810"/>
      <c r="D504" s="810"/>
      <c r="E504" s="810"/>
      <c r="F504" s="810"/>
      <c r="G504" s="810"/>
    </row>
    <row r="505" spans="3:7">
      <c r="C505" s="810"/>
      <c r="D505" s="810"/>
      <c r="E505" s="810"/>
      <c r="F505" s="810"/>
      <c r="G505" s="810"/>
    </row>
    <row r="506" spans="3:7">
      <c r="C506" s="810"/>
      <c r="D506" s="810"/>
      <c r="E506" s="810"/>
      <c r="F506" s="810"/>
      <c r="G506" s="810"/>
    </row>
    <row r="507" spans="3:7">
      <c r="C507" s="810"/>
      <c r="D507" s="810"/>
      <c r="E507" s="810"/>
      <c r="F507" s="810"/>
      <c r="G507" s="810"/>
    </row>
    <row r="508" spans="3:7">
      <c r="C508" s="810"/>
      <c r="D508" s="810"/>
      <c r="E508" s="810"/>
      <c r="F508" s="810"/>
      <c r="G508" s="810"/>
    </row>
    <row r="509" spans="3:7">
      <c r="C509" s="810"/>
      <c r="D509" s="810"/>
      <c r="E509" s="810"/>
      <c r="F509" s="810"/>
      <c r="G509" s="810"/>
    </row>
    <row r="510" spans="3:7">
      <c r="C510" s="810"/>
      <c r="D510" s="810"/>
      <c r="E510" s="810"/>
      <c r="F510" s="810"/>
      <c r="G510" s="810"/>
    </row>
    <row r="511" spans="3:7">
      <c r="C511" s="810"/>
      <c r="D511" s="810"/>
      <c r="E511" s="810"/>
      <c r="F511" s="810"/>
      <c r="G511" s="810"/>
    </row>
    <row r="512" spans="3:7">
      <c r="C512" s="810"/>
      <c r="D512" s="810"/>
      <c r="E512" s="810"/>
      <c r="F512" s="810"/>
      <c r="G512" s="810"/>
    </row>
    <row r="513" spans="3:7">
      <c r="C513" s="810"/>
      <c r="D513" s="810"/>
      <c r="E513" s="810"/>
      <c r="F513" s="810"/>
      <c r="G513" s="810"/>
    </row>
    <row r="514" spans="3:7">
      <c r="C514" s="810"/>
      <c r="D514" s="810"/>
      <c r="E514" s="810"/>
      <c r="F514" s="810"/>
      <c r="G514" s="810"/>
    </row>
    <row r="515" spans="3:7">
      <c r="C515" s="810"/>
      <c r="D515" s="810"/>
      <c r="E515" s="810"/>
      <c r="F515" s="810"/>
      <c r="G515" s="810"/>
    </row>
    <row r="516" spans="3:7">
      <c r="C516" s="810"/>
      <c r="D516" s="810"/>
      <c r="E516" s="810"/>
      <c r="F516" s="810"/>
      <c r="G516" s="810"/>
    </row>
    <row r="517" spans="3:7">
      <c r="C517" s="810"/>
      <c r="D517" s="810"/>
      <c r="E517" s="810"/>
      <c r="F517" s="810"/>
      <c r="G517" s="810"/>
    </row>
    <row r="518" spans="3:7">
      <c r="C518" s="810"/>
      <c r="D518" s="810"/>
      <c r="E518" s="810"/>
      <c r="F518" s="810"/>
      <c r="G518" s="810"/>
    </row>
    <row r="519" spans="3:7">
      <c r="C519" s="810"/>
      <c r="D519" s="810"/>
      <c r="E519" s="810"/>
      <c r="F519" s="810"/>
      <c r="G519" s="810"/>
    </row>
    <row r="520" spans="3:7">
      <c r="C520" s="810"/>
      <c r="D520" s="810"/>
      <c r="E520" s="810"/>
      <c r="F520" s="810"/>
      <c r="G520" s="810"/>
    </row>
    <row r="521" spans="3:7">
      <c r="C521" s="810"/>
      <c r="D521" s="810"/>
      <c r="E521" s="810"/>
      <c r="F521" s="810"/>
      <c r="G521" s="810"/>
    </row>
    <row r="522" spans="3:7">
      <c r="C522" s="810"/>
      <c r="D522" s="810"/>
      <c r="E522" s="810"/>
      <c r="F522" s="810"/>
      <c r="G522" s="810"/>
    </row>
    <row r="523" spans="3:7">
      <c r="C523" s="810"/>
      <c r="D523" s="810"/>
      <c r="E523" s="810"/>
      <c r="F523" s="810"/>
      <c r="G523" s="810"/>
    </row>
    <row r="524" spans="3:7">
      <c r="C524" s="810"/>
      <c r="D524" s="810"/>
      <c r="E524" s="810"/>
      <c r="F524" s="810"/>
      <c r="G524" s="810"/>
    </row>
    <row r="525" spans="3:7">
      <c r="C525" s="810"/>
      <c r="D525" s="810"/>
      <c r="E525" s="810"/>
      <c r="F525" s="810"/>
      <c r="G525" s="810"/>
    </row>
    <row r="526" spans="3:7">
      <c r="C526" s="810"/>
      <c r="D526" s="810"/>
      <c r="E526" s="810"/>
      <c r="F526" s="810"/>
      <c r="G526" s="810"/>
    </row>
    <row r="527" spans="3:7">
      <c r="C527" s="810"/>
      <c r="D527" s="810"/>
      <c r="E527" s="810"/>
      <c r="F527" s="810"/>
      <c r="G527" s="810"/>
    </row>
    <row r="528" spans="3:7">
      <c r="C528" s="810"/>
      <c r="D528" s="810"/>
      <c r="E528" s="810"/>
      <c r="F528" s="810"/>
      <c r="G528" s="810"/>
    </row>
    <row r="529" spans="3:7">
      <c r="C529" s="810"/>
      <c r="D529" s="810"/>
      <c r="E529" s="810"/>
      <c r="F529" s="810"/>
      <c r="G529" s="810"/>
    </row>
    <row r="530" spans="3:7">
      <c r="C530" s="810"/>
      <c r="D530" s="810"/>
      <c r="E530" s="810"/>
      <c r="F530" s="810"/>
      <c r="G530" s="810"/>
    </row>
    <row r="531" spans="3:7">
      <c r="C531" s="810"/>
      <c r="D531" s="810"/>
      <c r="E531" s="810"/>
      <c r="F531" s="810"/>
      <c r="G531" s="810"/>
    </row>
    <row r="532" spans="3:7">
      <c r="C532" s="810"/>
      <c r="D532" s="810"/>
      <c r="E532" s="810"/>
      <c r="F532" s="810"/>
      <c r="G532" s="810"/>
    </row>
    <row r="533" spans="3:7">
      <c r="C533" s="810"/>
      <c r="D533" s="810"/>
      <c r="E533" s="810"/>
      <c r="F533" s="810"/>
      <c r="G533" s="810"/>
    </row>
    <row r="534" spans="3:7">
      <c r="C534" s="810"/>
      <c r="D534" s="810"/>
      <c r="E534" s="810"/>
      <c r="F534" s="810"/>
      <c r="G534" s="810"/>
    </row>
    <row r="535" spans="3:7">
      <c r="C535" s="810"/>
      <c r="D535" s="810"/>
      <c r="E535" s="810"/>
      <c r="F535" s="810"/>
      <c r="G535" s="810"/>
    </row>
    <row r="536" spans="3:7">
      <c r="C536" s="810"/>
      <c r="D536" s="810"/>
      <c r="E536" s="810"/>
      <c r="F536" s="810"/>
      <c r="G536" s="810"/>
    </row>
    <row r="537" spans="3:7">
      <c r="C537" s="810"/>
      <c r="D537" s="810"/>
      <c r="E537" s="810"/>
      <c r="F537" s="810"/>
      <c r="G537" s="810"/>
    </row>
    <row r="538" spans="3:7">
      <c r="C538" s="810"/>
      <c r="D538" s="810"/>
      <c r="E538" s="810"/>
      <c r="F538" s="810"/>
      <c r="G538" s="810"/>
    </row>
    <row r="539" spans="3:7">
      <c r="C539" s="810"/>
      <c r="D539" s="810"/>
      <c r="E539" s="810"/>
      <c r="F539" s="810"/>
      <c r="G539" s="810"/>
    </row>
    <row r="540" spans="3:7">
      <c r="C540" s="810"/>
      <c r="D540" s="810"/>
      <c r="E540" s="810"/>
      <c r="F540" s="810"/>
      <c r="G540" s="810"/>
    </row>
    <row r="541" spans="3:7">
      <c r="C541" s="810"/>
      <c r="D541" s="810"/>
      <c r="E541" s="810"/>
      <c r="F541" s="810"/>
      <c r="G541" s="810"/>
    </row>
    <row r="542" spans="3:7">
      <c r="C542" s="810"/>
      <c r="D542" s="810"/>
      <c r="E542" s="810"/>
      <c r="F542" s="810"/>
      <c r="G542" s="810"/>
    </row>
    <row r="543" spans="3:7">
      <c r="C543" s="810"/>
      <c r="D543" s="810"/>
      <c r="E543" s="810"/>
      <c r="F543" s="810"/>
      <c r="G543" s="810"/>
    </row>
    <row r="544" spans="3:7">
      <c r="C544" s="810"/>
      <c r="D544" s="810"/>
      <c r="E544" s="810"/>
      <c r="F544" s="810"/>
      <c r="G544" s="810"/>
    </row>
    <row r="545" spans="3:7">
      <c r="C545" s="810"/>
      <c r="D545" s="810"/>
      <c r="E545" s="810"/>
      <c r="F545" s="810"/>
      <c r="G545" s="810"/>
    </row>
    <row r="546" spans="3:7">
      <c r="C546" s="810"/>
      <c r="D546" s="810"/>
      <c r="E546" s="810"/>
      <c r="F546" s="810"/>
      <c r="G546" s="810"/>
    </row>
    <row r="547" spans="3:7">
      <c r="C547" s="810"/>
      <c r="D547" s="810"/>
      <c r="E547" s="810"/>
      <c r="F547" s="810"/>
      <c r="G547" s="810"/>
    </row>
    <row r="548" spans="3:7">
      <c r="C548" s="810"/>
      <c r="D548" s="810"/>
      <c r="E548" s="810"/>
      <c r="F548" s="810"/>
      <c r="G548" s="810"/>
    </row>
    <row r="549" spans="3:7">
      <c r="C549" s="810"/>
      <c r="D549" s="810"/>
      <c r="E549" s="810"/>
      <c r="F549" s="810"/>
      <c r="G549" s="810"/>
    </row>
    <row r="550" spans="3:7">
      <c r="C550" s="810"/>
      <c r="D550" s="810"/>
      <c r="E550" s="810"/>
      <c r="F550" s="810"/>
      <c r="G550" s="810"/>
    </row>
    <row r="551" spans="3:7">
      <c r="C551" s="810"/>
      <c r="D551" s="810"/>
      <c r="E551" s="810"/>
      <c r="F551" s="810"/>
      <c r="G551" s="810"/>
    </row>
    <row r="552" spans="3:7">
      <c r="C552" s="810"/>
      <c r="D552" s="810"/>
      <c r="E552" s="810"/>
      <c r="F552" s="810"/>
      <c r="G552" s="810"/>
    </row>
    <row r="553" spans="3:7">
      <c r="C553" s="810"/>
      <c r="D553" s="810"/>
      <c r="E553" s="810"/>
      <c r="F553" s="810"/>
      <c r="G553" s="810"/>
    </row>
    <row r="554" spans="3:7">
      <c r="C554" s="810"/>
      <c r="D554" s="810"/>
      <c r="E554" s="810"/>
      <c r="F554" s="810"/>
      <c r="G554" s="810"/>
    </row>
    <row r="555" spans="3:7">
      <c r="C555" s="810"/>
      <c r="D555" s="810"/>
      <c r="E555" s="810"/>
      <c r="F555" s="810"/>
      <c r="G555" s="810"/>
    </row>
    <row r="556" spans="3:7">
      <c r="C556" s="810"/>
      <c r="D556" s="810"/>
      <c r="E556" s="810"/>
      <c r="F556" s="810"/>
      <c r="G556" s="810"/>
    </row>
    <row r="557" spans="3:7">
      <c r="C557" s="810"/>
      <c r="D557" s="810"/>
      <c r="E557" s="810"/>
      <c r="F557" s="810"/>
      <c r="G557" s="810"/>
    </row>
    <row r="558" spans="3:7">
      <c r="C558" s="810"/>
      <c r="D558" s="810"/>
      <c r="E558" s="810"/>
      <c r="F558" s="810"/>
      <c r="G558" s="810"/>
    </row>
    <row r="559" spans="3:7">
      <c r="C559" s="810"/>
      <c r="D559" s="810"/>
      <c r="E559" s="810"/>
      <c r="F559" s="810"/>
      <c r="G559" s="810"/>
    </row>
    <row r="560" spans="3:7">
      <c r="C560" s="810"/>
      <c r="D560" s="810"/>
      <c r="E560" s="810"/>
      <c r="F560" s="810"/>
      <c r="G560" s="810"/>
    </row>
    <row r="561" spans="3:7">
      <c r="C561" s="810"/>
      <c r="D561" s="810"/>
      <c r="E561" s="810"/>
      <c r="F561" s="810"/>
      <c r="G561" s="810"/>
    </row>
    <row r="562" spans="3:7">
      <c r="C562" s="810"/>
      <c r="D562" s="810"/>
      <c r="E562" s="810"/>
      <c r="F562" s="810"/>
      <c r="G562" s="810"/>
    </row>
    <row r="563" spans="3:7">
      <c r="C563" s="810"/>
      <c r="D563" s="810"/>
      <c r="E563" s="810"/>
      <c r="F563" s="810"/>
      <c r="G563" s="810"/>
    </row>
    <row r="564" spans="3:7">
      <c r="C564" s="810"/>
      <c r="D564" s="810"/>
      <c r="E564" s="810"/>
      <c r="F564" s="810"/>
      <c r="G564" s="810"/>
    </row>
    <row r="565" spans="3:7">
      <c r="C565" s="810"/>
      <c r="D565" s="810"/>
      <c r="E565" s="810"/>
      <c r="F565" s="810"/>
      <c r="G565" s="810"/>
    </row>
    <row r="566" spans="3:7">
      <c r="C566" s="810"/>
      <c r="D566" s="810"/>
      <c r="E566" s="810"/>
      <c r="F566" s="810"/>
      <c r="G566" s="810"/>
    </row>
    <row r="567" spans="3:7">
      <c r="C567" s="810"/>
      <c r="D567" s="810"/>
      <c r="E567" s="810"/>
      <c r="F567" s="810"/>
      <c r="G567" s="810"/>
    </row>
    <row r="568" spans="3:7">
      <c r="C568" s="810"/>
      <c r="D568" s="810"/>
      <c r="E568" s="810"/>
      <c r="F568" s="810"/>
      <c r="G568" s="810"/>
    </row>
    <row r="569" spans="3:7">
      <c r="C569" s="810"/>
      <c r="D569" s="810"/>
      <c r="E569" s="810"/>
      <c r="F569" s="810"/>
      <c r="G569" s="810"/>
    </row>
    <row r="570" spans="3:7">
      <c r="C570" s="810"/>
      <c r="D570" s="810"/>
      <c r="E570" s="810"/>
      <c r="F570" s="810"/>
      <c r="G570" s="810"/>
    </row>
    <row r="571" spans="3:7">
      <c r="C571" s="810"/>
      <c r="D571" s="810"/>
      <c r="E571" s="810"/>
      <c r="F571" s="810"/>
      <c r="G571" s="810"/>
    </row>
    <row r="572" spans="3:7">
      <c r="C572" s="810"/>
      <c r="D572" s="810"/>
      <c r="E572" s="810"/>
      <c r="F572" s="810"/>
      <c r="G572" s="810"/>
    </row>
    <row r="573" spans="3:7">
      <c r="C573" s="810"/>
      <c r="D573" s="810"/>
      <c r="E573" s="810"/>
      <c r="F573" s="810"/>
      <c r="G573" s="810"/>
    </row>
    <row r="574" spans="3:7">
      <c r="C574" s="810"/>
      <c r="D574" s="810"/>
      <c r="E574" s="810"/>
      <c r="F574" s="810"/>
      <c r="G574" s="810"/>
    </row>
    <row r="575" spans="3:7">
      <c r="C575" s="810"/>
      <c r="D575" s="810"/>
      <c r="E575" s="810"/>
      <c r="F575" s="810"/>
      <c r="G575" s="810"/>
    </row>
    <row r="576" spans="3:7">
      <c r="C576" s="810"/>
      <c r="D576" s="810"/>
      <c r="E576" s="810"/>
      <c r="F576" s="810"/>
      <c r="G576" s="810"/>
    </row>
    <row r="577" spans="3:7">
      <c r="C577" s="810"/>
      <c r="D577" s="810"/>
      <c r="E577" s="810"/>
      <c r="F577" s="810"/>
      <c r="G577" s="810"/>
    </row>
    <row r="578" spans="3:7">
      <c r="C578" s="810"/>
      <c r="D578" s="810"/>
      <c r="E578" s="810"/>
      <c r="F578" s="810"/>
      <c r="G578" s="810"/>
    </row>
    <row r="579" spans="3:7">
      <c r="C579" s="810"/>
      <c r="D579" s="810"/>
      <c r="E579" s="810"/>
      <c r="F579" s="810"/>
      <c r="G579" s="810"/>
    </row>
    <row r="580" spans="3:7">
      <c r="C580" s="810"/>
      <c r="D580" s="810"/>
      <c r="E580" s="810"/>
      <c r="F580" s="810"/>
      <c r="G580" s="810"/>
    </row>
    <row r="581" spans="3:7">
      <c r="C581" s="810"/>
      <c r="D581" s="810"/>
      <c r="E581" s="810"/>
      <c r="F581" s="810"/>
      <c r="G581" s="810"/>
    </row>
    <row r="582" spans="3:7">
      <c r="C582" s="810"/>
      <c r="D582" s="810"/>
      <c r="E582" s="810"/>
      <c r="F582" s="810"/>
      <c r="G582" s="810"/>
    </row>
    <row r="583" spans="3:7">
      <c r="C583" s="810"/>
      <c r="D583" s="810"/>
      <c r="E583" s="810"/>
      <c r="F583" s="810"/>
      <c r="G583" s="810"/>
    </row>
    <row r="584" spans="3:7">
      <c r="C584" s="810"/>
      <c r="D584" s="810"/>
      <c r="E584" s="810"/>
      <c r="F584" s="810"/>
      <c r="G584" s="810"/>
    </row>
    <row r="585" spans="3:7">
      <c r="C585" s="810"/>
      <c r="D585" s="810"/>
      <c r="E585" s="810"/>
      <c r="F585" s="810"/>
      <c r="G585" s="810"/>
    </row>
    <row r="586" spans="3:7">
      <c r="C586" s="810"/>
      <c r="D586" s="810"/>
      <c r="E586" s="810"/>
      <c r="F586" s="810"/>
      <c r="G586" s="810"/>
    </row>
    <row r="587" spans="3:7">
      <c r="C587" s="810"/>
      <c r="D587" s="810"/>
      <c r="E587" s="810"/>
      <c r="F587" s="810"/>
      <c r="G587" s="810"/>
    </row>
    <row r="588" spans="3:7">
      <c r="C588" s="810"/>
      <c r="D588" s="810"/>
      <c r="E588" s="810"/>
      <c r="F588" s="810"/>
      <c r="G588" s="810"/>
    </row>
    <row r="589" spans="3:7">
      <c r="C589" s="810"/>
      <c r="D589" s="810"/>
      <c r="E589" s="810"/>
      <c r="F589" s="810"/>
      <c r="G589" s="810"/>
    </row>
    <row r="590" spans="3:7">
      <c r="C590" s="810"/>
      <c r="D590" s="810"/>
      <c r="E590" s="810"/>
      <c r="F590" s="810"/>
      <c r="G590" s="810"/>
    </row>
    <row r="591" spans="3:7">
      <c r="C591" s="810"/>
      <c r="D591" s="810"/>
      <c r="E591" s="810"/>
      <c r="F591" s="810"/>
      <c r="G591" s="810"/>
    </row>
    <row r="592" spans="3:7">
      <c r="C592" s="810"/>
      <c r="D592" s="810"/>
      <c r="E592" s="810"/>
      <c r="F592" s="810"/>
      <c r="G592" s="810"/>
    </row>
    <row r="593" spans="3:7">
      <c r="C593" s="810"/>
      <c r="D593" s="810"/>
      <c r="E593" s="810"/>
      <c r="F593" s="810"/>
      <c r="G593" s="810"/>
    </row>
    <row r="594" spans="3:7">
      <c r="C594" s="810"/>
      <c r="D594" s="810"/>
      <c r="E594" s="810"/>
      <c r="F594" s="810"/>
      <c r="G594" s="810"/>
    </row>
    <row r="595" spans="3:7">
      <c r="C595" s="810"/>
      <c r="D595" s="810"/>
      <c r="E595" s="810"/>
      <c r="F595" s="810"/>
      <c r="G595" s="810"/>
    </row>
    <row r="596" spans="3:7">
      <c r="C596" s="810"/>
      <c r="D596" s="810"/>
      <c r="E596" s="810"/>
      <c r="F596" s="810"/>
      <c r="G596" s="810"/>
    </row>
    <row r="597" spans="3:7">
      <c r="C597" s="810"/>
      <c r="D597" s="810"/>
      <c r="E597" s="810"/>
      <c r="F597" s="810"/>
      <c r="G597" s="810"/>
    </row>
    <row r="598" spans="3:7">
      <c r="C598" s="810"/>
      <c r="D598" s="810"/>
      <c r="E598" s="810"/>
      <c r="F598" s="810"/>
      <c r="G598" s="810"/>
    </row>
    <row r="599" spans="3:7">
      <c r="C599" s="810"/>
      <c r="D599" s="810"/>
      <c r="E599" s="810"/>
      <c r="F599" s="810"/>
      <c r="G599" s="810"/>
    </row>
    <row r="600" spans="3:7">
      <c r="C600" s="810"/>
      <c r="D600" s="810"/>
      <c r="E600" s="810"/>
      <c r="F600" s="810"/>
      <c r="G600" s="810"/>
    </row>
    <row r="601" spans="3:7">
      <c r="C601" s="810"/>
      <c r="D601" s="810"/>
      <c r="E601" s="810"/>
      <c r="F601" s="810"/>
      <c r="G601" s="810"/>
    </row>
    <row r="602" spans="3:7">
      <c r="C602" s="810"/>
      <c r="D602" s="810"/>
      <c r="E602" s="810"/>
      <c r="F602" s="810"/>
      <c r="G602" s="810"/>
    </row>
    <row r="603" spans="3:7">
      <c r="C603" s="810"/>
      <c r="D603" s="810"/>
      <c r="E603" s="810"/>
      <c r="F603" s="810"/>
      <c r="G603" s="810"/>
    </row>
    <row r="604" spans="3:7">
      <c r="C604" s="810"/>
      <c r="D604" s="810"/>
      <c r="E604" s="810"/>
      <c r="F604" s="810"/>
      <c r="G604" s="810"/>
    </row>
    <row r="605" spans="3:7">
      <c r="C605" s="810"/>
      <c r="D605" s="810"/>
      <c r="E605" s="810"/>
      <c r="F605" s="810"/>
      <c r="G605" s="810"/>
    </row>
    <row r="606" spans="3:7">
      <c r="C606" s="810"/>
      <c r="D606" s="810"/>
      <c r="E606" s="810"/>
      <c r="F606" s="810"/>
      <c r="G606" s="810"/>
    </row>
    <row r="607" spans="3:7">
      <c r="C607" s="810"/>
      <c r="D607" s="810"/>
      <c r="E607" s="810"/>
      <c r="F607" s="810"/>
      <c r="G607" s="810"/>
    </row>
    <row r="608" spans="3:7">
      <c r="C608" s="810"/>
      <c r="D608" s="810"/>
      <c r="E608" s="810"/>
      <c r="F608" s="810"/>
      <c r="G608" s="810"/>
    </row>
    <row r="609" spans="3:7">
      <c r="C609" s="810"/>
      <c r="D609" s="810"/>
      <c r="E609" s="810"/>
      <c r="F609" s="810"/>
      <c r="G609" s="810"/>
    </row>
    <row r="610" spans="3:7">
      <c r="C610" s="810"/>
      <c r="D610" s="810"/>
      <c r="E610" s="810"/>
      <c r="F610" s="810"/>
      <c r="G610" s="810"/>
    </row>
    <row r="611" spans="3:7">
      <c r="C611" s="810"/>
      <c r="D611" s="810"/>
      <c r="E611" s="810"/>
      <c r="F611" s="810"/>
      <c r="G611" s="810"/>
    </row>
    <row r="612" spans="3:7">
      <c r="C612" s="810"/>
      <c r="D612" s="810"/>
      <c r="E612" s="810"/>
      <c r="F612" s="810"/>
      <c r="G612" s="810"/>
    </row>
    <row r="613" spans="3:7">
      <c r="C613" s="810"/>
      <c r="D613" s="810"/>
      <c r="E613" s="810"/>
      <c r="F613" s="810"/>
      <c r="G613" s="810"/>
    </row>
    <row r="614" spans="3:7">
      <c r="C614" s="810"/>
      <c r="D614" s="810"/>
      <c r="E614" s="810"/>
      <c r="F614" s="810"/>
      <c r="G614" s="810"/>
    </row>
    <row r="615" spans="3:7">
      <c r="C615" s="810"/>
      <c r="D615" s="810"/>
      <c r="E615" s="810"/>
      <c r="F615" s="810"/>
      <c r="G615" s="810"/>
    </row>
    <row r="616" spans="3:7">
      <c r="C616" s="810"/>
      <c r="D616" s="810"/>
      <c r="E616" s="810"/>
      <c r="F616" s="810"/>
      <c r="G616" s="810"/>
    </row>
    <row r="617" spans="3:7">
      <c r="C617" s="810"/>
      <c r="D617" s="810"/>
      <c r="E617" s="810"/>
      <c r="F617" s="810"/>
      <c r="G617" s="810"/>
    </row>
    <row r="618" spans="3:7">
      <c r="C618" s="810"/>
      <c r="D618" s="810"/>
      <c r="E618" s="810"/>
      <c r="F618" s="810"/>
      <c r="G618" s="810"/>
    </row>
    <row r="619" spans="3:7">
      <c r="C619" s="810"/>
      <c r="D619" s="810"/>
      <c r="E619" s="810"/>
      <c r="F619" s="810"/>
      <c r="G619" s="810"/>
    </row>
    <row r="620" spans="3:7">
      <c r="C620" s="810"/>
      <c r="D620" s="810"/>
      <c r="E620" s="810"/>
      <c r="F620" s="810"/>
      <c r="G620" s="810"/>
    </row>
    <row r="621" spans="3:7">
      <c r="C621" s="810"/>
      <c r="D621" s="810"/>
      <c r="E621" s="810"/>
      <c r="F621" s="810"/>
      <c r="G621" s="810"/>
    </row>
    <row r="622" spans="3:7">
      <c r="C622" s="810"/>
      <c r="D622" s="810"/>
      <c r="E622" s="810"/>
      <c r="F622" s="810"/>
      <c r="G622" s="810"/>
    </row>
    <row r="623" spans="3:7">
      <c r="C623" s="810"/>
      <c r="D623" s="810"/>
      <c r="E623" s="810"/>
      <c r="F623" s="810"/>
      <c r="G623" s="810"/>
    </row>
    <row r="624" spans="3:7">
      <c r="C624" s="810"/>
      <c r="D624" s="810"/>
      <c r="E624" s="810"/>
      <c r="F624" s="810"/>
      <c r="G624" s="810"/>
    </row>
    <row r="625" spans="3:7">
      <c r="C625" s="810"/>
      <c r="D625" s="810"/>
      <c r="E625" s="810"/>
      <c r="F625" s="810"/>
      <c r="G625" s="810"/>
    </row>
    <row r="626" spans="3:7">
      <c r="C626" s="810"/>
      <c r="D626" s="810"/>
      <c r="E626" s="810"/>
      <c r="F626" s="810"/>
      <c r="G626" s="810"/>
    </row>
    <row r="627" spans="3:7">
      <c r="C627" s="810"/>
      <c r="D627" s="810"/>
      <c r="E627" s="810"/>
      <c r="F627" s="810"/>
      <c r="G627" s="810"/>
    </row>
    <row r="628" spans="3:7">
      <c r="C628" s="810"/>
      <c r="D628" s="810"/>
      <c r="E628" s="810"/>
      <c r="F628" s="810"/>
      <c r="G628" s="810"/>
    </row>
    <row r="629" spans="3:7">
      <c r="C629" s="810"/>
      <c r="D629" s="810"/>
      <c r="E629" s="810"/>
      <c r="F629" s="810"/>
      <c r="G629" s="810"/>
    </row>
    <row r="630" spans="3:7">
      <c r="C630" s="810"/>
      <c r="D630" s="810"/>
      <c r="E630" s="810"/>
      <c r="F630" s="810"/>
      <c r="G630" s="810"/>
    </row>
    <row r="631" spans="3:7">
      <c r="C631" s="810"/>
      <c r="D631" s="810"/>
      <c r="E631" s="810"/>
      <c r="F631" s="810"/>
      <c r="G631" s="810"/>
    </row>
    <row r="632" spans="3:7">
      <c r="C632" s="810"/>
      <c r="D632" s="810"/>
      <c r="E632" s="810"/>
      <c r="F632" s="810"/>
      <c r="G632" s="810"/>
    </row>
    <row r="633" spans="3:7">
      <c r="C633" s="810"/>
      <c r="D633" s="810"/>
      <c r="E633" s="810"/>
      <c r="F633" s="810"/>
      <c r="G633" s="810"/>
    </row>
    <row r="634" spans="3:7">
      <c r="C634" s="810"/>
      <c r="D634" s="810"/>
      <c r="E634" s="810"/>
      <c r="F634" s="810"/>
      <c r="G634" s="810"/>
    </row>
    <row r="635" spans="3:7">
      <c r="C635" s="810"/>
      <c r="D635" s="810"/>
      <c r="E635" s="810"/>
      <c r="F635" s="810"/>
      <c r="G635" s="810"/>
    </row>
    <row r="636" spans="3:7">
      <c r="C636" s="810"/>
      <c r="D636" s="810"/>
      <c r="E636" s="810"/>
      <c r="F636" s="810"/>
      <c r="G636" s="810"/>
    </row>
    <row r="637" spans="3:7">
      <c r="C637" s="810"/>
      <c r="D637" s="810"/>
      <c r="E637" s="810"/>
      <c r="F637" s="810"/>
      <c r="G637" s="810"/>
    </row>
    <row r="638" spans="3:7">
      <c r="C638" s="810"/>
      <c r="D638" s="810"/>
      <c r="E638" s="810"/>
      <c r="F638" s="810"/>
      <c r="G638" s="810"/>
    </row>
    <row r="639" spans="3:7">
      <c r="C639" s="810"/>
      <c r="D639" s="810"/>
      <c r="E639" s="810"/>
      <c r="F639" s="810"/>
      <c r="G639" s="810"/>
    </row>
    <row r="640" spans="3:7">
      <c r="C640" s="810"/>
      <c r="D640" s="810"/>
      <c r="E640" s="810"/>
      <c r="F640" s="810"/>
      <c r="G640" s="810"/>
    </row>
    <row r="641" spans="3:7">
      <c r="C641" s="810"/>
      <c r="D641" s="810"/>
      <c r="E641" s="810"/>
      <c r="F641" s="810"/>
      <c r="G641" s="810"/>
    </row>
    <row r="642" spans="3:7">
      <c r="C642" s="810"/>
      <c r="D642" s="810"/>
      <c r="E642" s="810"/>
      <c r="F642" s="810"/>
      <c r="G642" s="810"/>
    </row>
    <row r="643" spans="3:7">
      <c r="C643" s="810"/>
      <c r="D643" s="810"/>
      <c r="E643" s="810"/>
      <c r="F643" s="810"/>
      <c r="G643" s="810"/>
    </row>
    <row r="644" spans="3:7">
      <c r="C644" s="810"/>
      <c r="D644" s="810"/>
      <c r="E644" s="810"/>
      <c r="F644" s="810"/>
      <c r="G644" s="810"/>
    </row>
    <row r="645" spans="3:7">
      <c r="C645" s="810"/>
      <c r="D645" s="810"/>
      <c r="E645" s="810"/>
      <c r="F645" s="810"/>
      <c r="G645" s="810"/>
    </row>
    <row r="646" spans="3:7">
      <c r="C646" s="810"/>
      <c r="D646" s="810"/>
      <c r="E646" s="810"/>
      <c r="F646" s="810"/>
      <c r="G646" s="810"/>
    </row>
    <row r="647" spans="3:7">
      <c r="C647" s="810"/>
      <c r="D647" s="810"/>
      <c r="E647" s="810"/>
      <c r="F647" s="810"/>
      <c r="G647" s="810"/>
    </row>
    <row r="648" spans="3:7">
      <c r="C648" s="810"/>
      <c r="D648" s="810"/>
      <c r="E648" s="810"/>
      <c r="F648" s="810"/>
      <c r="G648" s="810"/>
    </row>
    <row r="649" spans="3:7">
      <c r="C649" s="810"/>
      <c r="D649" s="810"/>
      <c r="E649" s="810"/>
      <c r="F649" s="810"/>
      <c r="G649" s="810"/>
    </row>
    <row r="650" spans="3:7">
      <c r="C650" s="810"/>
      <c r="D650" s="810"/>
      <c r="E650" s="810"/>
      <c r="F650" s="810"/>
      <c r="G650" s="810"/>
    </row>
    <row r="651" spans="3:7">
      <c r="C651" s="810"/>
      <c r="D651" s="810"/>
      <c r="E651" s="810"/>
      <c r="F651" s="810"/>
      <c r="G651" s="810"/>
    </row>
    <row r="652" spans="3:7">
      <c r="C652" s="810"/>
      <c r="D652" s="810"/>
      <c r="E652" s="810"/>
      <c r="F652" s="810"/>
      <c r="G652" s="810"/>
    </row>
    <row r="653" spans="3:7">
      <c r="C653" s="810"/>
      <c r="D653" s="810"/>
      <c r="E653" s="810"/>
      <c r="F653" s="810"/>
      <c r="G653" s="810"/>
    </row>
    <row r="654" spans="3:7">
      <c r="C654" s="810"/>
      <c r="D654" s="810"/>
      <c r="E654" s="810"/>
      <c r="F654" s="810"/>
      <c r="G654" s="810"/>
    </row>
    <row r="655" spans="3:7">
      <c r="C655" s="810"/>
      <c r="D655" s="810"/>
      <c r="E655" s="810"/>
      <c r="F655" s="810"/>
      <c r="G655" s="810"/>
    </row>
    <row r="656" spans="3:7">
      <c r="C656" s="810"/>
      <c r="D656" s="810"/>
      <c r="E656" s="810"/>
      <c r="F656" s="810"/>
      <c r="G656" s="810"/>
    </row>
    <row r="657" spans="3:7">
      <c r="C657" s="810"/>
      <c r="D657" s="810"/>
      <c r="E657" s="810"/>
      <c r="F657" s="810"/>
      <c r="G657" s="810"/>
    </row>
    <row r="658" spans="3:7">
      <c r="C658" s="810"/>
      <c r="D658" s="810"/>
      <c r="E658" s="810"/>
      <c r="F658" s="810"/>
      <c r="G658" s="810"/>
    </row>
    <row r="659" spans="3:7">
      <c r="C659" s="810"/>
      <c r="D659" s="810"/>
      <c r="E659" s="810"/>
      <c r="F659" s="810"/>
      <c r="G659" s="810"/>
    </row>
    <row r="660" spans="3:7">
      <c r="C660" s="810"/>
      <c r="D660" s="810"/>
      <c r="E660" s="810"/>
      <c r="F660" s="810"/>
      <c r="G660" s="810"/>
    </row>
    <row r="661" spans="3:7">
      <c r="C661" s="810"/>
      <c r="D661" s="810"/>
      <c r="E661" s="810"/>
      <c r="F661" s="810"/>
      <c r="G661" s="810"/>
    </row>
    <row r="662" spans="3:7">
      <c r="C662" s="810"/>
      <c r="D662" s="810"/>
      <c r="E662" s="810"/>
      <c r="F662" s="810"/>
      <c r="G662" s="810"/>
    </row>
    <row r="663" spans="3:7">
      <c r="C663" s="810"/>
      <c r="D663" s="810"/>
      <c r="E663" s="810"/>
      <c r="F663" s="810"/>
      <c r="G663" s="810"/>
    </row>
    <row r="664" spans="3:7">
      <c r="C664" s="810"/>
      <c r="D664" s="810"/>
      <c r="E664" s="810"/>
      <c r="F664" s="810"/>
      <c r="G664" s="810"/>
    </row>
    <row r="665" spans="3:7">
      <c r="C665" s="810"/>
      <c r="D665" s="810"/>
      <c r="E665" s="810"/>
      <c r="F665" s="810"/>
      <c r="G665" s="810"/>
    </row>
    <row r="666" spans="3:7">
      <c r="C666" s="810"/>
      <c r="D666" s="810"/>
      <c r="E666" s="810"/>
      <c r="F666" s="810"/>
      <c r="G666" s="810"/>
    </row>
    <row r="667" spans="3:7">
      <c r="C667" s="810"/>
      <c r="D667" s="810"/>
      <c r="E667" s="810"/>
      <c r="F667" s="810"/>
      <c r="G667" s="810"/>
    </row>
    <row r="668" spans="3:7">
      <c r="C668" s="810"/>
      <c r="D668" s="810"/>
      <c r="E668" s="810"/>
      <c r="F668" s="810"/>
      <c r="G668" s="810"/>
    </row>
    <row r="669" spans="3:7">
      <c r="C669" s="810"/>
      <c r="D669" s="810"/>
      <c r="E669" s="810"/>
      <c r="F669" s="810"/>
      <c r="G669" s="810"/>
    </row>
    <row r="670" spans="3:7">
      <c r="C670" s="810"/>
      <c r="D670" s="810"/>
      <c r="E670" s="810"/>
      <c r="F670" s="810"/>
      <c r="G670" s="810"/>
    </row>
    <row r="671" spans="3:7">
      <c r="C671" s="810"/>
      <c r="D671" s="810"/>
      <c r="E671" s="810"/>
      <c r="F671" s="810"/>
      <c r="G671" s="810"/>
    </row>
    <row r="672" spans="3:7">
      <c r="C672" s="810"/>
      <c r="D672" s="810"/>
      <c r="E672" s="810"/>
      <c r="F672" s="810"/>
      <c r="G672" s="810"/>
    </row>
    <row r="673" spans="3:7">
      <c r="C673" s="810"/>
      <c r="D673" s="810"/>
      <c r="E673" s="810"/>
      <c r="F673" s="810"/>
      <c r="G673" s="810"/>
    </row>
    <row r="674" spans="3:7">
      <c r="C674" s="810"/>
      <c r="D674" s="810"/>
      <c r="E674" s="810"/>
      <c r="F674" s="810"/>
      <c r="G674" s="810"/>
    </row>
    <row r="675" spans="3:7">
      <c r="C675" s="810"/>
      <c r="D675" s="810"/>
      <c r="E675" s="810"/>
      <c r="F675" s="810"/>
      <c r="G675" s="810"/>
    </row>
    <row r="676" spans="3:7">
      <c r="C676" s="810"/>
      <c r="D676" s="810"/>
      <c r="E676" s="810"/>
      <c r="F676" s="810"/>
      <c r="G676" s="810"/>
    </row>
    <row r="677" spans="3:7">
      <c r="C677" s="810"/>
      <c r="D677" s="810"/>
      <c r="E677" s="810"/>
      <c r="F677" s="810"/>
      <c r="G677" s="810"/>
    </row>
    <row r="678" spans="3:7">
      <c r="C678" s="810"/>
      <c r="D678" s="810"/>
      <c r="E678" s="810"/>
      <c r="F678" s="810"/>
      <c r="G678" s="810"/>
    </row>
    <row r="679" spans="3:7">
      <c r="C679" s="810"/>
      <c r="D679" s="810"/>
      <c r="E679" s="810"/>
      <c r="F679" s="810"/>
      <c r="G679" s="810"/>
    </row>
    <row r="680" spans="3:7">
      <c r="C680" s="810"/>
      <c r="D680" s="810"/>
      <c r="E680" s="810"/>
      <c r="F680" s="810"/>
      <c r="G680" s="810"/>
    </row>
    <row r="681" spans="3:7">
      <c r="C681" s="810"/>
      <c r="D681" s="810"/>
      <c r="E681" s="810"/>
      <c r="F681" s="810"/>
      <c r="G681" s="810"/>
    </row>
    <row r="682" spans="3:7">
      <c r="C682" s="810"/>
      <c r="D682" s="810"/>
      <c r="E682" s="810"/>
      <c r="F682" s="810"/>
      <c r="G682" s="810"/>
    </row>
    <row r="683" spans="3:7">
      <c r="C683" s="810"/>
      <c r="D683" s="810"/>
      <c r="E683" s="810"/>
      <c r="F683" s="810"/>
      <c r="G683" s="810"/>
    </row>
    <row r="684" spans="3:7">
      <c r="C684" s="810"/>
      <c r="D684" s="810"/>
      <c r="E684" s="810"/>
      <c r="F684" s="810"/>
      <c r="G684" s="810"/>
    </row>
    <row r="685" spans="3:7">
      <c r="C685" s="810"/>
      <c r="D685" s="810"/>
      <c r="E685" s="810"/>
      <c r="F685" s="810"/>
      <c r="G685" s="810"/>
    </row>
    <row r="686" spans="3:7">
      <c r="C686" s="810"/>
      <c r="D686" s="810"/>
      <c r="E686" s="810"/>
      <c r="F686" s="810"/>
      <c r="G686" s="810"/>
    </row>
    <row r="687" spans="3:7">
      <c r="C687" s="810"/>
      <c r="D687" s="810"/>
      <c r="E687" s="810"/>
      <c r="F687" s="810"/>
      <c r="G687" s="810"/>
    </row>
    <row r="688" spans="3:7">
      <c r="C688" s="810"/>
      <c r="D688" s="810"/>
      <c r="E688" s="810"/>
      <c r="F688" s="810"/>
      <c r="G688" s="810"/>
    </row>
    <row r="689" spans="3:7">
      <c r="C689" s="810"/>
      <c r="D689" s="810"/>
      <c r="E689" s="810"/>
      <c r="F689" s="810"/>
      <c r="G689" s="810"/>
    </row>
    <row r="690" spans="3:7">
      <c r="C690" s="810"/>
      <c r="D690" s="810"/>
      <c r="E690" s="810"/>
      <c r="F690" s="810"/>
      <c r="G690" s="810"/>
    </row>
    <row r="691" spans="3:7">
      <c r="C691" s="810"/>
      <c r="D691" s="810"/>
      <c r="E691" s="810"/>
      <c r="F691" s="810"/>
      <c r="G691" s="810"/>
    </row>
    <row r="692" spans="3:7">
      <c r="C692" s="810"/>
      <c r="D692" s="810"/>
      <c r="E692" s="810"/>
      <c r="F692" s="810"/>
      <c r="G692" s="810"/>
    </row>
    <row r="693" spans="3:7">
      <c r="C693" s="810"/>
      <c r="D693" s="810"/>
      <c r="E693" s="810"/>
      <c r="F693" s="810"/>
      <c r="G693" s="810"/>
    </row>
    <row r="694" spans="3:7">
      <c r="C694" s="810"/>
      <c r="D694" s="810"/>
      <c r="E694" s="810"/>
      <c r="F694" s="810"/>
      <c r="G694" s="810"/>
    </row>
    <row r="695" spans="3:7">
      <c r="C695" s="810"/>
      <c r="D695" s="810"/>
      <c r="E695" s="810"/>
      <c r="F695" s="810"/>
      <c r="G695" s="810"/>
    </row>
    <row r="696" spans="3:7">
      <c r="C696" s="810"/>
      <c r="D696" s="810"/>
      <c r="E696" s="810"/>
      <c r="F696" s="810"/>
      <c r="G696" s="810"/>
    </row>
    <row r="697" spans="3:7">
      <c r="C697" s="810"/>
      <c r="D697" s="810"/>
      <c r="E697" s="810"/>
      <c r="F697" s="810"/>
      <c r="G697" s="810"/>
    </row>
    <row r="698" spans="3:7">
      <c r="C698" s="810"/>
      <c r="D698" s="810"/>
      <c r="E698" s="810"/>
      <c r="F698" s="810"/>
      <c r="G698" s="810"/>
    </row>
    <row r="699" spans="3:7">
      <c r="C699" s="810"/>
      <c r="D699" s="810"/>
      <c r="E699" s="810"/>
      <c r="F699" s="810"/>
      <c r="G699" s="810"/>
    </row>
    <row r="700" spans="3:7">
      <c r="C700" s="810"/>
      <c r="D700" s="810"/>
      <c r="E700" s="810"/>
      <c r="F700" s="810"/>
      <c r="G700" s="810"/>
    </row>
    <row r="701" spans="3:7">
      <c r="C701" s="810"/>
      <c r="D701" s="810"/>
      <c r="E701" s="810"/>
      <c r="F701" s="810"/>
      <c r="G701" s="810"/>
    </row>
    <row r="702" spans="3:7">
      <c r="C702" s="810"/>
      <c r="D702" s="810"/>
      <c r="E702" s="810"/>
      <c r="F702" s="810"/>
      <c r="G702" s="810"/>
    </row>
    <row r="703" spans="3:7">
      <c r="C703" s="810"/>
      <c r="D703" s="810"/>
      <c r="E703" s="810"/>
      <c r="F703" s="810"/>
      <c r="G703" s="810"/>
    </row>
    <row r="704" spans="3:7">
      <c r="C704" s="810"/>
      <c r="D704" s="810"/>
      <c r="E704" s="810"/>
      <c r="F704" s="810"/>
      <c r="G704" s="810"/>
    </row>
    <row r="705" spans="3:7">
      <c r="C705" s="810"/>
      <c r="D705" s="810"/>
      <c r="E705" s="810"/>
      <c r="F705" s="810"/>
      <c r="G705" s="810"/>
    </row>
    <row r="706" spans="3:7">
      <c r="C706" s="810"/>
      <c r="D706" s="810"/>
      <c r="E706" s="810"/>
      <c r="F706" s="810"/>
      <c r="G706" s="810"/>
    </row>
    <row r="707" spans="3:7">
      <c r="C707" s="810"/>
      <c r="D707" s="810"/>
      <c r="E707" s="810"/>
      <c r="F707" s="810"/>
      <c r="G707" s="810"/>
    </row>
    <row r="708" spans="3:7">
      <c r="C708" s="810"/>
      <c r="D708" s="810"/>
      <c r="E708" s="810"/>
      <c r="F708" s="810"/>
      <c r="G708" s="810"/>
    </row>
    <row r="709" spans="3:7">
      <c r="C709" s="810"/>
      <c r="D709" s="810"/>
      <c r="E709" s="810"/>
      <c r="F709" s="810"/>
      <c r="G709" s="810"/>
    </row>
    <row r="710" spans="3:7">
      <c r="C710" s="810"/>
      <c r="D710" s="810"/>
      <c r="E710" s="810"/>
      <c r="F710" s="810"/>
      <c r="G710" s="810"/>
    </row>
    <row r="711" spans="3:7">
      <c r="C711" s="810"/>
      <c r="D711" s="810"/>
      <c r="E711" s="810"/>
      <c r="F711" s="810"/>
      <c r="G711" s="810"/>
    </row>
    <row r="712" spans="3:7">
      <c r="C712" s="810"/>
      <c r="D712" s="810"/>
      <c r="E712" s="810"/>
      <c r="F712" s="810"/>
      <c r="G712" s="810"/>
    </row>
    <row r="713" spans="3:7">
      <c r="C713" s="810"/>
      <c r="D713" s="810"/>
      <c r="E713" s="810"/>
      <c r="F713" s="810"/>
      <c r="G713" s="810"/>
    </row>
    <row r="714" spans="3:7">
      <c r="C714" s="810"/>
      <c r="D714" s="810"/>
      <c r="E714" s="810"/>
      <c r="F714" s="810"/>
      <c r="G714" s="810"/>
    </row>
    <row r="715" spans="3:7">
      <c r="C715" s="810"/>
      <c r="D715" s="810"/>
      <c r="E715" s="810"/>
      <c r="F715" s="810"/>
      <c r="G715" s="810"/>
    </row>
    <row r="716" spans="3:7">
      <c r="C716" s="810"/>
      <c r="D716" s="810"/>
      <c r="E716" s="810"/>
      <c r="F716" s="810"/>
      <c r="G716" s="810"/>
    </row>
    <row r="717" spans="3:7">
      <c r="C717" s="810"/>
      <c r="D717" s="810"/>
      <c r="E717" s="810"/>
      <c r="F717" s="810"/>
      <c r="G717" s="810"/>
    </row>
    <row r="718" spans="3:7">
      <c r="C718" s="810"/>
      <c r="D718" s="810"/>
      <c r="E718" s="810"/>
      <c r="F718" s="810"/>
      <c r="G718" s="810"/>
    </row>
    <row r="719" spans="3:7">
      <c r="C719" s="810"/>
      <c r="D719" s="810"/>
      <c r="E719" s="810"/>
      <c r="F719" s="810"/>
      <c r="G719" s="810"/>
    </row>
    <row r="720" spans="3:7">
      <c r="C720" s="810"/>
      <c r="D720" s="810"/>
      <c r="E720" s="810"/>
      <c r="F720" s="810"/>
      <c r="G720" s="810"/>
    </row>
    <row r="721" spans="3:7">
      <c r="C721" s="810"/>
      <c r="D721" s="810"/>
      <c r="E721" s="810"/>
      <c r="F721" s="810"/>
      <c r="G721" s="810"/>
    </row>
    <row r="722" spans="3:7">
      <c r="C722" s="810"/>
      <c r="D722" s="810"/>
      <c r="E722" s="810"/>
      <c r="F722" s="810"/>
      <c r="G722" s="810"/>
    </row>
    <row r="723" spans="3:7">
      <c r="C723" s="810"/>
      <c r="D723" s="810"/>
      <c r="E723" s="810"/>
      <c r="F723" s="810"/>
      <c r="G723" s="810"/>
    </row>
    <row r="724" spans="3:7">
      <c r="C724" s="810"/>
      <c r="D724" s="810"/>
      <c r="E724" s="810"/>
      <c r="F724" s="810"/>
      <c r="G724" s="810"/>
    </row>
    <row r="725" spans="3:7">
      <c r="C725" s="810"/>
      <c r="D725" s="810"/>
      <c r="E725" s="810"/>
      <c r="F725" s="810"/>
      <c r="G725" s="810"/>
    </row>
    <row r="726" spans="3:7">
      <c r="C726" s="810"/>
      <c r="D726" s="810"/>
      <c r="E726" s="810"/>
      <c r="F726" s="810"/>
      <c r="G726" s="810"/>
    </row>
    <row r="727" spans="3:7">
      <c r="C727" s="810"/>
      <c r="D727" s="810"/>
      <c r="E727" s="810"/>
      <c r="F727" s="810"/>
      <c r="G727" s="810"/>
    </row>
    <row r="728" spans="3:7">
      <c r="C728" s="810"/>
      <c r="D728" s="810"/>
      <c r="E728" s="810"/>
      <c r="F728" s="810"/>
      <c r="G728" s="810"/>
    </row>
    <row r="729" spans="3:7">
      <c r="C729" s="810"/>
      <c r="D729" s="810"/>
      <c r="E729" s="810"/>
      <c r="F729" s="810"/>
      <c r="G729" s="810"/>
    </row>
    <row r="730" spans="3:7">
      <c r="C730" s="810"/>
      <c r="D730" s="810"/>
      <c r="E730" s="810"/>
      <c r="F730" s="810"/>
      <c r="G730" s="810"/>
    </row>
    <row r="731" spans="3:7">
      <c r="C731" s="810"/>
      <c r="D731" s="810"/>
      <c r="E731" s="810"/>
      <c r="F731" s="810"/>
      <c r="G731" s="810"/>
    </row>
    <row r="732" spans="3:7">
      <c r="C732" s="810"/>
      <c r="D732" s="810"/>
      <c r="E732" s="810"/>
      <c r="F732" s="810"/>
      <c r="G732" s="810"/>
    </row>
    <row r="733" spans="3:7">
      <c r="C733" s="810"/>
      <c r="D733" s="810"/>
      <c r="E733" s="810"/>
      <c r="F733" s="810"/>
      <c r="G733" s="810"/>
    </row>
    <row r="734" spans="3:7">
      <c r="C734" s="810"/>
      <c r="D734" s="810"/>
      <c r="E734" s="810"/>
      <c r="F734" s="810"/>
      <c r="G734" s="810"/>
    </row>
    <row r="735" spans="3:7">
      <c r="C735" s="810"/>
      <c r="D735" s="810"/>
      <c r="E735" s="810"/>
      <c r="F735" s="810"/>
      <c r="G735" s="810"/>
    </row>
    <row r="736" spans="3:7">
      <c r="C736" s="810"/>
      <c r="D736" s="810"/>
      <c r="E736" s="810"/>
      <c r="F736" s="810"/>
      <c r="G736" s="810"/>
    </row>
    <row r="737" spans="3:7">
      <c r="C737" s="810"/>
      <c r="D737" s="810"/>
      <c r="E737" s="810"/>
      <c r="F737" s="810"/>
      <c r="G737" s="810"/>
    </row>
    <row r="738" spans="3:7">
      <c r="C738" s="810"/>
      <c r="D738" s="810"/>
      <c r="E738" s="810"/>
      <c r="F738" s="810"/>
      <c r="G738" s="810"/>
    </row>
    <row r="739" spans="3:7">
      <c r="C739" s="810"/>
      <c r="D739" s="810"/>
      <c r="E739" s="810"/>
      <c r="F739" s="810"/>
      <c r="G739" s="810"/>
    </row>
    <row r="740" spans="3:7">
      <c r="C740" s="810"/>
      <c r="D740" s="810"/>
      <c r="E740" s="810"/>
      <c r="F740" s="810"/>
      <c r="G740" s="810"/>
    </row>
    <row r="741" spans="3:7">
      <c r="C741" s="810"/>
      <c r="D741" s="810"/>
      <c r="E741" s="810"/>
      <c r="F741" s="810"/>
      <c r="G741" s="810"/>
    </row>
    <row r="742" spans="3:7">
      <c r="C742" s="810"/>
      <c r="D742" s="810"/>
      <c r="E742" s="810"/>
      <c r="F742" s="810"/>
      <c r="G742" s="810"/>
    </row>
    <row r="743" spans="3:7">
      <c r="C743" s="810"/>
      <c r="D743" s="810"/>
      <c r="E743" s="810"/>
      <c r="F743" s="810"/>
      <c r="G743" s="810"/>
    </row>
    <row r="744" spans="3:7">
      <c r="C744" s="810"/>
      <c r="D744" s="810"/>
      <c r="E744" s="810"/>
      <c r="F744" s="810"/>
      <c r="G744" s="810"/>
    </row>
    <row r="745" spans="3:7">
      <c r="C745" s="810"/>
      <c r="D745" s="810"/>
      <c r="E745" s="810"/>
      <c r="F745" s="810"/>
      <c r="G745" s="810"/>
    </row>
    <row r="746" spans="3:7">
      <c r="C746" s="810"/>
      <c r="D746" s="810"/>
      <c r="E746" s="810"/>
      <c r="F746" s="810"/>
      <c r="G746" s="810"/>
    </row>
    <row r="747" spans="3:7">
      <c r="C747" s="810"/>
      <c r="D747" s="810"/>
      <c r="E747" s="810"/>
      <c r="F747" s="810"/>
      <c r="G747" s="810"/>
    </row>
    <row r="748" spans="3:7">
      <c r="C748" s="810"/>
      <c r="D748" s="810"/>
      <c r="E748" s="810"/>
      <c r="F748" s="810"/>
      <c r="G748" s="810"/>
    </row>
    <row r="749" spans="3:7">
      <c r="C749" s="810"/>
      <c r="D749" s="810"/>
      <c r="E749" s="810"/>
      <c r="F749" s="810"/>
      <c r="G749" s="810"/>
    </row>
    <row r="750" spans="3:7">
      <c r="C750" s="810"/>
      <c r="D750" s="810"/>
      <c r="E750" s="810"/>
      <c r="F750" s="810"/>
      <c r="G750" s="810"/>
    </row>
    <row r="751" spans="3:7">
      <c r="C751" s="810"/>
      <c r="D751" s="810"/>
      <c r="E751" s="810"/>
      <c r="F751" s="810"/>
      <c r="G751" s="810"/>
    </row>
    <row r="752" spans="3:7">
      <c r="C752" s="810"/>
      <c r="D752" s="810"/>
      <c r="E752" s="810"/>
      <c r="F752" s="810"/>
      <c r="G752" s="810"/>
    </row>
    <row r="753" spans="3:7">
      <c r="C753" s="810"/>
      <c r="D753" s="810"/>
      <c r="E753" s="810"/>
      <c r="F753" s="810"/>
      <c r="G753" s="810"/>
    </row>
    <row r="754" spans="3:7">
      <c r="C754" s="810"/>
      <c r="D754" s="810"/>
      <c r="E754" s="810"/>
      <c r="F754" s="810"/>
      <c r="G754" s="810"/>
    </row>
    <row r="755" spans="3:7">
      <c r="C755" s="810"/>
      <c r="D755" s="810"/>
      <c r="E755" s="810"/>
      <c r="F755" s="810"/>
      <c r="G755" s="810"/>
    </row>
    <row r="756" spans="3:7">
      <c r="C756" s="810"/>
      <c r="D756" s="810"/>
      <c r="E756" s="810"/>
      <c r="F756" s="810"/>
      <c r="G756" s="810"/>
    </row>
    <row r="757" spans="3:7">
      <c r="C757" s="810"/>
      <c r="D757" s="810"/>
      <c r="E757" s="810"/>
      <c r="F757" s="810"/>
      <c r="G757" s="810"/>
    </row>
    <row r="758" spans="3:7">
      <c r="C758" s="810"/>
      <c r="D758" s="810"/>
      <c r="E758" s="810"/>
      <c r="F758" s="810"/>
      <c r="G758" s="810"/>
    </row>
    <row r="759" spans="3:7">
      <c r="C759" s="810"/>
      <c r="D759" s="810"/>
      <c r="E759" s="810"/>
      <c r="F759" s="810"/>
      <c r="G759" s="810"/>
    </row>
    <row r="760" spans="3:7">
      <c r="C760" s="810"/>
      <c r="D760" s="810"/>
      <c r="E760" s="810"/>
      <c r="F760" s="810"/>
      <c r="G760" s="810"/>
    </row>
    <row r="761" spans="3:7">
      <c r="C761" s="810"/>
      <c r="D761" s="810"/>
      <c r="E761" s="810"/>
      <c r="F761" s="810"/>
      <c r="G761" s="810"/>
    </row>
    <row r="762" spans="3:7">
      <c r="C762" s="810"/>
      <c r="D762" s="810"/>
      <c r="E762" s="810"/>
      <c r="F762" s="810"/>
      <c r="G762" s="810"/>
    </row>
    <row r="763" spans="3:7">
      <c r="C763" s="810"/>
      <c r="D763" s="810"/>
      <c r="E763" s="810"/>
      <c r="F763" s="810"/>
      <c r="G763" s="810"/>
    </row>
    <row r="764" spans="3:7">
      <c r="C764" s="810"/>
      <c r="D764" s="810"/>
      <c r="E764" s="810"/>
      <c r="F764" s="810"/>
      <c r="G764" s="810"/>
    </row>
    <row r="765" spans="3:7">
      <c r="C765" s="810"/>
      <c r="D765" s="810"/>
      <c r="E765" s="810"/>
      <c r="F765" s="810"/>
      <c r="G765" s="810"/>
    </row>
    <row r="766" spans="3:7">
      <c r="C766" s="810"/>
      <c r="D766" s="810"/>
      <c r="E766" s="810"/>
      <c r="F766" s="810"/>
      <c r="G766" s="810"/>
    </row>
    <row r="767" spans="3:7">
      <c r="C767" s="810"/>
      <c r="D767" s="810"/>
      <c r="E767" s="810"/>
      <c r="F767" s="810"/>
      <c r="G767" s="810"/>
    </row>
    <row r="768" spans="3:7">
      <c r="C768" s="810"/>
      <c r="D768" s="810"/>
      <c r="E768" s="810"/>
      <c r="F768" s="810"/>
      <c r="G768" s="810"/>
    </row>
    <row r="769" spans="3:7">
      <c r="C769" s="810"/>
      <c r="D769" s="810"/>
      <c r="E769" s="810"/>
      <c r="F769" s="810"/>
      <c r="G769" s="810"/>
    </row>
    <row r="770" spans="3:7">
      <c r="C770" s="810"/>
      <c r="D770" s="810"/>
      <c r="E770" s="810"/>
      <c r="F770" s="810"/>
      <c r="G770" s="810"/>
    </row>
    <row r="771" spans="3:7">
      <c r="C771" s="810"/>
      <c r="D771" s="810"/>
      <c r="E771" s="810"/>
      <c r="F771" s="810"/>
      <c r="G771" s="810"/>
    </row>
    <row r="772" spans="3:7">
      <c r="C772" s="810"/>
      <c r="D772" s="810"/>
      <c r="E772" s="810"/>
      <c r="F772" s="810"/>
      <c r="G772" s="810"/>
    </row>
    <row r="773" spans="3:7">
      <c r="C773" s="810"/>
      <c r="D773" s="810"/>
      <c r="E773" s="810"/>
      <c r="F773" s="810"/>
      <c r="G773" s="810"/>
    </row>
    <row r="774" spans="3:7">
      <c r="C774" s="810"/>
      <c r="D774" s="810"/>
      <c r="E774" s="810"/>
      <c r="F774" s="810"/>
      <c r="G774" s="810"/>
    </row>
    <row r="775" spans="3:7">
      <c r="C775" s="810"/>
      <c r="D775" s="810"/>
      <c r="E775" s="810"/>
      <c r="F775" s="810"/>
      <c r="G775" s="810"/>
    </row>
    <row r="776" spans="3:7">
      <c r="C776" s="810"/>
      <c r="D776" s="810"/>
      <c r="E776" s="810"/>
      <c r="F776" s="810"/>
      <c r="G776" s="810"/>
    </row>
    <row r="777" spans="3:7">
      <c r="C777" s="810"/>
      <c r="D777" s="810"/>
      <c r="E777" s="810"/>
      <c r="F777" s="810"/>
      <c r="G777" s="810"/>
    </row>
    <row r="778" spans="3:7">
      <c r="C778" s="810"/>
      <c r="D778" s="810"/>
      <c r="E778" s="810"/>
      <c r="F778" s="810"/>
      <c r="G778" s="810"/>
    </row>
    <row r="779" spans="3:7">
      <c r="C779" s="810"/>
      <c r="D779" s="810"/>
      <c r="E779" s="810"/>
      <c r="F779" s="810"/>
      <c r="G779" s="810"/>
    </row>
    <row r="780" spans="3:7">
      <c r="C780" s="810"/>
      <c r="D780" s="810"/>
      <c r="E780" s="810"/>
      <c r="F780" s="810"/>
      <c r="G780" s="810"/>
    </row>
    <row r="781" spans="3:7">
      <c r="C781" s="810"/>
      <c r="D781" s="810"/>
      <c r="E781" s="810"/>
      <c r="F781" s="810"/>
      <c r="G781" s="810"/>
    </row>
    <row r="782" spans="3:7">
      <c r="C782" s="810"/>
      <c r="D782" s="810"/>
      <c r="E782" s="810"/>
      <c r="F782" s="810"/>
      <c r="G782" s="810"/>
    </row>
    <row r="783" spans="3:7">
      <c r="C783" s="810"/>
      <c r="D783" s="810"/>
      <c r="E783" s="810"/>
      <c r="F783" s="810"/>
      <c r="G783" s="810"/>
    </row>
    <row r="784" spans="3:7">
      <c r="C784" s="810"/>
      <c r="D784" s="810"/>
      <c r="E784" s="810"/>
      <c r="F784" s="810"/>
      <c r="G784" s="810"/>
    </row>
    <row r="785" spans="3:7">
      <c r="C785" s="810"/>
      <c r="D785" s="810"/>
      <c r="E785" s="810"/>
      <c r="F785" s="810"/>
      <c r="G785" s="810"/>
    </row>
    <row r="786" spans="3:7">
      <c r="C786" s="810"/>
      <c r="D786" s="810"/>
      <c r="E786" s="810"/>
      <c r="F786" s="810"/>
      <c r="G786" s="810"/>
    </row>
    <row r="787" spans="3:7">
      <c r="C787" s="810"/>
      <c r="D787" s="810"/>
      <c r="E787" s="810"/>
      <c r="F787" s="810"/>
      <c r="G787" s="810"/>
    </row>
    <row r="788" spans="3:7">
      <c r="C788" s="810"/>
      <c r="D788" s="810"/>
      <c r="E788" s="810"/>
      <c r="F788" s="810"/>
      <c r="G788" s="810"/>
    </row>
    <row r="789" spans="3:7">
      <c r="C789" s="810"/>
      <c r="D789" s="810"/>
      <c r="E789" s="810"/>
      <c r="F789" s="810"/>
      <c r="G789" s="810"/>
    </row>
    <row r="790" spans="3:7">
      <c r="C790" s="810"/>
      <c r="D790" s="810"/>
      <c r="E790" s="810"/>
      <c r="F790" s="810"/>
      <c r="G790" s="810"/>
    </row>
    <row r="791" spans="3:7">
      <c r="C791" s="810"/>
      <c r="D791" s="810"/>
      <c r="E791" s="810"/>
      <c r="F791" s="810"/>
      <c r="G791" s="810"/>
    </row>
    <row r="792" spans="3:7">
      <c r="C792" s="810"/>
      <c r="D792" s="810"/>
      <c r="E792" s="810"/>
      <c r="F792" s="810"/>
      <c r="G792" s="810"/>
    </row>
    <row r="793" spans="3:7">
      <c r="C793" s="810"/>
      <c r="D793" s="810"/>
      <c r="E793" s="810"/>
      <c r="F793" s="810"/>
      <c r="G793" s="810"/>
    </row>
    <row r="794" spans="3:7">
      <c r="C794" s="810"/>
      <c r="D794" s="810"/>
      <c r="E794" s="810"/>
      <c r="F794" s="810"/>
      <c r="G794" s="810"/>
    </row>
    <row r="795" spans="3:7">
      <c r="C795" s="810"/>
      <c r="D795" s="810"/>
      <c r="E795" s="810"/>
      <c r="F795" s="810"/>
      <c r="G795" s="810"/>
    </row>
    <row r="796" spans="3:7">
      <c r="C796" s="810"/>
      <c r="D796" s="810"/>
      <c r="E796" s="810"/>
      <c r="F796" s="810"/>
      <c r="G796" s="810"/>
    </row>
    <row r="797" spans="3:7">
      <c r="C797" s="810"/>
      <c r="D797" s="810"/>
      <c r="E797" s="810"/>
      <c r="F797" s="810"/>
      <c r="G797" s="810"/>
    </row>
    <row r="798" spans="3:7">
      <c r="C798" s="810"/>
      <c r="D798" s="810"/>
      <c r="E798" s="810"/>
      <c r="F798" s="810"/>
      <c r="G798" s="810"/>
    </row>
    <row r="799" spans="3:7">
      <c r="C799" s="810"/>
      <c r="D799" s="810"/>
      <c r="E799" s="810"/>
      <c r="F799" s="810"/>
      <c r="G799" s="810"/>
    </row>
    <row r="800" spans="3:7">
      <c r="C800" s="810"/>
      <c r="D800" s="810"/>
      <c r="E800" s="810"/>
      <c r="F800" s="810"/>
      <c r="G800" s="810"/>
    </row>
    <row r="801" spans="3:7">
      <c r="C801" s="810"/>
      <c r="D801" s="810"/>
      <c r="E801" s="810"/>
      <c r="F801" s="810"/>
      <c r="G801" s="810"/>
    </row>
    <row r="802" spans="3:7">
      <c r="C802" s="810"/>
      <c r="D802" s="810"/>
      <c r="E802" s="810"/>
      <c r="F802" s="810"/>
      <c r="G802" s="810"/>
    </row>
    <row r="803" spans="3:7">
      <c r="C803" s="810"/>
      <c r="D803" s="810"/>
      <c r="E803" s="810"/>
      <c r="F803" s="810"/>
      <c r="G803" s="810"/>
    </row>
    <row r="804" spans="3:7">
      <c r="C804" s="810"/>
      <c r="D804" s="810"/>
      <c r="E804" s="810"/>
      <c r="F804" s="810"/>
      <c r="G804" s="810"/>
    </row>
    <row r="805" spans="3:7">
      <c r="C805" s="810"/>
      <c r="D805" s="810"/>
      <c r="E805" s="810"/>
      <c r="F805" s="810"/>
      <c r="G805" s="810"/>
    </row>
    <row r="806" spans="3:7">
      <c r="C806" s="810"/>
      <c r="D806" s="810"/>
      <c r="E806" s="810"/>
      <c r="F806" s="810"/>
      <c r="G806" s="810"/>
    </row>
    <row r="807" spans="3:7">
      <c r="C807" s="810"/>
      <c r="D807" s="810"/>
      <c r="E807" s="810"/>
      <c r="F807" s="810"/>
      <c r="G807" s="810"/>
    </row>
    <row r="808" spans="3:7">
      <c r="C808" s="810"/>
      <c r="D808" s="810"/>
      <c r="E808" s="810"/>
      <c r="F808" s="810"/>
      <c r="G808" s="810"/>
    </row>
    <row r="809" spans="3:7">
      <c r="C809" s="810"/>
      <c r="D809" s="810"/>
      <c r="E809" s="810"/>
      <c r="F809" s="810"/>
      <c r="G809" s="810"/>
    </row>
    <row r="810" spans="3:7">
      <c r="C810" s="810"/>
      <c r="D810" s="810"/>
      <c r="E810" s="810"/>
      <c r="F810" s="810"/>
      <c r="G810" s="810"/>
    </row>
    <row r="811" spans="3:7">
      <c r="C811" s="810"/>
      <c r="D811" s="810"/>
      <c r="E811" s="810"/>
      <c r="F811" s="810"/>
      <c r="G811" s="810"/>
    </row>
    <row r="812" spans="3:7">
      <c r="C812" s="810"/>
      <c r="D812" s="810"/>
      <c r="E812" s="810"/>
      <c r="F812" s="810"/>
      <c r="G812" s="810"/>
    </row>
    <row r="813" spans="3:7">
      <c r="C813" s="810"/>
      <c r="D813" s="810"/>
      <c r="E813" s="810"/>
      <c r="F813" s="810"/>
      <c r="G813" s="810"/>
    </row>
    <row r="814" spans="3:7">
      <c r="C814" s="810"/>
      <c r="D814" s="810"/>
      <c r="E814" s="810"/>
      <c r="F814" s="810"/>
      <c r="G814" s="810"/>
    </row>
    <row r="815" spans="3:7">
      <c r="C815" s="810"/>
      <c r="D815" s="810"/>
      <c r="E815" s="810"/>
      <c r="F815" s="810"/>
      <c r="G815" s="810"/>
    </row>
    <row r="816" spans="3:7">
      <c r="C816" s="810"/>
      <c r="D816" s="810"/>
      <c r="E816" s="810"/>
      <c r="F816" s="810"/>
      <c r="G816" s="810"/>
    </row>
    <row r="817" spans="3:7">
      <c r="C817" s="810"/>
      <c r="D817" s="810"/>
      <c r="E817" s="810"/>
      <c r="F817" s="810"/>
      <c r="G817" s="810"/>
    </row>
    <row r="818" spans="3:7">
      <c r="C818" s="810"/>
      <c r="D818" s="810"/>
      <c r="E818" s="810"/>
      <c r="F818" s="810"/>
      <c r="G818" s="810"/>
    </row>
    <row r="819" spans="3:7">
      <c r="C819" s="810"/>
      <c r="D819" s="810"/>
      <c r="E819" s="810"/>
      <c r="F819" s="810"/>
      <c r="G819" s="810"/>
    </row>
    <row r="820" spans="3:7">
      <c r="C820" s="810"/>
      <c r="D820" s="810"/>
      <c r="E820" s="810"/>
      <c r="F820" s="810"/>
      <c r="G820" s="810"/>
    </row>
    <row r="821" spans="3:7">
      <c r="C821" s="810"/>
      <c r="D821" s="810"/>
      <c r="E821" s="810"/>
      <c r="F821" s="810"/>
      <c r="G821" s="810"/>
    </row>
    <row r="822" spans="3:7">
      <c r="C822" s="810"/>
      <c r="D822" s="810"/>
      <c r="E822" s="810"/>
      <c r="F822" s="810"/>
      <c r="G822" s="810"/>
    </row>
    <row r="823" spans="3:7">
      <c r="C823" s="810"/>
      <c r="D823" s="810"/>
      <c r="E823" s="810"/>
      <c r="F823" s="810"/>
      <c r="G823" s="810"/>
    </row>
    <row r="824" spans="3:7">
      <c r="C824" s="810"/>
      <c r="D824" s="810"/>
      <c r="E824" s="810"/>
      <c r="F824" s="810"/>
      <c r="G824" s="810"/>
    </row>
    <row r="825" spans="3:7">
      <c r="C825" s="810"/>
      <c r="D825" s="810"/>
      <c r="E825" s="810"/>
      <c r="F825" s="810"/>
      <c r="G825" s="810"/>
    </row>
    <row r="826" spans="3:7">
      <c r="C826" s="810"/>
      <c r="D826" s="810"/>
      <c r="E826" s="810"/>
      <c r="F826" s="810"/>
      <c r="G826" s="810"/>
    </row>
    <row r="827" spans="3:7">
      <c r="C827" s="810"/>
      <c r="D827" s="810"/>
      <c r="E827" s="810"/>
      <c r="F827" s="810"/>
      <c r="G827" s="810"/>
    </row>
    <row r="828" spans="3:7">
      <c r="C828" s="810"/>
      <c r="D828" s="810"/>
      <c r="E828" s="810"/>
      <c r="F828" s="810"/>
      <c r="G828" s="810"/>
    </row>
    <row r="829" spans="3:7">
      <c r="C829" s="810"/>
      <c r="D829" s="810"/>
      <c r="E829" s="810"/>
      <c r="F829" s="810"/>
      <c r="G829" s="810"/>
    </row>
    <row r="830" spans="3:7">
      <c r="C830" s="810"/>
      <c r="D830" s="810"/>
      <c r="E830" s="810"/>
      <c r="F830" s="810"/>
      <c r="G830" s="810"/>
    </row>
    <row r="831" spans="3:7">
      <c r="C831" s="810"/>
      <c r="D831" s="810"/>
      <c r="E831" s="810"/>
      <c r="F831" s="810"/>
      <c r="G831" s="810"/>
    </row>
    <row r="832" spans="3:7">
      <c r="C832" s="810"/>
      <c r="D832" s="810"/>
      <c r="E832" s="810"/>
      <c r="F832" s="810"/>
      <c r="G832" s="810"/>
    </row>
    <row r="833" spans="3:7">
      <c r="C833" s="810"/>
      <c r="D833" s="810"/>
      <c r="E833" s="810"/>
      <c r="F833" s="810"/>
      <c r="G833" s="810"/>
    </row>
    <row r="834" spans="3:7">
      <c r="C834" s="810"/>
      <c r="D834" s="810"/>
      <c r="E834" s="810"/>
      <c r="F834" s="810"/>
      <c r="G834" s="810"/>
    </row>
    <row r="835" spans="3:7">
      <c r="C835" s="810"/>
      <c r="D835" s="810"/>
      <c r="E835" s="810"/>
      <c r="F835" s="810"/>
      <c r="G835" s="810"/>
    </row>
    <row r="836" spans="3:7">
      <c r="C836" s="810"/>
      <c r="D836" s="810"/>
      <c r="E836" s="810"/>
      <c r="F836" s="810"/>
      <c r="G836" s="810"/>
    </row>
    <row r="837" spans="3:7">
      <c r="C837" s="810"/>
      <c r="D837" s="810"/>
      <c r="E837" s="810"/>
      <c r="F837" s="810"/>
      <c r="G837" s="810"/>
    </row>
    <row r="838" spans="3:7">
      <c r="C838" s="810"/>
      <c r="D838" s="810"/>
      <c r="E838" s="810"/>
      <c r="F838" s="810"/>
      <c r="G838" s="810"/>
    </row>
    <row r="839" spans="3:7">
      <c r="C839" s="810"/>
      <c r="D839" s="810"/>
      <c r="E839" s="810"/>
      <c r="F839" s="810"/>
      <c r="G839" s="810"/>
    </row>
    <row r="840" spans="3:7">
      <c r="C840" s="810"/>
      <c r="D840" s="810"/>
      <c r="E840" s="810"/>
      <c r="F840" s="810"/>
      <c r="G840" s="810"/>
    </row>
    <row r="841" spans="3:7">
      <c r="C841" s="810"/>
      <c r="D841" s="810"/>
      <c r="E841" s="810"/>
      <c r="F841" s="810"/>
      <c r="G841" s="810"/>
    </row>
    <row r="842" spans="3:7">
      <c r="C842" s="810"/>
      <c r="D842" s="810"/>
      <c r="E842" s="810"/>
      <c r="F842" s="810"/>
      <c r="G842" s="810"/>
    </row>
    <row r="843" spans="3:7">
      <c r="C843" s="810"/>
      <c r="D843" s="810"/>
      <c r="E843" s="810"/>
      <c r="F843" s="810"/>
      <c r="G843" s="810"/>
    </row>
    <row r="844" spans="3:7">
      <c r="C844" s="810"/>
      <c r="D844" s="810"/>
      <c r="E844" s="810"/>
      <c r="F844" s="810"/>
      <c r="G844" s="810"/>
    </row>
    <row r="845" spans="3:7">
      <c r="C845" s="810"/>
      <c r="D845" s="810"/>
      <c r="E845" s="810"/>
      <c r="F845" s="810"/>
      <c r="G845" s="810"/>
    </row>
    <row r="846" spans="3:7">
      <c r="C846" s="810"/>
      <c r="D846" s="810"/>
      <c r="E846" s="810"/>
      <c r="F846" s="810"/>
      <c r="G846" s="810"/>
    </row>
    <row r="847" spans="3:7">
      <c r="C847" s="810"/>
      <c r="D847" s="810"/>
      <c r="E847" s="810"/>
      <c r="F847" s="810"/>
      <c r="G847" s="810"/>
    </row>
    <row r="848" spans="3:7">
      <c r="C848" s="810"/>
      <c r="D848" s="810"/>
      <c r="E848" s="810"/>
      <c r="F848" s="810"/>
      <c r="G848" s="810"/>
    </row>
    <row r="849" spans="3:7">
      <c r="C849" s="810"/>
      <c r="D849" s="810"/>
      <c r="E849" s="810"/>
      <c r="F849" s="810"/>
      <c r="G849" s="810"/>
    </row>
    <row r="850" spans="3:7">
      <c r="C850" s="810"/>
      <c r="D850" s="810"/>
      <c r="E850" s="810"/>
      <c r="F850" s="810"/>
      <c r="G850" s="810"/>
    </row>
    <row r="851" spans="3:7">
      <c r="C851" s="810"/>
      <c r="D851" s="810"/>
      <c r="E851" s="810"/>
      <c r="F851" s="810"/>
      <c r="G851" s="810"/>
    </row>
    <row r="852" spans="3:7">
      <c r="C852" s="810"/>
      <c r="D852" s="810"/>
      <c r="E852" s="810"/>
      <c r="F852" s="810"/>
      <c r="G852" s="810"/>
    </row>
    <row r="853" spans="3:7">
      <c r="C853" s="810"/>
      <c r="D853" s="810"/>
      <c r="E853" s="810"/>
      <c r="F853" s="810"/>
      <c r="G853" s="810"/>
    </row>
    <row r="854" spans="3:7">
      <c r="C854" s="810"/>
      <c r="D854" s="810"/>
      <c r="E854" s="810"/>
      <c r="F854" s="810"/>
      <c r="G854" s="810"/>
    </row>
    <row r="855" spans="3:7">
      <c r="C855" s="810"/>
      <c r="D855" s="810"/>
      <c r="E855" s="810"/>
      <c r="F855" s="810"/>
      <c r="G855" s="810"/>
    </row>
    <row r="856" spans="3:7">
      <c r="C856" s="810"/>
      <c r="D856" s="810"/>
      <c r="E856" s="810"/>
      <c r="F856" s="810"/>
      <c r="G856" s="810"/>
    </row>
    <row r="857" spans="3:7">
      <c r="C857" s="810"/>
      <c r="D857" s="810"/>
      <c r="E857" s="810"/>
      <c r="F857" s="810"/>
      <c r="G857" s="810"/>
    </row>
    <row r="858" spans="3:7">
      <c r="C858" s="810"/>
      <c r="D858" s="810"/>
      <c r="E858" s="810"/>
      <c r="F858" s="810"/>
      <c r="G858" s="810"/>
    </row>
    <row r="859" spans="3:7">
      <c r="C859" s="810"/>
      <c r="D859" s="810"/>
      <c r="E859" s="810"/>
      <c r="F859" s="810"/>
      <c r="G859" s="810"/>
    </row>
    <row r="860" spans="3:7">
      <c r="C860" s="810"/>
      <c r="D860" s="810"/>
      <c r="E860" s="810"/>
      <c r="F860" s="810"/>
      <c r="G860" s="810"/>
    </row>
    <row r="861" spans="3:7">
      <c r="C861" s="810"/>
      <c r="D861" s="810"/>
      <c r="E861" s="810"/>
      <c r="F861" s="810"/>
      <c r="G861" s="810"/>
    </row>
    <row r="862" spans="3:7">
      <c r="C862" s="810"/>
      <c r="D862" s="810"/>
      <c r="E862" s="810"/>
      <c r="F862" s="810"/>
      <c r="G862" s="810"/>
    </row>
    <row r="863" spans="3:7">
      <c r="C863" s="810"/>
      <c r="D863" s="810"/>
      <c r="E863" s="810"/>
      <c r="F863" s="810"/>
      <c r="G863" s="810"/>
    </row>
    <row r="864" spans="3:7">
      <c r="C864" s="810"/>
      <c r="D864" s="810"/>
      <c r="E864" s="810"/>
      <c r="F864" s="810"/>
      <c r="G864" s="810"/>
    </row>
    <row r="865" spans="3:7">
      <c r="C865" s="810"/>
      <c r="D865" s="810"/>
      <c r="E865" s="810"/>
      <c r="F865" s="810"/>
      <c r="G865" s="810"/>
    </row>
    <row r="866" spans="3:7">
      <c r="C866" s="810"/>
      <c r="D866" s="810"/>
      <c r="E866" s="810"/>
      <c r="F866" s="810"/>
      <c r="G866" s="810"/>
    </row>
    <row r="867" spans="3:7">
      <c r="C867" s="810"/>
      <c r="D867" s="810"/>
      <c r="E867" s="810"/>
      <c r="F867" s="810"/>
      <c r="G867" s="810"/>
    </row>
    <row r="868" spans="3:7">
      <c r="C868" s="810"/>
      <c r="D868" s="810"/>
      <c r="E868" s="810"/>
      <c r="F868" s="810"/>
      <c r="G868" s="810"/>
    </row>
    <row r="869" spans="3:7">
      <c r="C869" s="810"/>
      <c r="D869" s="810"/>
      <c r="E869" s="810"/>
      <c r="F869" s="810"/>
      <c r="G869" s="810"/>
    </row>
    <row r="870" spans="3:7">
      <c r="C870" s="810"/>
      <c r="D870" s="810"/>
      <c r="E870" s="810"/>
      <c r="F870" s="810"/>
      <c r="G870" s="810"/>
    </row>
    <row r="871" spans="3:7">
      <c r="C871" s="810"/>
      <c r="D871" s="810"/>
      <c r="E871" s="810"/>
      <c r="F871" s="810"/>
      <c r="G871" s="810"/>
    </row>
    <row r="872" spans="3:7">
      <c r="C872" s="810"/>
      <c r="D872" s="810"/>
      <c r="E872" s="810"/>
      <c r="F872" s="810"/>
      <c r="G872" s="810"/>
    </row>
    <row r="873" spans="3:7">
      <c r="C873" s="810"/>
      <c r="D873" s="810"/>
      <c r="E873" s="810"/>
      <c r="F873" s="810"/>
      <c r="G873" s="810"/>
    </row>
    <row r="874" spans="3:7">
      <c r="C874" s="810"/>
      <c r="D874" s="810"/>
      <c r="E874" s="810"/>
      <c r="F874" s="810"/>
      <c r="G874" s="810"/>
    </row>
    <row r="875" spans="3:7">
      <c r="C875" s="810"/>
      <c r="D875" s="810"/>
      <c r="E875" s="810"/>
      <c r="F875" s="810"/>
      <c r="G875" s="810"/>
    </row>
    <row r="876" spans="3:7">
      <c r="C876" s="810"/>
      <c r="D876" s="810"/>
      <c r="E876" s="810"/>
      <c r="F876" s="810"/>
      <c r="G876" s="810"/>
    </row>
    <row r="877" spans="3:7">
      <c r="C877" s="810"/>
      <c r="D877" s="810"/>
      <c r="E877" s="810"/>
      <c r="F877" s="810"/>
      <c r="G877" s="810"/>
    </row>
    <row r="878" spans="3:7">
      <c r="C878" s="810"/>
      <c r="D878" s="810"/>
      <c r="E878" s="810"/>
      <c r="F878" s="810"/>
      <c r="G878" s="810"/>
    </row>
    <row r="879" spans="3:7">
      <c r="C879" s="810"/>
      <c r="D879" s="810"/>
      <c r="E879" s="810"/>
      <c r="F879" s="810"/>
      <c r="G879" s="810"/>
    </row>
    <row r="880" spans="3:7">
      <c r="C880" s="810"/>
      <c r="D880" s="810"/>
      <c r="E880" s="810"/>
      <c r="F880" s="810"/>
      <c r="G880" s="810"/>
    </row>
    <row r="881" spans="3:7">
      <c r="C881" s="810"/>
      <c r="D881" s="810"/>
      <c r="E881" s="810"/>
      <c r="F881" s="810"/>
      <c r="G881" s="810"/>
    </row>
    <row r="882" spans="3:7">
      <c r="C882" s="810"/>
      <c r="D882" s="810"/>
      <c r="E882" s="810"/>
      <c r="F882" s="810"/>
      <c r="G882" s="810"/>
    </row>
    <row r="883" spans="3:7">
      <c r="C883" s="810"/>
      <c r="D883" s="810"/>
      <c r="E883" s="810"/>
      <c r="F883" s="810"/>
      <c r="G883" s="810"/>
    </row>
    <row r="884" spans="3:7">
      <c r="C884" s="810"/>
      <c r="D884" s="810"/>
      <c r="E884" s="810"/>
      <c r="F884" s="810"/>
      <c r="G884" s="810"/>
    </row>
    <row r="885" spans="3:7">
      <c r="C885" s="810"/>
      <c r="D885" s="810"/>
      <c r="E885" s="810"/>
      <c r="F885" s="810"/>
      <c r="G885" s="810"/>
    </row>
    <row r="886" spans="3:7">
      <c r="C886" s="810"/>
      <c r="D886" s="810"/>
      <c r="E886" s="810"/>
      <c r="F886" s="810"/>
      <c r="G886" s="810"/>
    </row>
    <row r="887" spans="3:7">
      <c r="C887" s="810"/>
      <c r="D887" s="810"/>
      <c r="E887" s="810"/>
      <c r="F887" s="810"/>
      <c r="G887" s="810"/>
    </row>
    <row r="888" spans="3:7">
      <c r="C888" s="810"/>
      <c r="D888" s="810"/>
      <c r="E888" s="810"/>
      <c r="F888" s="810"/>
      <c r="G888" s="810"/>
    </row>
    <row r="889" spans="3:7">
      <c r="C889" s="810"/>
      <c r="D889" s="810"/>
      <c r="E889" s="810"/>
      <c r="F889" s="810"/>
      <c r="G889" s="810"/>
    </row>
    <row r="890" spans="3:7">
      <c r="C890" s="810"/>
      <c r="D890" s="810"/>
      <c r="E890" s="810"/>
      <c r="F890" s="810"/>
      <c r="G890" s="810"/>
    </row>
    <row r="891" spans="3:7">
      <c r="C891" s="810"/>
      <c r="D891" s="810"/>
      <c r="E891" s="810"/>
      <c r="F891" s="810"/>
      <c r="G891" s="810"/>
    </row>
    <row r="892" spans="3:7">
      <c r="C892" s="810"/>
      <c r="D892" s="810"/>
      <c r="E892" s="810"/>
      <c r="F892" s="810"/>
      <c r="G892" s="810"/>
    </row>
    <row r="893" spans="3:7">
      <c r="C893" s="810"/>
      <c r="D893" s="810"/>
      <c r="E893" s="810"/>
      <c r="F893" s="810"/>
      <c r="G893" s="810"/>
    </row>
    <row r="894" spans="3:7">
      <c r="C894" s="810"/>
      <c r="D894" s="810"/>
      <c r="E894" s="810"/>
      <c r="F894" s="810"/>
      <c r="G894" s="810"/>
    </row>
    <row r="895" spans="3:7">
      <c r="C895" s="810"/>
      <c r="D895" s="810"/>
      <c r="E895" s="810"/>
      <c r="F895" s="810"/>
      <c r="G895" s="810"/>
    </row>
    <row r="896" spans="3:7">
      <c r="C896" s="810"/>
      <c r="D896" s="810"/>
      <c r="E896" s="810"/>
      <c r="F896" s="810"/>
      <c r="G896" s="810"/>
    </row>
    <row r="897" spans="3:7">
      <c r="C897" s="810"/>
      <c r="D897" s="810"/>
      <c r="E897" s="810"/>
      <c r="F897" s="810"/>
      <c r="G897" s="810"/>
    </row>
    <row r="898" spans="3:7">
      <c r="C898" s="810"/>
      <c r="D898" s="810"/>
      <c r="E898" s="810"/>
      <c r="F898" s="810"/>
      <c r="G898" s="810"/>
    </row>
    <row r="899" spans="3:7">
      <c r="C899" s="810"/>
      <c r="D899" s="810"/>
      <c r="E899" s="810"/>
      <c r="F899" s="810"/>
      <c r="G899" s="810"/>
    </row>
    <row r="900" spans="3:7">
      <c r="C900" s="810"/>
      <c r="D900" s="810"/>
      <c r="E900" s="810"/>
      <c r="F900" s="810"/>
      <c r="G900" s="810"/>
    </row>
    <row r="901" spans="3:7">
      <c r="C901" s="810"/>
      <c r="D901" s="810"/>
      <c r="E901" s="810"/>
      <c r="F901" s="810"/>
      <c r="G901" s="810"/>
    </row>
    <row r="902" spans="3:7">
      <c r="C902" s="810"/>
      <c r="D902" s="810"/>
      <c r="E902" s="810"/>
      <c r="F902" s="810"/>
      <c r="G902" s="810"/>
    </row>
    <row r="903" spans="3:7">
      <c r="C903" s="810"/>
      <c r="D903" s="810"/>
      <c r="E903" s="810"/>
      <c r="F903" s="810"/>
      <c r="G903" s="810"/>
    </row>
    <row r="904" spans="3:7">
      <c r="C904" s="810"/>
      <c r="D904" s="810"/>
      <c r="E904" s="810"/>
      <c r="F904" s="810"/>
      <c r="G904" s="810"/>
    </row>
    <row r="905" spans="3:7">
      <c r="C905" s="810"/>
      <c r="D905" s="810"/>
      <c r="E905" s="810"/>
      <c r="F905" s="810"/>
      <c r="G905" s="810"/>
    </row>
    <row r="906" spans="3:7">
      <c r="C906" s="810"/>
      <c r="D906" s="810"/>
      <c r="E906" s="810"/>
      <c r="F906" s="810"/>
      <c r="G906" s="810"/>
    </row>
    <row r="907" spans="3:7">
      <c r="C907" s="810"/>
      <c r="D907" s="810"/>
      <c r="E907" s="810"/>
      <c r="F907" s="810"/>
      <c r="G907" s="810"/>
    </row>
    <row r="908" spans="3:7">
      <c r="C908" s="810"/>
      <c r="D908" s="810"/>
      <c r="E908" s="810"/>
      <c r="F908" s="810"/>
      <c r="G908" s="810"/>
    </row>
    <row r="909" spans="3:7">
      <c r="C909" s="810"/>
      <c r="D909" s="810"/>
      <c r="E909" s="810"/>
      <c r="F909" s="810"/>
      <c r="G909" s="810"/>
    </row>
    <row r="910" spans="3:7">
      <c r="C910" s="810"/>
      <c r="D910" s="810"/>
      <c r="E910" s="810"/>
      <c r="F910" s="810"/>
      <c r="G910" s="810"/>
    </row>
    <row r="911" spans="3:7">
      <c r="C911" s="810"/>
      <c r="D911" s="810"/>
      <c r="E911" s="810"/>
      <c r="F911" s="810"/>
      <c r="G911" s="810"/>
    </row>
    <row r="912" spans="3:7">
      <c r="C912" s="810"/>
      <c r="D912" s="810"/>
      <c r="E912" s="810"/>
      <c r="F912" s="810"/>
      <c r="G912" s="810"/>
    </row>
    <row r="913" spans="3:7">
      <c r="C913" s="810"/>
      <c r="D913" s="810"/>
      <c r="E913" s="810"/>
      <c r="F913" s="810"/>
      <c r="G913" s="810"/>
    </row>
    <row r="914" spans="3:7">
      <c r="C914" s="810"/>
      <c r="D914" s="810"/>
      <c r="E914" s="810"/>
      <c r="F914" s="810"/>
      <c r="G914" s="810"/>
    </row>
    <row r="915" spans="3:7">
      <c r="C915" s="810"/>
      <c r="D915" s="810"/>
      <c r="E915" s="810"/>
      <c r="F915" s="810"/>
      <c r="G915" s="810"/>
    </row>
    <row r="916" spans="3:7">
      <c r="C916" s="810"/>
      <c r="D916" s="810"/>
      <c r="E916" s="810"/>
      <c r="F916" s="810"/>
      <c r="G916" s="810"/>
    </row>
    <row r="917" spans="3:7">
      <c r="C917" s="810"/>
      <c r="D917" s="810"/>
      <c r="E917" s="810"/>
      <c r="F917" s="810"/>
      <c r="G917" s="810"/>
    </row>
    <row r="918" spans="3:7">
      <c r="C918" s="810"/>
      <c r="D918" s="810"/>
      <c r="E918" s="810"/>
      <c r="F918" s="810"/>
      <c r="G918" s="810"/>
    </row>
    <row r="919" spans="3:7">
      <c r="C919" s="810"/>
      <c r="D919" s="810"/>
      <c r="E919" s="810"/>
      <c r="F919" s="810"/>
      <c r="G919" s="810"/>
    </row>
    <row r="920" spans="3:7">
      <c r="C920" s="810"/>
      <c r="D920" s="810"/>
      <c r="E920" s="810"/>
      <c r="F920" s="810"/>
      <c r="G920" s="810"/>
    </row>
    <row r="921" spans="3:7">
      <c r="C921" s="810"/>
      <c r="D921" s="810"/>
      <c r="E921" s="810"/>
      <c r="F921" s="810"/>
      <c r="G921" s="810"/>
    </row>
    <row r="922" spans="3:7">
      <c r="C922" s="810"/>
      <c r="D922" s="810"/>
      <c r="E922" s="810"/>
      <c r="F922" s="810"/>
      <c r="G922" s="810"/>
    </row>
    <row r="923" spans="3:7">
      <c r="C923" s="810"/>
      <c r="D923" s="810"/>
      <c r="E923" s="810"/>
      <c r="F923" s="810"/>
      <c r="G923" s="810"/>
    </row>
    <row r="924" spans="3:7">
      <c r="C924" s="810"/>
      <c r="D924" s="810"/>
      <c r="E924" s="810"/>
      <c r="F924" s="810"/>
      <c r="G924" s="810"/>
    </row>
    <row r="925" spans="3:7">
      <c r="C925" s="810"/>
      <c r="D925" s="810"/>
      <c r="E925" s="810"/>
      <c r="F925" s="810"/>
      <c r="G925" s="810"/>
    </row>
    <row r="926" spans="3:7">
      <c r="C926" s="810"/>
      <c r="D926" s="810"/>
      <c r="E926" s="810"/>
      <c r="F926" s="810"/>
      <c r="G926" s="810"/>
    </row>
    <row r="927" spans="3:7">
      <c r="C927" s="810"/>
      <c r="D927" s="810"/>
      <c r="E927" s="810"/>
      <c r="F927" s="810"/>
      <c r="G927" s="810"/>
    </row>
    <row r="928" spans="3:7">
      <c r="C928" s="810"/>
      <c r="D928" s="810"/>
      <c r="E928" s="810"/>
      <c r="F928" s="810"/>
      <c r="G928" s="810"/>
    </row>
    <row r="929" spans="3:7">
      <c r="C929" s="810"/>
      <c r="D929" s="810"/>
      <c r="E929" s="810"/>
      <c r="F929" s="810"/>
      <c r="G929" s="810"/>
    </row>
    <row r="930" spans="3:7">
      <c r="C930" s="810"/>
      <c r="D930" s="810"/>
      <c r="E930" s="810"/>
      <c r="F930" s="810"/>
      <c r="G930" s="810"/>
    </row>
    <row r="931" spans="3:7">
      <c r="C931" s="810"/>
      <c r="D931" s="810"/>
      <c r="E931" s="810"/>
      <c r="F931" s="810"/>
      <c r="G931" s="810"/>
    </row>
    <row r="932" spans="3:7">
      <c r="C932" s="810"/>
      <c r="D932" s="810"/>
      <c r="E932" s="810"/>
      <c r="F932" s="810"/>
      <c r="G932" s="810"/>
    </row>
    <row r="933" spans="3:7">
      <c r="C933" s="810"/>
      <c r="D933" s="810"/>
      <c r="E933" s="810"/>
      <c r="F933" s="810"/>
      <c r="G933" s="810"/>
    </row>
    <row r="934" spans="3:7">
      <c r="C934" s="810"/>
      <c r="D934" s="810"/>
      <c r="E934" s="810"/>
      <c r="F934" s="810"/>
      <c r="G934" s="810"/>
    </row>
    <row r="935" spans="3:7">
      <c r="C935" s="810"/>
      <c r="D935" s="810"/>
      <c r="E935" s="810"/>
      <c r="F935" s="810"/>
      <c r="G935" s="810"/>
    </row>
    <row r="936" spans="3:7">
      <c r="C936" s="810"/>
      <c r="D936" s="810"/>
      <c r="E936" s="810"/>
      <c r="F936" s="810"/>
      <c r="G936" s="810"/>
    </row>
    <row r="937" spans="3:7">
      <c r="C937" s="810"/>
      <c r="D937" s="810"/>
      <c r="E937" s="810"/>
      <c r="F937" s="810"/>
      <c r="G937" s="810"/>
    </row>
    <row r="938" spans="3:7">
      <c r="C938" s="810"/>
      <c r="D938" s="810"/>
      <c r="E938" s="810"/>
      <c r="F938" s="810"/>
      <c r="G938" s="810"/>
    </row>
    <row r="939" spans="3:7">
      <c r="C939" s="810"/>
      <c r="D939" s="810"/>
      <c r="E939" s="810"/>
      <c r="F939" s="810"/>
      <c r="G939" s="810"/>
    </row>
    <row r="940" spans="3:7">
      <c r="C940" s="810"/>
      <c r="D940" s="810"/>
      <c r="E940" s="810"/>
      <c r="F940" s="810"/>
      <c r="G940" s="810"/>
    </row>
    <row r="941" spans="3:7">
      <c r="C941" s="810"/>
      <c r="D941" s="810"/>
      <c r="E941" s="810"/>
      <c r="F941" s="810"/>
      <c r="G941" s="810"/>
    </row>
    <row r="942" spans="3:7">
      <c r="C942" s="810"/>
      <c r="D942" s="810"/>
      <c r="E942" s="810"/>
      <c r="F942" s="810"/>
      <c r="G942" s="810"/>
    </row>
    <row r="943" spans="3:7">
      <c r="C943" s="810"/>
      <c r="D943" s="810"/>
      <c r="E943" s="810"/>
      <c r="F943" s="810"/>
      <c r="G943" s="810"/>
    </row>
    <row r="944" spans="3:7">
      <c r="C944" s="810"/>
      <c r="D944" s="810"/>
      <c r="E944" s="810"/>
      <c r="F944" s="810"/>
      <c r="G944" s="810"/>
    </row>
    <row r="945" spans="3:7">
      <c r="C945" s="810"/>
      <c r="D945" s="810"/>
      <c r="E945" s="810"/>
      <c r="F945" s="810"/>
      <c r="G945" s="810"/>
    </row>
    <row r="946" spans="3:7">
      <c r="C946" s="810"/>
      <c r="D946" s="810"/>
      <c r="E946" s="810"/>
      <c r="F946" s="810"/>
      <c r="G946" s="810"/>
    </row>
    <row r="947" spans="3:7">
      <c r="C947" s="810"/>
      <c r="D947" s="810"/>
      <c r="E947" s="810"/>
      <c r="F947" s="810"/>
      <c r="G947" s="810"/>
    </row>
    <row r="948" spans="3:7">
      <c r="C948" s="810"/>
      <c r="D948" s="810"/>
      <c r="E948" s="810"/>
      <c r="F948" s="810"/>
      <c r="G948" s="810"/>
    </row>
    <row r="949" spans="3:7">
      <c r="C949" s="810"/>
      <c r="D949" s="810"/>
      <c r="E949" s="810"/>
      <c r="F949" s="810"/>
      <c r="G949" s="810"/>
    </row>
    <row r="950" spans="3:7">
      <c r="C950" s="810"/>
      <c r="D950" s="810"/>
      <c r="E950" s="810"/>
      <c r="F950" s="810"/>
      <c r="G950" s="810"/>
    </row>
    <row r="951" spans="3:7">
      <c r="C951" s="810"/>
      <c r="D951" s="810"/>
      <c r="E951" s="810"/>
      <c r="F951" s="810"/>
      <c r="G951" s="810"/>
    </row>
    <row r="952" spans="3:7">
      <c r="C952" s="810"/>
      <c r="D952" s="810"/>
      <c r="E952" s="810"/>
      <c r="F952" s="810"/>
      <c r="G952" s="810"/>
    </row>
    <row r="953" spans="3:7">
      <c r="C953" s="810"/>
      <c r="D953" s="810"/>
      <c r="E953" s="810"/>
      <c r="F953" s="810"/>
      <c r="G953" s="810"/>
    </row>
    <row r="954" spans="3:7">
      <c r="C954" s="810"/>
      <c r="D954" s="810"/>
      <c r="E954" s="810"/>
      <c r="F954" s="810"/>
      <c r="G954" s="810"/>
    </row>
    <row r="955" spans="3:7">
      <c r="C955" s="810"/>
      <c r="D955" s="810"/>
      <c r="E955" s="810"/>
      <c r="F955" s="810"/>
      <c r="G955" s="810"/>
    </row>
    <row r="956" spans="3:7">
      <c r="C956" s="810"/>
      <c r="D956" s="810"/>
      <c r="E956" s="810"/>
      <c r="F956" s="810"/>
      <c r="G956" s="810"/>
    </row>
    <row r="957" spans="3:7">
      <c r="C957" s="810"/>
      <c r="D957" s="810"/>
      <c r="E957" s="810"/>
      <c r="F957" s="810"/>
      <c r="G957" s="810"/>
    </row>
    <row r="958" spans="3:7">
      <c r="C958" s="810"/>
      <c r="D958" s="810"/>
      <c r="E958" s="810"/>
      <c r="F958" s="810"/>
      <c r="G958" s="810"/>
    </row>
    <row r="959" spans="3:7">
      <c r="C959" s="810"/>
      <c r="D959" s="810"/>
      <c r="E959" s="810"/>
      <c r="F959" s="810"/>
      <c r="G959" s="810"/>
    </row>
    <row r="960" spans="3:7">
      <c r="C960" s="810"/>
      <c r="D960" s="810"/>
      <c r="E960" s="810"/>
      <c r="F960" s="810"/>
      <c r="G960" s="810"/>
    </row>
    <row r="961" spans="3:7">
      <c r="C961" s="810"/>
      <c r="D961" s="810"/>
      <c r="E961" s="810"/>
      <c r="F961" s="810"/>
      <c r="G961" s="810"/>
    </row>
    <row r="962" spans="3:7">
      <c r="C962" s="810"/>
      <c r="D962" s="810"/>
      <c r="E962" s="810"/>
      <c r="F962" s="810"/>
      <c r="G962" s="810"/>
    </row>
    <row r="963" spans="3:7">
      <c r="C963" s="810"/>
      <c r="D963" s="810"/>
      <c r="E963" s="810"/>
      <c r="F963" s="810"/>
      <c r="G963" s="810"/>
    </row>
    <row r="964" spans="3:7">
      <c r="C964" s="810"/>
      <c r="D964" s="810"/>
      <c r="E964" s="810"/>
      <c r="F964" s="810"/>
      <c r="G964" s="810"/>
    </row>
    <row r="965" spans="3:7">
      <c r="C965" s="810"/>
      <c r="D965" s="810"/>
      <c r="E965" s="810"/>
      <c r="F965" s="810"/>
      <c r="G965" s="810"/>
    </row>
    <row r="966" spans="3:7">
      <c r="C966" s="810"/>
      <c r="D966" s="810"/>
      <c r="E966" s="810"/>
      <c r="F966" s="810"/>
      <c r="G966" s="810"/>
    </row>
    <row r="967" spans="3:7">
      <c r="C967" s="810"/>
      <c r="D967" s="810"/>
      <c r="E967" s="810"/>
      <c r="F967" s="810"/>
      <c r="G967" s="810"/>
    </row>
    <row r="968" spans="3:7">
      <c r="C968" s="810"/>
      <c r="D968" s="810"/>
      <c r="E968" s="810"/>
      <c r="F968" s="810"/>
      <c r="G968" s="810"/>
    </row>
    <row r="969" spans="3:7">
      <c r="C969" s="810"/>
      <c r="D969" s="810"/>
      <c r="E969" s="810"/>
      <c r="F969" s="810"/>
      <c r="G969" s="810"/>
    </row>
    <row r="970" spans="3:7">
      <c r="C970" s="810"/>
      <c r="D970" s="810"/>
      <c r="E970" s="810"/>
      <c r="F970" s="810"/>
      <c r="G970" s="810"/>
    </row>
    <row r="971" spans="3:7">
      <c r="C971" s="810"/>
      <c r="D971" s="810"/>
      <c r="E971" s="810"/>
      <c r="F971" s="810"/>
      <c r="G971" s="810"/>
    </row>
    <row r="972" spans="3:7">
      <c r="C972" s="810"/>
      <c r="D972" s="810"/>
      <c r="E972" s="810"/>
      <c r="F972" s="810"/>
      <c r="G972" s="810"/>
    </row>
    <row r="973" spans="3:7">
      <c r="C973" s="810"/>
      <c r="D973" s="810"/>
      <c r="E973" s="810"/>
      <c r="F973" s="810"/>
      <c r="G973" s="810"/>
    </row>
    <row r="974" spans="3:7">
      <c r="C974" s="810"/>
      <c r="D974" s="810"/>
      <c r="E974" s="810"/>
      <c r="F974" s="810"/>
      <c r="G974" s="810"/>
    </row>
    <row r="975" spans="3:7">
      <c r="C975" s="810"/>
      <c r="D975" s="810"/>
      <c r="E975" s="810"/>
      <c r="F975" s="810"/>
      <c r="G975" s="810"/>
    </row>
    <row r="976" spans="3:7">
      <c r="C976" s="810"/>
      <c r="D976" s="810"/>
      <c r="E976" s="810"/>
      <c r="F976" s="810"/>
      <c r="G976" s="810"/>
    </row>
    <row r="977" spans="3:7">
      <c r="C977" s="810"/>
      <c r="D977" s="810"/>
      <c r="E977" s="810"/>
      <c r="F977" s="810"/>
      <c r="G977" s="810"/>
    </row>
    <row r="978" spans="3:7">
      <c r="C978" s="810"/>
      <c r="D978" s="810"/>
      <c r="E978" s="810"/>
      <c r="F978" s="810"/>
      <c r="G978" s="810"/>
    </row>
    <row r="979" spans="3:7">
      <c r="C979" s="810"/>
      <c r="D979" s="810"/>
      <c r="E979" s="810"/>
      <c r="F979" s="810"/>
      <c r="G979" s="810"/>
    </row>
    <row r="980" spans="3:7">
      <c r="C980" s="810"/>
      <c r="D980" s="810"/>
      <c r="E980" s="810"/>
      <c r="F980" s="810"/>
      <c r="G980" s="810"/>
    </row>
    <row r="981" spans="3:7">
      <c r="C981" s="810"/>
      <c r="D981" s="810"/>
      <c r="E981" s="810"/>
      <c r="F981" s="810"/>
      <c r="G981" s="810"/>
    </row>
    <row r="982" spans="3:7">
      <c r="C982" s="810"/>
      <c r="D982" s="810"/>
      <c r="E982" s="810"/>
      <c r="F982" s="810"/>
      <c r="G982" s="810"/>
    </row>
    <row r="983" spans="3:7">
      <c r="C983" s="810"/>
      <c r="D983" s="810"/>
      <c r="E983" s="810"/>
      <c r="F983" s="810"/>
      <c r="G983" s="810"/>
    </row>
    <row r="984" spans="3:7">
      <c r="C984" s="810"/>
      <c r="D984" s="810"/>
      <c r="E984" s="810"/>
      <c r="F984" s="810"/>
      <c r="G984" s="810"/>
    </row>
    <row r="985" spans="3:7">
      <c r="C985" s="810"/>
      <c r="D985" s="810"/>
      <c r="E985" s="810"/>
      <c r="F985" s="810"/>
      <c r="G985" s="810"/>
    </row>
    <row r="986" spans="3:7">
      <c r="C986" s="810"/>
      <c r="D986" s="810"/>
      <c r="E986" s="810"/>
      <c r="F986" s="810"/>
      <c r="G986" s="810"/>
    </row>
    <row r="987" spans="3:7">
      <c r="C987" s="810"/>
      <c r="D987" s="810"/>
      <c r="E987" s="810"/>
      <c r="F987" s="810"/>
      <c r="G987" s="810"/>
    </row>
    <row r="988" spans="3:7">
      <c r="C988" s="810"/>
      <c r="D988" s="810"/>
      <c r="E988" s="810"/>
      <c r="F988" s="810"/>
      <c r="G988" s="810"/>
    </row>
    <row r="989" spans="3:7">
      <c r="C989" s="810"/>
      <c r="D989" s="810"/>
      <c r="E989" s="810"/>
      <c r="F989" s="810"/>
      <c r="G989" s="810"/>
    </row>
    <row r="990" spans="3:7">
      <c r="C990" s="810"/>
      <c r="D990" s="810"/>
      <c r="E990" s="810"/>
      <c r="F990" s="810"/>
      <c r="G990" s="810"/>
    </row>
    <row r="991" spans="3:7">
      <c r="C991" s="810"/>
      <c r="D991" s="810"/>
      <c r="E991" s="810"/>
      <c r="F991" s="810"/>
      <c r="G991" s="810"/>
    </row>
    <row r="992" spans="3:7">
      <c r="C992" s="810"/>
      <c r="D992" s="810"/>
      <c r="E992" s="810"/>
      <c r="F992" s="810"/>
      <c r="G992" s="810"/>
    </row>
    <row r="993" spans="3:7">
      <c r="C993" s="810"/>
      <c r="D993" s="810"/>
      <c r="E993" s="810"/>
      <c r="F993" s="810"/>
      <c r="G993" s="810"/>
    </row>
    <row r="994" spans="3:7">
      <c r="C994" s="810"/>
      <c r="D994" s="810"/>
      <c r="E994" s="810"/>
      <c r="F994" s="810"/>
      <c r="G994" s="810"/>
    </row>
    <row r="995" spans="3:7">
      <c r="C995" s="810"/>
      <c r="D995" s="810"/>
      <c r="E995" s="810"/>
      <c r="F995" s="810"/>
      <c r="G995" s="810"/>
    </row>
    <row r="996" spans="3:7">
      <c r="C996" s="810"/>
      <c r="D996" s="810"/>
      <c r="E996" s="810"/>
      <c r="F996" s="810"/>
      <c r="G996" s="810"/>
    </row>
    <row r="997" spans="3:7">
      <c r="C997" s="810"/>
      <c r="D997" s="810"/>
      <c r="E997" s="810"/>
      <c r="F997" s="810"/>
      <c r="G997" s="810"/>
    </row>
    <row r="998" spans="3:7">
      <c r="C998" s="810"/>
      <c r="D998" s="810"/>
      <c r="E998" s="810"/>
      <c r="F998" s="810"/>
      <c r="G998" s="810"/>
    </row>
    <row r="999" spans="3:7">
      <c r="C999" s="810"/>
      <c r="D999" s="810"/>
      <c r="E999" s="810"/>
      <c r="F999" s="810"/>
      <c r="G999" s="810"/>
    </row>
    <row r="1000" spans="3:7">
      <c r="C1000" s="810"/>
      <c r="D1000" s="810"/>
      <c r="E1000" s="810"/>
      <c r="F1000" s="810"/>
      <c r="G1000" s="810"/>
    </row>
    <row r="1001" spans="3:7">
      <c r="C1001" s="810"/>
      <c r="D1001" s="810"/>
      <c r="E1001" s="810"/>
      <c r="F1001" s="810"/>
      <c r="G1001" s="810"/>
    </row>
    <row r="1002" spans="3:7">
      <c r="C1002" s="810"/>
      <c r="D1002" s="810"/>
      <c r="E1002" s="810"/>
      <c r="F1002" s="810"/>
      <c r="G1002" s="810"/>
    </row>
    <row r="1003" spans="3:7">
      <c r="C1003" s="810"/>
      <c r="D1003" s="810"/>
      <c r="E1003" s="810"/>
      <c r="F1003" s="810"/>
      <c r="G1003" s="810"/>
    </row>
    <row r="1004" spans="3:7">
      <c r="C1004" s="810"/>
      <c r="D1004" s="810"/>
      <c r="E1004" s="810"/>
      <c r="F1004" s="810"/>
      <c r="G1004" s="810"/>
    </row>
    <row r="1005" spans="3:7">
      <c r="C1005" s="810"/>
      <c r="D1005" s="810"/>
      <c r="E1005" s="810"/>
      <c r="F1005" s="810"/>
      <c r="G1005" s="810"/>
    </row>
    <row r="1006" spans="3:7">
      <c r="C1006" s="810"/>
      <c r="D1006" s="810"/>
      <c r="E1006" s="810"/>
      <c r="F1006" s="810"/>
      <c r="G1006" s="810"/>
    </row>
    <row r="1007" spans="3:7">
      <c r="C1007" s="810"/>
      <c r="D1007" s="810"/>
      <c r="E1007" s="810"/>
      <c r="F1007" s="810"/>
      <c r="G1007" s="810"/>
    </row>
    <row r="1008" spans="3:7">
      <c r="C1008" s="810"/>
      <c r="D1008" s="810"/>
      <c r="E1008" s="810"/>
      <c r="F1008" s="810"/>
      <c r="G1008" s="810"/>
    </row>
    <row r="1009" spans="3:7">
      <c r="C1009" s="810"/>
      <c r="D1009" s="810"/>
      <c r="E1009" s="810"/>
      <c r="F1009" s="810"/>
      <c r="G1009" s="810"/>
    </row>
    <row r="1010" spans="3:7">
      <c r="C1010" s="810"/>
      <c r="D1010" s="810"/>
      <c r="E1010" s="810"/>
      <c r="F1010" s="810"/>
      <c r="G1010" s="810"/>
    </row>
    <row r="1011" spans="3:7">
      <c r="C1011" s="810"/>
      <c r="D1011" s="810"/>
      <c r="E1011" s="810"/>
      <c r="F1011" s="810"/>
      <c r="G1011" s="810"/>
    </row>
    <row r="1012" spans="3:7">
      <c r="C1012" s="810"/>
      <c r="D1012" s="810"/>
      <c r="E1012" s="810"/>
      <c r="F1012" s="810"/>
      <c r="G1012" s="810"/>
    </row>
    <row r="1013" spans="3:7">
      <c r="C1013" s="810"/>
      <c r="D1013" s="810"/>
      <c r="E1013" s="810"/>
      <c r="F1013" s="810"/>
      <c r="G1013" s="810"/>
    </row>
    <row r="1014" spans="3:7">
      <c r="C1014" s="810"/>
      <c r="D1014" s="810"/>
      <c r="E1014" s="810"/>
      <c r="F1014" s="810"/>
      <c r="G1014" s="810"/>
    </row>
    <row r="1015" spans="3:7">
      <c r="C1015" s="810"/>
      <c r="D1015" s="810"/>
      <c r="E1015" s="810"/>
      <c r="F1015" s="810"/>
      <c r="G1015" s="810"/>
    </row>
    <row r="1016" spans="3:7">
      <c r="C1016" s="810"/>
      <c r="D1016" s="810"/>
      <c r="E1016" s="810"/>
      <c r="F1016" s="810"/>
      <c r="G1016" s="810"/>
    </row>
    <row r="1017" spans="3:7">
      <c r="C1017" s="810"/>
      <c r="D1017" s="810"/>
      <c r="E1017" s="810"/>
      <c r="F1017" s="810"/>
      <c r="G1017" s="810"/>
    </row>
    <row r="1018" spans="3:7">
      <c r="C1018" s="810"/>
      <c r="D1018" s="810"/>
      <c r="E1018" s="810"/>
      <c r="F1018" s="810"/>
      <c r="G1018" s="810"/>
    </row>
    <row r="1019" spans="3:7">
      <c r="C1019" s="810"/>
      <c r="D1019" s="810"/>
      <c r="E1019" s="810"/>
      <c r="F1019" s="810"/>
      <c r="G1019" s="810"/>
    </row>
    <row r="1020" spans="3:7">
      <c r="C1020" s="810"/>
      <c r="D1020" s="810"/>
      <c r="E1020" s="810"/>
      <c r="F1020" s="810"/>
      <c r="G1020" s="810"/>
    </row>
    <row r="1021" spans="3:7">
      <c r="C1021" s="810"/>
      <c r="D1021" s="810"/>
      <c r="E1021" s="810"/>
      <c r="F1021" s="810"/>
      <c r="G1021" s="810"/>
    </row>
    <row r="1022" spans="3:7">
      <c r="C1022" s="810"/>
      <c r="D1022" s="810"/>
      <c r="E1022" s="810"/>
      <c r="F1022" s="810"/>
      <c r="G1022" s="810"/>
    </row>
    <row r="1023" spans="3:7">
      <c r="C1023" s="810"/>
      <c r="D1023" s="810"/>
      <c r="E1023" s="810"/>
      <c r="F1023" s="810"/>
      <c r="G1023" s="810"/>
    </row>
    <row r="1024" spans="3:7">
      <c r="C1024" s="810"/>
      <c r="D1024" s="810"/>
      <c r="E1024" s="810"/>
      <c r="F1024" s="810"/>
      <c r="G1024" s="810"/>
    </row>
    <row r="1025" spans="3:7">
      <c r="C1025" s="810"/>
      <c r="D1025" s="810"/>
      <c r="E1025" s="810"/>
      <c r="F1025" s="810"/>
      <c r="G1025" s="810"/>
    </row>
    <row r="1026" spans="3:7">
      <c r="C1026" s="810"/>
      <c r="D1026" s="810"/>
      <c r="E1026" s="810"/>
      <c r="F1026" s="810"/>
      <c r="G1026" s="810"/>
    </row>
    <row r="1027" spans="3:7">
      <c r="C1027" s="810"/>
      <c r="D1027" s="810"/>
      <c r="E1027" s="810"/>
      <c r="F1027" s="810"/>
      <c r="G1027" s="810"/>
    </row>
    <row r="1028" spans="3:7">
      <c r="C1028" s="810"/>
      <c r="D1028" s="810"/>
      <c r="E1028" s="810"/>
      <c r="F1028" s="810"/>
      <c r="G1028" s="810"/>
    </row>
    <row r="1029" spans="3:7">
      <c r="C1029" s="810"/>
      <c r="D1029" s="810"/>
      <c r="E1029" s="810"/>
      <c r="F1029" s="810"/>
      <c r="G1029" s="810"/>
    </row>
    <row r="1030" spans="3:7">
      <c r="C1030" s="810"/>
      <c r="D1030" s="810"/>
      <c r="E1030" s="810"/>
      <c r="F1030" s="810"/>
      <c r="G1030" s="810"/>
    </row>
    <row r="1031" spans="3:7">
      <c r="C1031" s="810"/>
      <c r="D1031" s="810"/>
      <c r="E1031" s="810"/>
      <c r="F1031" s="810"/>
      <c r="G1031" s="810"/>
    </row>
    <row r="1032" spans="3:7">
      <c r="C1032" s="810"/>
      <c r="D1032" s="810"/>
      <c r="E1032" s="810"/>
      <c r="F1032" s="810"/>
      <c r="G1032" s="810"/>
    </row>
    <row r="1033" spans="3:7">
      <c r="C1033" s="810"/>
      <c r="D1033" s="810"/>
      <c r="E1033" s="810"/>
      <c r="F1033" s="810"/>
      <c r="G1033" s="810"/>
    </row>
    <row r="1034" spans="3:7">
      <c r="C1034" s="810"/>
      <c r="D1034" s="810"/>
      <c r="E1034" s="810"/>
      <c r="F1034" s="810"/>
      <c r="G1034" s="810"/>
    </row>
    <row r="1035" spans="3:7">
      <c r="C1035" s="810"/>
      <c r="D1035" s="810"/>
      <c r="E1035" s="810"/>
      <c r="F1035" s="810"/>
      <c r="G1035" s="810"/>
    </row>
    <row r="1036" spans="3:7">
      <c r="C1036" s="810"/>
      <c r="D1036" s="810"/>
      <c r="E1036" s="810"/>
      <c r="F1036" s="810"/>
      <c r="G1036" s="810"/>
    </row>
    <row r="1037" spans="3:7">
      <c r="C1037" s="810"/>
      <c r="D1037" s="810"/>
      <c r="E1037" s="810"/>
      <c r="F1037" s="810"/>
      <c r="G1037" s="810"/>
    </row>
    <row r="1038" spans="3:7">
      <c r="C1038" s="810"/>
      <c r="D1038" s="810"/>
      <c r="E1038" s="810"/>
      <c r="F1038" s="810"/>
      <c r="G1038" s="810"/>
    </row>
    <row r="1039" spans="3:7">
      <c r="C1039" s="810"/>
      <c r="D1039" s="810"/>
      <c r="E1039" s="810"/>
      <c r="F1039" s="810"/>
      <c r="G1039" s="810"/>
    </row>
    <row r="1040" spans="3:7">
      <c r="C1040" s="810"/>
      <c r="D1040" s="810"/>
      <c r="E1040" s="810"/>
      <c r="F1040" s="810"/>
      <c r="G1040" s="810"/>
    </row>
    <row r="1041" spans="3:7">
      <c r="C1041" s="810"/>
      <c r="D1041" s="810"/>
      <c r="E1041" s="810"/>
      <c r="F1041" s="810"/>
      <c r="G1041" s="810"/>
    </row>
    <row r="1042" spans="3:7">
      <c r="C1042" s="810"/>
      <c r="D1042" s="810"/>
      <c r="E1042" s="810"/>
      <c r="F1042" s="810"/>
      <c r="G1042" s="810"/>
    </row>
    <row r="1043" spans="3:7">
      <c r="C1043" s="810"/>
      <c r="D1043" s="810"/>
      <c r="E1043" s="810"/>
      <c r="F1043" s="810"/>
      <c r="G1043" s="810"/>
    </row>
    <row r="1044" spans="3:7">
      <c r="C1044" s="810"/>
      <c r="D1044" s="810"/>
      <c r="E1044" s="810"/>
      <c r="F1044" s="810"/>
      <c r="G1044" s="810"/>
    </row>
    <row r="1045" spans="3:7">
      <c r="C1045" s="810"/>
      <c r="D1045" s="810"/>
      <c r="E1045" s="810"/>
      <c r="F1045" s="810"/>
      <c r="G1045" s="810"/>
    </row>
    <row r="1046" spans="3:7">
      <c r="C1046" s="810"/>
      <c r="D1046" s="810"/>
      <c r="E1046" s="810"/>
      <c r="F1046" s="810"/>
      <c r="G1046" s="810"/>
    </row>
    <row r="1047" spans="3:7">
      <c r="C1047" s="810"/>
      <c r="D1047" s="810"/>
      <c r="E1047" s="810"/>
      <c r="F1047" s="810"/>
      <c r="G1047" s="810"/>
    </row>
    <row r="1048" spans="3:7">
      <c r="C1048" s="810"/>
      <c r="D1048" s="810"/>
      <c r="E1048" s="810"/>
      <c r="F1048" s="810"/>
      <c r="G1048" s="810"/>
    </row>
    <row r="1049" spans="3:7">
      <c r="C1049" s="810"/>
      <c r="D1049" s="810"/>
      <c r="E1049" s="810"/>
      <c r="F1049" s="810"/>
      <c r="G1049" s="810"/>
    </row>
    <row r="1050" spans="3:7">
      <c r="C1050" s="810"/>
      <c r="D1050" s="810"/>
      <c r="E1050" s="810"/>
      <c r="F1050" s="810"/>
      <c r="G1050" s="810"/>
    </row>
    <row r="1051" spans="3:7">
      <c r="C1051" s="810"/>
      <c r="D1051" s="810"/>
      <c r="E1051" s="810"/>
      <c r="F1051" s="810"/>
      <c r="G1051" s="810"/>
    </row>
    <row r="1052" spans="3:7">
      <c r="C1052" s="810"/>
      <c r="D1052" s="810"/>
      <c r="E1052" s="810"/>
      <c r="F1052" s="810"/>
      <c r="G1052" s="810"/>
    </row>
    <row r="1053" spans="3:7">
      <c r="C1053" s="810"/>
      <c r="D1053" s="810"/>
      <c r="E1053" s="810"/>
      <c r="F1053" s="810"/>
      <c r="G1053" s="810"/>
    </row>
    <row r="1054" spans="3:7">
      <c r="C1054" s="810"/>
      <c r="D1054" s="810"/>
      <c r="E1054" s="810"/>
      <c r="F1054" s="810"/>
      <c r="G1054" s="810"/>
    </row>
    <row r="1055" spans="3:7">
      <c r="C1055" s="810"/>
      <c r="D1055" s="810"/>
      <c r="E1055" s="810"/>
      <c r="F1055" s="810"/>
      <c r="G1055" s="810"/>
    </row>
    <row r="1056" spans="3:7">
      <c r="C1056" s="810"/>
      <c r="D1056" s="810"/>
      <c r="E1056" s="810"/>
      <c r="F1056" s="810"/>
      <c r="G1056" s="810"/>
    </row>
    <row r="1057" spans="3:7">
      <c r="C1057" s="810"/>
      <c r="D1057" s="810"/>
      <c r="E1057" s="810"/>
      <c r="F1057" s="810"/>
      <c r="G1057" s="810"/>
    </row>
    <row r="1058" spans="3:7">
      <c r="C1058" s="810"/>
      <c r="D1058" s="810"/>
      <c r="E1058" s="810"/>
      <c r="F1058" s="810"/>
      <c r="G1058" s="810"/>
    </row>
    <row r="1059" spans="3:7">
      <c r="C1059" s="810"/>
      <c r="D1059" s="810"/>
      <c r="E1059" s="810"/>
      <c r="F1059" s="810"/>
      <c r="G1059" s="810"/>
    </row>
    <row r="1060" spans="3:7">
      <c r="C1060" s="810"/>
      <c r="D1060" s="810"/>
      <c r="E1060" s="810"/>
      <c r="F1060" s="810"/>
      <c r="G1060" s="810"/>
    </row>
    <row r="1061" spans="3:7">
      <c r="C1061" s="810"/>
      <c r="D1061" s="810"/>
      <c r="E1061" s="810"/>
      <c r="F1061" s="810"/>
      <c r="G1061" s="810"/>
    </row>
    <row r="1062" spans="3:7">
      <c r="C1062" s="810"/>
      <c r="D1062" s="810"/>
      <c r="E1062" s="810"/>
      <c r="F1062" s="810"/>
      <c r="G1062" s="810"/>
    </row>
    <row r="1063" spans="3:7">
      <c r="C1063" s="810"/>
      <c r="D1063" s="810"/>
      <c r="E1063" s="810"/>
      <c r="F1063" s="810"/>
      <c r="G1063" s="810"/>
    </row>
    <row r="1064" spans="3:7">
      <c r="C1064" s="810"/>
      <c r="D1064" s="810"/>
      <c r="E1064" s="810"/>
      <c r="F1064" s="810"/>
      <c r="G1064" s="810"/>
    </row>
    <row r="1065" spans="3:7">
      <c r="C1065" s="810"/>
      <c r="D1065" s="810"/>
      <c r="E1065" s="810"/>
      <c r="F1065" s="810"/>
      <c r="G1065" s="810"/>
    </row>
    <row r="1066" spans="3:7">
      <c r="C1066" s="810"/>
      <c r="D1066" s="810"/>
      <c r="E1066" s="810"/>
      <c r="F1066" s="810"/>
      <c r="G1066" s="810"/>
    </row>
    <row r="1067" spans="3:7">
      <c r="C1067" s="810"/>
      <c r="D1067" s="810"/>
      <c r="E1067" s="810"/>
      <c r="F1067" s="810"/>
      <c r="G1067" s="810"/>
    </row>
    <row r="1068" spans="3:7">
      <c r="C1068" s="810"/>
      <c r="D1068" s="810"/>
      <c r="E1068" s="810"/>
      <c r="F1068" s="810"/>
      <c r="G1068" s="810"/>
    </row>
    <row r="1069" spans="3:7">
      <c r="C1069" s="810"/>
      <c r="D1069" s="810"/>
      <c r="E1069" s="810"/>
      <c r="F1069" s="810"/>
      <c r="G1069" s="810"/>
    </row>
    <row r="1070" spans="3:7">
      <c r="C1070" s="810"/>
      <c r="D1070" s="810"/>
      <c r="E1070" s="810"/>
      <c r="F1070" s="810"/>
      <c r="G1070" s="810"/>
    </row>
    <row r="1071" spans="3:7">
      <c r="C1071" s="810"/>
      <c r="D1071" s="810"/>
      <c r="E1071" s="810"/>
      <c r="F1071" s="810"/>
      <c r="G1071" s="810"/>
    </row>
    <row r="1072" spans="3:7">
      <c r="C1072" s="810"/>
      <c r="D1072" s="810"/>
      <c r="E1072" s="810"/>
      <c r="F1072" s="810"/>
      <c r="G1072" s="810"/>
    </row>
    <row r="1073" spans="3:7">
      <c r="C1073" s="810"/>
      <c r="D1073" s="810"/>
      <c r="E1073" s="810"/>
      <c r="F1073" s="810"/>
      <c r="G1073" s="810"/>
    </row>
    <row r="1074" spans="3:7">
      <c r="C1074" s="810"/>
      <c r="D1074" s="810"/>
      <c r="E1074" s="810"/>
      <c r="F1074" s="810"/>
      <c r="G1074" s="810"/>
    </row>
    <row r="1075" spans="3:7">
      <c r="C1075" s="810"/>
      <c r="D1075" s="810"/>
      <c r="E1075" s="810"/>
      <c r="F1075" s="810"/>
      <c r="G1075" s="810"/>
    </row>
    <row r="1076" spans="3:7">
      <c r="C1076" s="810"/>
      <c r="D1076" s="810"/>
      <c r="E1076" s="810"/>
      <c r="F1076" s="810"/>
      <c r="G1076" s="810"/>
    </row>
    <row r="1077" spans="3:7">
      <c r="C1077" s="810"/>
      <c r="D1077" s="810"/>
      <c r="E1077" s="810"/>
      <c r="F1077" s="810"/>
      <c r="G1077" s="810"/>
    </row>
    <row r="1078" spans="3:7">
      <c r="C1078" s="810"/>
      <c r="D1078" s="810"/>
      <c r="E1078" s="810"/>
      <c r="F1078" s="810"/>
      <c r="G1078" s="810"/>
    </row>
    <row r="1079" spans="3:7">
      <c r="C1079" s="810"/>
      <c r="D1079" s="810"/>
      <c r="E1079" s="810"/>
      <c r="F1079" s="810"/>
      <c r="G1079" s="810"/>
    </row>
    <row r="1080" spans="3:7">
      <c r="C1080" s="810"/>
      <c r="D1080" s="810"/>
      <c r="E1080" s="810"/>
      <c r="F1080" s="810"/>
      <c r="G1080" s="810"/>
    </row>
    <row r="1081" spans="3:7">
      <c r="C1081" s="810"/>
      <c r="D1081" s="810"/>
      <c r="E1081" s="810"/>
      <c r="F1081" s="810"/>
      <c r="G1081" s="810"/>
    </row>
    <row r="1082" spans="3:7">
      <c r="C1082" s="810"/>
      <c r="D1082" s="810"/>
      <c r="E1082" s="810"/>
      <c r="F1082" s="810"/>
      <c r="G1082" s="810"/>
    </row>
    <row r="1083" spans="3:7">
      <c r="C1083" s="810"/>
      <c r="D1083" s="810"/>
      <c r="E1083" s="810"/>
      <c r="F1083" s="810"/>
      <c r="G1083" s="810"/>
    </row>
    <row r="1084" spans="3:7">
      <c r="C1084" s="810"/>
      <c r="D1084" s="810"/>
      <c r="E1084" s="810"/>
      <c r="F1084" s="810"/>
      <c r="G1084" s="810"/>
    </row>
    <row r="1085" spans="3:7">
      <c r="C1085" s="810"/>
      <c r="D1085" s="810"/>
      <c r="E1085" s="810"/>
      <c r="F1085" s="810"/>
      <c r="G1085" s="810"/>
    </row>
    <row r="1086" spans="3:7">
      <c r="C1086" s="810"/>
      <c r="D1086" s="810"/>
      <c r="E1086" s="810"/>
      <c r="F1086" s="810"/>
      <c r="G1086" s="810"/>
    </row>
    <row r="1087" spans="3:7">
      <c r="C1087" s="810"/>
      <c r="D1087" s="810"/>
      <c r="E1087" s="810"/>
      <c r="F1087" s="810"/>
      <c r="G1087" s="810"/>
    </row>
    <row r="1088" spans="3:7">
      <c r="C1088" s="810"/>
      <c r="D1088" s="810"/>
      <c r="E1088" s="810"/>
      <c r="F1088" s="810"/>
      <c r="G1088" s="810"/>
    </row>
    <row r="1089" spans="3:7">
      <c r="C1089" s="810"/>
      <c r="D1089" s="810"/>
      <c r="E1089" s="810"/>
      <c r="F1089" s="810"/>
      <c r="G1089" s="810"/>
    </row>
    <row r="1090" spans="3:7">
      <c r="C1090" s="810"/>
      <c r="D1090" s="810"/>
      <c r="E1090" s="810"/>
      <c r="F1090" s="810"/>
      <c r="G1090" s="810"/>
    </row>
    <row r="1091" spans="3:7">
      <c r="C1091" s="810"/>
      <c r="D1091" s="810"/>
      <c r="E1091" s="810"/>
      <c r="F1091" s="810"/>
      <c r="G1091" s="810"/>
    </row>
    <row r="1092" spans="3:7">
      <c r="C1092" s="810"/>
      <c r="D1092" s="810"/>
      <c r="E1092" s="810"/>
      <c r="F1092" s="810"/>
      <c r="G1092" s="810"/>
    </row>
    <row r="1093" spans="3:7">
      <c r="C1093" s="810"/>
      <c r="D1093" s="810"/>
      <c r="E1093" s="810"/>
      <c r="F1093" s="810"/>
      <c r="G1093" s="810"/>
    </row>
    <row r="1094" spans="3:7">
      <c r="C1094" s="810"/>
      <c r="D1094" s="810"/>
      <c r="E1094" s="810"/>
      <c r="F1094" s="810"/>
      <c r="G1094" s="810"/>
    </row>
    <row r="1095" spans="3:7">
      <c r="C1095" s="810"/>
      <c r="D1095" s="810"/>
      <c r="E1095" s="810"/>
      <c r="F1095" s="810"/>
      <c r="G1095" s="810"/>
    </row>
    <row r="1096" spans="3:7">
      <c r="C1096" s="810"/>
      <c r="D1096" s="810"/>
      <c r="E1096" s="810"/>
      <c r="F1096" s="810"/>
      <c r="G1096" s="810"/>
    </row>
    <row r="1097" spans="3:7">
      <c r="C1097" s="810"/>
      <c r="D1097" s="810"/>
      <c r="E1097" s="810"/>
      <c r="F1097" s="810"/>
      <c r="G1097" s="810"/>
    </row>
    <row r="1098" spans="3:7">
      <c r="C1098" s="810"/>
      <c r="D1098" s="810"/>
      <c r="E1098" s="810"/>
      <c r="F1098" s="810"/>
      <c r="G1098" s="810"/>
    </row>
    <row r="1099" spans="3:7">
      <c r="C1099" s="810"/>
      <c r="D1099" s="810"/>
      <c r="E1099" s="810"/>
      <c r="F1099" s="810"/>
      <c r="G1099" s="810"/>
    </row>
    <row r="1100" spans="3:7">
      <c r="C1100" s="810"/>
      <c r="D1100" s="810"/>
      <c r="E1100" s="810"/>
      <c r="F1100" s="810"/>
      <c r="G1100" s="810"/>
    </row>
    <row r="1101" spans="3:7">
      <c r="C1101" s="810"/>
      <c r="D1101" s="810"/>
      <c r="E1101" s="810"/>
      <c r="F1101" s="810"/>
      <c r="G1101" s="810"/>
    </row>
    <row r="1102" spans="3:7">
      <c r="C1102" s="810"/>
      <c r="D1102" s="810"/>
      <c r="E1102" s="810"/>
      <c r="F1102" s="810"/>
      <c r="G1102" s="810"/>
    </row>
    <row r="1103" spans="3:7">
      <c r="C1103" s="810"/>
      <c r="D1103" s="810"/>
      <c r="E1103" s="810"/>
      <c r="F1103" s="810"/>
      <c r="G1103" s="810"/>
    </row>
    <row r="1104" spans="3:7">
      <c r="C1104" s="810"/>
      <c r="D1104" s="810"/>
      <c r="E1104" s="810"/>
      <c r="F1104" s="810"/>
      <c r="G1104" s="810"/>
    </row>
    <row r="1105" spans="3:7">
      <c r="C1105" s="810"/>
      <c r="D1105" s="810"/>
      <c r="E1105" s="810"/>
      <c r="F1105" s="810"/>
      <c r="G1105" s="810"/>
    </row>
    <row r="1106" spans="3:7">
      <c r="C1106" s="810"/>
      <c r="D1106" s="810"/>
      <c r="E1106" s="810"/>
      <c r="F1106" s="810"/>
      <c r="G1106" s="810"/>
    </row>
    <row r="1107" spans="3:7">
      <c r="C1107" s="810"/>
      <c r="D1107" s="810"/>
      <c r="E1107" s="810"/>
      <c r="F1107" s="810"/>
      <c r="G1107" s="810"/>
    </row>
    <row r="1108" spans="3:7">
      <c r="C1108" s="810"/>
      <c r="D1108" s="810"/>
      <c r="E1108" s="810"/>
      <c r="F1108" s="810"/>
      <c r="G1108" s="810"/>
    </row>
    <row r="1109" spans="3:7">
      <c r="C1109" s="810"/>
      <c r="D1109" s="810"/>
      <c r="E1109" s="810"/>
      <c r="F1109" s="810"/>
      <c r="G1109" s="810"/>
    </row>
    <row r="1110" spans="3:7">
      <c r="C1110" s="810"/>
      <c r="D1110" s="810"/>
      <c r="E1110" s="810"/>
      <c r="F1110" s="810"/>
      <c r="G1110" s="810"/>
    </row>
    <row r="1111" spans="3:7">
      <c r="C1111" s="810"/>
      <c r="D1111" s="810"/>
      <c r="E1111" s="810"/>
      <c r="F1111" s="810"/>
      <c r="G1111" s="810"/>
    </row>
    <row r="1112" spans="3:7">
      <c r="C1112" s="810"/>
      <c r="D1112" s="810"/>
      <c r="E1112" s="810"/>
      <c r="F1112" s="810"/>
      <c r="G1112" s="810"/>
    </row>
    <row r="1113" spans="3:7">
      <c r="C1113" s="810"/>
      <c r="D1113" s="810"/>
      <c r="E1113" s="810"/>
      <c r="F1113" s="810"/>
      <c r="G1113" s="810"/>
    </row>
    <row r="1114" spans="3:7">
      <c r="C1114" s="810"/>
      <c r="D1114" s="810"/>
      <c r="E1114" s="810"/>
      <c r="F1114" s="810"/>
      <c r="G1114" s="810"/>
    </row>
    <row r="1115" spans="3:7">
      <c r="C1115" s="810"/>
      <c r="D1115" s="810"/>
      <c r="E1115" s="810"/>
      <c r="F1115" s="810"/>
      <c r="G1115" s="810"/>
    </row>
    <row r="1116" spans="3:7">
      <c r="C1116" s="810"/>
      <c r="D1116" s="810"/>
      <c r="E1116" s="810"/>
      <c r="F1116" s="810"/>
      <c r="G1116" s="810"/>
    </row>
    <row r="1117" spans="3:7">
      <c r="C1117" s="810"/>
      <c r="D1117" s="810"/>
      <c r="E1117" s="810"/>
      <c r="F1117" s="810"/>
      <c r="G1117" s="810"/>
    </row>
    <row r="1118" spans="3:7">
      <c r="C1118" s="810"/>
      <c r="D1118" s="810"/>
      <c r="E1118" s="810"/>
      <c r="F1118" s="810"/>
      <c r="G1118" s="810"/>
    </row>
    <row r="1119" spans="3:7">
      <c r="C1119" s="810"/>
      <c r="D1119" s="810"/>
      <c r="E1119" s="810"/>
      <c r="F1119" s="810"/>
      <c r="G1119" s="810"/>
    </row>
    <row r="1120" spans="3:7">
      <c r="C1120" s="810"/>
      <c r="D1120" s="810"/>
      <c r="E1120" s="810"/>
      <c r="F1120" s="810"/>
      <c r="G1120" s="810"/>
    </row>
    <row r="1121" spans="3:7">
      <c r="C1121" s="810"/>
      <c r="D1121" s="810"/>
      <c r="E1121" s="810"/>
      <c r="F1121" s="810"/>
      <c r="G1121" s="810"/>
    </row>
    <row r="1122" spans="3:7">
      <c r="C1122" s="810"/>
      <c r="D1122" s="810"/>
      <c r="E1122" s="810"/>
      <c r="F1122" s="810"/>
      <c r="G1122" s="810"/>
    </row>
    <row r="1123" spans="3:7">
      <c r="C1123" s="810"/>
      <c r="D1123" s="810"/>
      <c r="E1123" s="810"/>
      <c r="F1123" s="810"/>
      <c r="G1123" s="810"/>
    </row>
    <row r="1124" spans="3:7">
      <c r="C1124" s="810"/>
      <c r="D1124" s="810"/>
      <c r="E1124" s="810"/>
      <c r="F1124" s="810"/>
      <c r="G1124" s="810"/>
    </row>
    <row r="1125" spans="3:7">
      <c r="C1125" s="810"/>
      <c r="D1125" s="810"/>
      <c r="E1125" s="810"/>
      <c r="F1125" s="810"/>
      <c r="G1125" s="810"/>
    </row>
    <row r="1126" spans="3:7">
      <c r="C1126" s="810"/>
      <c r="D1126" s="810"/>
      <c r="E1126" s="810"/>
      <c r="F1126" s="810"/>
      <c r="G1126" s="810"/>
    </row>
    <row r="1127" spans="3:7">
      <c r="C1127" s="810"/>
      <c r="D1127" s="810"/>
      <c r="E1127" s="810"/>
      <c r="F1127" s="810"/>
      <c r="G1127" s="810"/>
    </row>
    <row r="1128" spans="3:7">
      <c r="C1128" s="810"/>
      <c r="D1128" s="810"/>
      <c r="E1128" s="810"/>
      <c r="F1128" s="810"/>
      <c r="G1128" s="810"/>
    </row>
    <row r="1129" spans="3:7">
      <c r="C1129" s="810"/>
      <c r="D1129" s="810"/>
      <c r="E1129" s="810"/>
      <c r="F1129" s="810"/>
      <c r="G1129" s="810"/>
    </row>
    <row r="1130" spans="3:7">
      <c r="C1130" s="810"/>
      <c r="D1130" s="810"/>
      <c r="E1130" s="810"/>
      <c r="F1130" s="810"/>
      <c r="G1130" s="810"/>
    </row>
    <row r="1131" spans="3:7">
      <c r="C1131" s="810"/>
      <c r="D1131" s="810"/>
      <c r="E1131" s="810"/>
      <c r="F1131" s="810"/>
      <c r="G1131" s="810"/>
    </row>
    <row r="1132" spans="3:7">
      <c r="C1132" s="810"/>
      <c r="D1132" s="810"/>
      <c r="E1132" s="810"/>
      <c r="F1132" s="810"/>
      <c r="G1132" s="810"/>
    </row>
    <row r="1133" spans="3:7">
      <c r="C1133" s="810"/>
      <c r="D1133" s="810"/>
      <c r="E1133" s="810"/>
      <c r="F1133" s="810"/>
      <c r="G1133" s="810"/>
    </row>
    <row r="1134" spans="3:7">
      <c r="C1134" s="810"/>
      <c r="D1134" s="810"/>
      <c r="E1134" s="810"/>
      <c r="F1134" s="810"/>
      <c r="G1134" s="810"/>
    </row>
    <row r="1135" spans="3:7">
      <c r="C1135" s="810"/>
      <c r="D1135" s="810"/>
      <c r="E1135" s="810"/>
      <c r="F1135" s="810"/>
      <c r="G1135" s="810"/>
    </row>
    <row r="1136" spans="3:7">
      <c r="C1136" s="810"/>
      <c r="D1136" s="810"/>
      <c r="E1136" s="810"/>
      <c r="F1136" s="810"/>
      <c r="G1136" s="810"/>
    </row>
    <row r="1137" spans="3:7">
      <c r="C1137" s="810"/>
      <c r="D1137" s="810"/>
      <c r="E1137" s="810"/>
      <c r="F1137" s="810"/>
      <c r="G1137" s="810"/>
    </row>
    <row r="1138" spans="3:7">
      <c r="C1138" s="810"/>
      <c r="D1138" s="810"/>
      <c r="E1138" s="810"/>
      <c r="F1138" s="810"/>
      <c r="G1138" s="810"/>
    </row>
    <row r="1139" spans="3:7">
      <c r="C1139" s="810"/>
      <c r="D1139" s="810"/>
      <c r="E1139" s="810"/>
      <c r="F1139" s="810"/>
      <c r="G1139" s="810"/>
    </row>
    <row r="1140" spans="3:7">
      <c r="C1140" s="810"/>
      <c r="D1140" s="810"/>
      <c r="E1140" s="810"/>
      <c r="F1140" s="810"/>
      <c r="G1140" s="810"/>
    </row>
    <row r="1141" spans="3:7">
      <c r="C1141" s="810"/>
      <c r="D1141" s="810"/>
      <c r="E1141" s="810"/>
      <c r="F1141" s="810"/>
      <c r="G1141" s="810"/>
    </row>
    <row r="1142" spans="3:7">
      <c r="C1142" s="810"/>
      <c r="D1142" s="810"/>
      <c r="E1142" s="810"/>
      <c r="F1142" s="810"/>
      <c r="G1142" s="810"/>
    </row>
    <row r="1143" spans="3:7">
      <c r="C1143" s="810"/>
      <c r="D1143" s="810"/>
      <c r="E1143" s="810"/>
      <c r="F1143" s="810"/>
      <c r="G1143" s="810"/>
    </row>
    <row r="1144" spans="3:7">
      <c r="C1144" s="810"/>
      <c r="D1144" s="810"/>
      <c r="E1144" s="810"/>
      <c r="F1144" s="810"/>
      <c r="G1144" s="810"/>
    </row>
    <row r="1145" spans="3:7">
      <c r="C1145" s="810"/>
      <c r="D1145" s="810"/>
      <c r="E1145" s="810"/>
      <c r="F1145" s="810"/>
      <c r="G1145" s="810"/>
    </row>
    <row r="1146" spans="3:7">
      <c r="C1146" s="810"/>
      <c r="D1146" s="810"/>
      <c r="E1146" s="810"/>
      <c r="F1146" s="810"/>
      <c r="G1146" s="810"/>
    </row>
    <row r="1147" spans="3:7">
      <c r="C1147" s="810"/>
      <c r="D1147" s="810"/>
      <c r="E1147" s="810"/>
      <c r="F1147" s="810"/>
      <c r="G1147" s="810"/>
    </row>
    <row r="1148" spans="3:7">
      <c r="C1148" s="810"/>
      <c r="D1148" s="810"/>
      <c r="E1148" s="810"/>
      <c r="F1148" s="810"/>
      <c r="G1148" s="810"/>
    </row>
    <row r="1149" spans="3:7">
      <c r="C1149" s="810"/>
      <c r="D1149" s="810"/>
      <c r="E1149" s="810"/>
      <c r="F1149" s="810"/>
      <c r="G1149" s="810"/>
    </row>
    <row r="1150" spans="3:7">
      <c r="C1150" s="810"/>
      <c r="D1150" s="810"/>
      <c r="E1150" s="810"/>
      <c r="F1150" s="810"/>
      <c r="G1150" s="810"/>
    </row>
    <row r="1151" spans="3:7">
      <c r="C1151" s="810"/>
      <c r="D1151" s="810"/>
      <c r="E1151" s="810"/>
      <c r="F1151" s="810"/>
      <c r="G1151" s="810"/>
    </row>
    <row r="1152" spans="3:7">
      <c r="C1152" s="810"/>
      <c r="D1152" s="810"/>
      <c r="E1152" s="810"/>
      <c r="F1152" s="810"/>
      <c r="G1152" s="810"/>
    </row>
    <row r="1153" spans="3:7">
      <c r="C1153" s="810"/>
      <c r="D1153" s="810"/>
      <c r="E1153" s="810"/>
      <c r="F1153" s="810"/>
      <c r="G1153" s="810"/>
    </row>
    <row r="1154" spans="3:7">
      <c r="C1154" s="810"/>
      <c r="D1154" s="810"/>
      <c r="E1154" s="810"/>
      <c r="F1154" s="810"/>
      <c r="G1154" s="810"/>
    </row>
    <row r="1155" spans="3:7">
      <c r="C1155" s="810"/>
      <c r="D1155" s="810"/>
      <c r="E1155" s="810"/>
      <c r="F1155" s="810"/>
      <c r="G1155" s="810"/>
    </row>
    <row r="1156" spans="3:7">
      <c r="C1156" s="810"/>
      <c r="D1156" s="810"/>
      <c r="E1156" s="810"/>
      <c r="F1156" s="810"/>
      <c r="G1156" s="810"/>
    </row>
    <row r="1157" spans="3:7">
      <c r="C1157" s="810"/>
      <c r="D1157" s="810"/>
      <c r="E1157" s="810"/>
      <c r="F1157" s="810"/>
      <c r="G1157" s="810"/>
    </row>
    <row r="1158" spans="3:7">
      <c r="C1158" s="810"/>
      <c r="D1158" s="810"/>
      <c r="E1158" s="810"/>
      <c r="F1158" s="810"/>
      <c r="G1158" s="810"/>
    </row>
    <row r="1159" spans="3:7">
      <c r="C1159" s="810"/>
      <c r="D1159" s="810"/>
      <c r="E1159" s="810"/>
      <c r="F1159" s="810"/>
      <c r="G1159" s="810"/>
    </row>
    <row r="1160" spans="3:7">
      <c r="C1160" s="810"/>
      <c r="D1160" s="810"/>
      <c r="E1160" s="810"/>
      <c r="F1160" s="810"/>
      <c r="G1160" s="810"/>
    </row>
    <row r="1161" spans="3:7">
      <c r="C1161" s="810"/>
      <c r="D1161" s="810"/>
      <c r="E1161" s="810"/>
      <c r="F1161" s="810"/>
      <c r="G1161" s="810"/>
    </row>
    <row r="1162" spans="3:7">
      <c r="C1162" s="810"/>
      <c r="D1162" s="810"/>
      <c r="E1162" s="810"/>
      <c r="F1162" s="810"/>
      <c r="G1162" s="810"/>
    </row>
    <row r="1163" spans="3:7">
      <c r="C1163" s="810"/>
      <c r="D1163" s="810"/>
      <c r="E1163" s="810"/>
      <c r="F1163" s="810"/>
      <c r="G1163" s="810"/>
    </row>
    <row r="1164" spans="3:7">
      <c r="C1164" s="810"/>
      <c r="D1164" s="810"/>
      <c r="E1164" s="810"/>
      <c r="F1164" s="810"/>
      <c r="G1164" s="810"/>
    </row>
    <row r="1165" spans="3:7">
      <c r="C1165" s="810"/>
      <c r="D1165" s="810"/>
      <c r="E1165" s="810"/>
      <c r="F1165" s="810"/>
      <c r="G1165" s="810"/>
    </row>
    <row r="1166" spans="3:7">
      <c r="C1166" s="810"/>
      <c r="D1166" s="810"/>
      <c r="E1166" s="810"/>
      <c r="F1166" s="810"/>
      <c r="G1166" s="810"/>
    </row>
    <row r="1167" spans="3:7">
      <c r="C1167" s="810"/>
      <c r="D1167" s="810"/>
      <c r="E1167" s="810"/>
      <c r="F1167" s="810"/>
      <c r="G1167" s="810"/>
    </row>
    <row r="1168" spans="3:7">
      <c r="C1168" s="810"/>
      <c r="D1168" s="810"/>
      <c r="E1168" s="810"/>
      <c r="F1168" s="810"/>
      <c r="G1168" s="810"/>
    </row>
    <row r="1169" spans="3:7">
      <c r="C1169" s="810"/>
      <c r="D1169" s="810"/>
      <c r="E1169" s="810"/>
      <c r="F1169" s="810"/>
      <c r="G1169" s="810"/>
    </row>
    <row r="1170" spans="3:7">
      <c r="C1170" s="810"/>
      <c r="D1170" s="810"/>
      <c r="E1170" s="810"/>
      <c r="F1170" s="810"/>
      <c r="G1170" s="810"/>
    </row>
    <row r="1171" spans="3:7">
      <c r="C1171" s="810"/>
      <c r="D1171" s="810"/>
      <c r="E1171" s="810"/>
      <c r="F1171" s="810"/>
      <c r="G1171" s="810"/>
    </row>
    <row r="1172" spans="3:7">
      <c r="C1172" s="810"/>
      <c r="D1172" s="810"/>
      <c r="E1172" s="810"/>
      <c r="F1172" s="810"/>
      <c r="G1172" s="810"/>
    </row>
    <row r="1173" spans="3:7">
      <c r="C1173" s="810"/>
      <c r="D1173" s="810"/>
      <c r="E1173" s="810"/>
      <c r="F1173" s="810"/>
      <c r="G1173" s="810"/>
    </row>
    <row r="1174" spans="3:7">
      <c r="C1174" s="810"/>
      <c r="D1174" s="810"/>
      <c r="E1174" s="810"/>
      <c r="F1174" s="810"/>
      <c r="G1174" s="810"/>
    </row>
    <row r="1175" spans="3:7">
      <c r="C1175" s="810"/>
      <c r="D1175" s="810"/>
      <c r="E1175" s="810"/>
      <c r="F1175" s="810"/>
      <c r="G1175" s="810"/>
    </row>
    <row r="1176" spans="3:7">
      <c r="C1176" s="810"/>
      <c r="D1176" s="810"/>
      <c r="E1176" s="810"/>
      <c r="F1176" s="810"/>
      <c r="G1176" s="810"/>
    </row>
    <row r="1177" spans="3:7">
      <c r="C1177" s="810"/>
      <c r="D1177" s="810"/>
      <c r="E1177" s="810"/>
      <c r="F1177" s="810"/>
      <c r="G1177" s="810"/>
    </row>
    <row r="1178" spans="3:7">
      <c r="C1178" s="810"/>
      <c r="D1178" s="810"/>
      <c r="E1178" s="810"/>
      <c r="F1178" s="810"/>
      <c r="G1178" s="810"/>
    </row>
    <row r="1179" spans="3:7">
      <c r="C1179" s="810"/>
      <c r="D1179" s="810"/>
      <c r="E1179" s="810"/>
      <c r="F1179" s="810"/>
      <c r="G1179" s="810"/>
    </row>
    <row r="1180" spans="3:7">
      <c r="C1180" s="810"/>
      <c r="D1180" s="810"/>
      <c r="E1180" s="810"/>
      <c r="F1180" s="810"/>
      <c r="G1180" s="810"/>
    </row>
    <row r="1181" spans="3:7">
      <c r="C1181" s="810"/>
      <c r="D1181" s="810"/>
      <c r="E1181" s="810"/>
      <c r="F1181" s="810"/>
      <c r="G1181" s="810"/>
    </row>
    <row r="1182" spans="3:7">
      <c r="C1182" s="810"/>
      <c r="D1182" s="810"/>
      <c r="E1182" s="810"/>
      <c r="F1182" s="810"/>
      <c r="G1182" s="810"/>
    </row>
    <row r="1183" spans="3:7">
      <c r="C1183" s="810"/>
      <c r="D1183" s="810"/>
      <c r="E1183" s="810"/>
      <c r="F1183" s="810"/>
      <c r="G1183" s="810"/>
    </row>
    <row r="1184" spans="3:7">
      <c r="C1184" s="810"/>
      <c r="D1184" s="810"/>
      <c r="E1184" s="810"/>
      <c r="F1184" s="810"/>
      <c r="G1184" s="810"/>
    </row>
    <row r="1185" spans="3:7">
      <c r="C1185" s="810"/>
      <c r="D1185" s="810"/>
      <c r="E1185" s="810"/>
      <c r="F1185" s="810"/>
      <c r="G1185" s="810"/>
    </row>
    <row r="1186" spans="3:7">
      <c r="C1186" s="810"/>
      <c r="D1186" s="810"/>
      <c r="E1186" s="810"/>
      <c r="F1186" s="810"/>
      <c r="G1186" s="810"/>
    </row>
    <row r="1187" spans="3:7">
      <c r="C1187" s="810"/>
      <c r="D1187" s="810"/>
      <c r="E1187" s="810"/>
      <c r="F1187" s="810"/>
      <c r="G1187" s="810"/>
    </row>
    <row r="1188" spans="3:7">
      <c r="C1188" s="810"/>
      <c r="D1188" s="810"/>
      <c r="E1188" s="810"/>
      <c r="F1188" s="810"/>
      <c r="G1188" s="810"/>
    </row>
    <row r="1189" spans="3:7">
      <c r="C1189" s="810"/>
      <c r="D1189" s="810"/>
      <c r="E1189" s="810"/>
      <c r="F1189" s="810"/>
      <c r="G1189" s="810"/>
    </row>
    <row r="1190" spans="3:7">
      <c r="C1190" s="810"/>
      <c r="D1190" s="810"/>
      <c r="E1190" s="810"/>
      <c r="F1190" s="810"/>
      <c r="G1190" s="810"/>
    </row>
    <row r="1191" spans="3:7">
      <c r="C1191" s="810"/>
      <c r="D1191" s="810"/>
      <c r="E1191" s="810"/>
      <c r="F1191" s="810"/>
      <c r="G1191" s="810"/>
    </row>
    <row r="1192" spans="3:7">
      <c r="C1192" s="810"/>
      <c r="D1192" s="810"/>
      <c r="E1192" s="810"/>
      <c r="F1192" s="810"/>
      <c r="G1192" s="810"/>
    </row>
    <row r="1193" spans="3:7">
      <c r="C1193" s="810"/>
      <c r="D1193" s="810"/>
      <c r="E1193" s="810"/>
      <c r="F1193" s="810"/>
      <c r="G1193" s="810"/>
    </row>
    <row r="1194" spans="3:7">
      <c r="C1194" s="810"/>
      <c r="D1194" s="810"/>
      <c r="E1194" s="810"/>
      <c r="F1194" s="810"/>
      <c r="G1194" s="810"/>
    </row>
    <row r="1195" spans="3:7">
      <c r="C1195" s="810"/>
      <c r="D1195" s="810"/>
      <c r="E1195" s="810"/>
      <c r="F1195" s="810"/>
      <c r="G1195" s="810"/>
    </row>
    <row r="1196" spans="3:7">
      <c r="C1196" s="810"/>
      <c r="D1196" s="810"/>
      <c r="E1196" s="810"/>
      <c r="F1196" s="810"/>
      <c r="G1196" s="810"/>
    </row>
    <row r="1197" spans="3:7">
      <c r="C1197" s="810"/>
      <c r="D1197" s="810"/>
      <c r="E1197" s="810"/>
      <c r="F1197" s="810"/>
      <c r="G1197" s="810"/>
    </row>
    <row r="1198" spans="3:7">
      <c r="C1198" s="810"/>
      <c r="D1198" s="810"/>
      <c r="E1198" s="810"/>
      <c r="F1198" s="810"/>
      <c r="G1198" s="810"/>
    </row>
    <row r="1199" spans="3:7">
      <c r="C1199" s="810"/>
      <c r="D1199" s="810"/>
      <c r="E1199" s="810"/>
      <c r="F1199" s="810"/>
      <c r="G1199" s="810"/>
    </row>
    <row r="1200" spans="3:7">
      <c r="C1200" s="810"/>
      <c r="D1200" s="810"/>
      <c r="E1200" s="810"/>
      <c r="F1200" s="810"/>
      <c r="G1200" s="810"/>
    </row>
    <row r="1201" spans="3:7">
      <c r="C1201" s="810"/>
      <c r="D1201" s="810"/>
      <c r="E1201" s="810"/>
      <c r="F1201" s="810"/>
      <c r="G1201" s="810"/>
    </row>
    <row r="1202" spans="3:7">
      <c r="C1202" s="810"/>
      <c r="D1202" s="810"/>
      <c r="E1202" s="810"/>
      <c r="F1202" s="810"/>
      <c r="G1202" s="810"/>
    </row>
    <row r="1203" spans="3:7">
      <c r="C1203" s="810"/>
      <c r="D1203" s="810"/>
      <c r="E1203" s="810"/>
      <c r="F1203" s="810"/>
      <c r="G1203" s="810"/>
    </row>
    <row r="1204" spans="3:7">
      <c r="C1204" s="810"/>
      <c r="D1204" s="810"/>
      <c r="E1204" s="810"/>
      <c r="F1204" s="810"/>
      <c r="G1204" s="810"/>
    </row>
    <row r="1205" spans="3:7">
      <c r="C1205" s="810"/>
      <c r="D1205" s="810"/>
      <c r="E1205" s="810"/>
      <c r="F1205" s="810"/>
      <c r="G1205" s="810"/>
    </row>
    <row r="1206" spans="3:7">
      <c r="C1206" s="810"/>
      <c r="D1206" s="810"/>
      <c r="E1206" s="810"/>
      <c r="F1206" s="810"/>
      <c r="G1206" s="810"/>
    </row>
    <row r="1207" spans="3:7">
      <c r="C1207" s="810"/>
      <c r="D1207" s="810"/>
      <c r="E1207" s="810"/>
      <c r="F1207" s="810"/>
      <c r="G1207" s="810"/>
    </row>
    <row r="1208" spans="3:7">
      <c r="C1208" s="810"/>
      <c r="D1208" s="810"/>
      <c r="E1208" s="810"/>
      <c r="F1208" s="810"/>
      <c r="G1208" s="810"/>
    </row>
    <row r="1209" spans="3:7">
      <c r="C1209" s="810"/>
      <c r="D1209" s="810"/>
      <c r="E1209" s="810"/>
      <c r="F1209" s="810"/>
      <c r="G1209" s="810"/>
    </row>
    <row r="1210" spans="3:7">
      <c r="C1210" s="810"/>
      <c r="D1210" s="810"/>
      <c r="E1210" s="810"/>
      <c r="F1210" s="810"/>
      <c r="G1210" s="810"/>
    </row>
    <row r="1211" spans="3:7">
      <c r="C1211" s="810"/>
      <c r="D1211" s="810"/>
      <c r="E1211" s="810"/>
      <c r="F1211" s="810"/>
      <c r="G1211" s="810"/>
    </row>
    <row r="1212" spans="3:7">
      <c r="C1212" s="810"/>
      <c r="D1212" s="810"/>
      <c r="E1212" s="810"/>
      <c r="F1212" s="810"/>
      <c r="G1212" s="810"/>
    </row>
    <row r="1213" spans="3:7">
      <c r="C1213" s="810"/>
      <c r="D1213" s="810"/>
      <c r="E1213" s="810"/>
      <c r="F1213" s="810"/>
      <c r="G1213" s="810"/>
    </row>
    <row r="1214" spans="3:7">
      <c r="C1214" s="810"/>
      <c r="D1214" s="810"/>
      <c r="E1214" s="810"/>
      <c r="F1214" s="810"/>
      <c r="G1214" s="810"/>
    </row>
    <row r="1215" spans="3:7">
      <c r="C1215" s="810"/>
      <c r="D1215" s="810"/>
      <c r="E1215" s="810"/>
      <c r="F1215" s="810"/>
      <c r="G1215" s="810"/>
    </row>
    <row r="1216" spans="3:7">
      <c r="C1216" s="810"/>
      <c r="D1216" s="810"/>
      <c r="E1216" s="810"/>
      <c r="F1216" s="810"/>
      <c r="G1216" s="810"/>
    </row>
    <row r="1217" spans="3:7">
      <c r="C1217" s="810"/>
      <c r="D1217" s="810"/>
      <c r="E1217" s="810"/>
      <c r="F1217" s="810"/>
      <c r="G1217" s="810"/>
    </row>
    <row r="1218" spans="3:7">
      <c r="C1218" s="810"/>
      <c r="D1218" s="810"/>
      <c r="E1218" s="810"/>
      <c r="F1218" s="810"/>
      <c r="G1218" s="810"/>
    </row>
    <row r="1219" spans="3:7">
      <c r="C1219" s="810"/>
      <c r="D1219" s="810"/>
      <c r="E1219" s="810"/>
      <c r="F1219" s="810"/>
      <c r="G1219" s="810"/>
    </row>
    <row r="1220" spans="3:7">
      <c r="C1220" s="810"/>
      <c r="D1220" s="810"/>
      <c r="E1220" s="810"/>
      <c r="F1220" s="810"/>
      <c r="G1220" s="810"/>
    </row>
    <row r="1221" spans="3:7">
      <c r="C1221" s="810"/>
      <c r="D1221" s="810"/>
      <c r="E1221" s="810"/>
      <c r="F1221" s="810"/>
      <c r="G1221" s="810"/>
    </row>
    <row r="1222" spans="3:7">
      <c r="C1222" s="810"/>
      <c r="D1222" s="810"/>
      <c r="E1222" s="810"/>
      <c r="F1222" s="810"/>
      <c r="G1222" s="810"/>
    </row>
    <row r="1223" spans="3:7">
      <c r="C1223" s="810"/>
      <c r="D1223" s="810"/>
      <c r="E1223" s="810"/>
      <c r="F1223" s="810"/>
      <c r="G1223" s="810"/>
    </row>
    <row r="1224" spans="3:7">
      <c r="C1224" s="810"/>
      <c r="D1224" s="810"/>
      <c r="E1224" s="810"/>
      <c r="F1224" s="810"/>
      <c r="G1224" s="810"/>
    </row>
    <row r="1225" spans="3:7">
      <c r="C1225" s="810"/>
      <c r="D1225" s="810"/>
      <c r="E1225" s="810"/>
      <c r="F1225" s="810"/>
      <c r="G1225" s="810"/>
    </row>
    <row r="1226" spans="3:7">
      <c r="C1226" s="810"/>
      <c r="D1226" s="810"/>
      <c r="E1226" s="810"/>
      <c r="F1226" s="810"/>
      <c r="G1226" s="810"/>
    </row>
    <row r="1227" spans="3:7">
      <c r="C1227" s="810"/>
      <c r="D1227" s="810"/>
      <c r="E1227" s="810"/>
      <c r="F1227" s="810"/>
      <c r="G1227" s="810"/>
    </row>
    <row r="1228" spans="3:7">
      <c r="C1228" s="810"/>
      <c r="D1228" s="810"/>
      <c r="E1228" s="810"/>
      <c r="F1228" s="810"/>
      <c r="G1228" s="810"/>
    </row>
    <row r="1229" spans="3:7">
      <c r="C1229" s="810"/>
      <c r="D1229" s="810"/>
      <c r="E1229" s="810"/>
      <c r="F1229" s="810"/>
      <c r="G1229" s="810"/>
    </row>
    <row r="1230" spans="3:7">
      <c r="C1230" s="810"/>
      <c r="D1230" s="810"/>
      <c r="E1230" s="810"/>
      <c r="F1230" s="810"/>
      <c r="G1230" s="810"/>
    </row>
    <row r="1231" spans="3:7">
      <c r="C1231" s="810"/>
      <c r="D1231" s="810"/>
      <c r="E1231" s="810"/>
      <c r="F1231" s="810"/>
      <c r="G1231" s="810"/>
    </row>
    <row r="1232" spans="3:7">
      <c r="C1232" s="810"/>
      <c r="D1232" s="810"/>
      <c r="E1232" s="810"/>
      <c r="F1232" s="810"/>
      <c r="G1232" s="810"/>
    </row>
    <row r="1233" spans="3:7">
      <c r="C1233" s="810"/>
      <c r="D1233" s="810"/>
      <c r="E1233" s="810"/>
      <c r="F1233" s="810"/>
      <c r="G1233" s="810"/>
    </row>
    <row r="1234" spans="3:7">
      <c r="C1234" s="810"/>
      <c r="D1234" s="810"/>
      <c r="E1234" s="810"/>
      <c r="F1234" s="810"/>
      <c r="G1234" s="810"/>
    </row>
    <row r="1235" spans="3:7">
      <c r="C1235" s="810"/>
      <c r="D1235" s="810"/>
      <c r="E1235" s="810"/>
      <c r="F1235" s="810"/>
      <c r="G1235" s="810"/>
    </row>
    <row r="1236" spans="3:7">
      <c r="C1236" s="810"/>
      <c r="D1236" s="810"/>
      <c r="E1236" s="810"/>
      <c r="F1236" s="810"/>
      <c r="G1236" s="810"/>
    </row>
    <row r="1237" spans="3:7">
      <c r="C1237" s="810"/>
      <c r="D1237" s="810"/>
      <c r="E1237" s="810"/>
      <c r="F1237" s="810"/>
      <c r="G1237" s="810"/>
    </row>
    <row r="1238" spans="3:7">
      <c r="C1238" s="810"/>
      <c r="D1238" s="810"/>
      <c r="E1238" s="810"/>
      <c r="F1238" s="810"/>
      <c r="G1238" s="810"/>
    </row>
    <row r="1239" spans="3:7">
      <c r="C1239" s="810"/>
      <c r="D1239" s="810"/>
      <c r="E1239" s="810"/>
      <c r="F1239" s="810"/>
      <c r="G1239" s="810"/>
    </row>
    <row r="1240" spans="3:7">
      <c r="C1240" s="810"/>
      <c r="D1240" s="810"/>
      <c r="E1240" s="810"/>
      <c r="F1240" s="810"/>
      <c r="G1240" s="810"/>
    </row>
    <row r="1241" spans="3:7">
      <c r="C1241" s="810"/>
      <c r="D1241" s="810"/>
      <c r="E1241" s="810"/>
      <c r="F1241" s="810"/>
      <c r="G1241" s="810"/>
    </row>
    <row r="1242" spans="3:7">
      <c r="C1242" s="810"/>
      <c r="D1242" s="810"/>
      <c r="E1242" s="810"/>
      <c r="F1242" s="810"/>
      <c r="G1242" s="810"/>
    </row>
    <row r="1243" spans="3:7">
      <c r="C1243" s="810"/>
      <c r="D1243" s="810"/>
      <c r="E1243" s="810"/>
      <c r="F1243" s="810"/>
      <c r="G1243" s="810"/>
    </row>
    <row r="1244" spans="3:7">
      <c r="C1244" s="810"/>
      <c r="D1244" s="810"/>
      <c r="E1244" s="810"/>
      <c r="F1244" s="810"/>
      <c r="G1244" s="810"/>
    </row>
    <row r="1245" spans="3:7">
      <c r="C1245" s="810"/>
      <c r="D1245" s="810"/>
      <c r="E1245" s="810"/>
      <c r="F1245" s="810"/>
      <c r="G1245" s="810"/>
    </row>
    <row r="1246" spans="3:7">
      <c r="C1246" s="810"/>
      <c r="D1246" s="810"/>
      <c r="E1246" s="810"/>
      <c r="F1246" s="810"/>
      <c r="G1246" s="810"/>
    </row>
    <row r="1247" spans="3:7">
      <c r="C1247" s="810"/>
      <c r="D1247" s="810"/>
      <c r="E1247" s="810"/>
      <c r="F1247" s="810"/>
      <c r="G1247" s="810"/>
    </row>
    <row r="1248" spans="3:7">
      <c r="C1248" s="810"/>
      <c r="D1248" s="810"/>
      <c r="E1248" s="810"/>
      <c r="F1248" s="810"/>
      <c r="G1248" s="810"/>
    </row>
    <row r="1249" spans="3:7">
      <c r="C1249" s="810"/>
      <c r="D1249" s="810"/>
      <c r="E1249" s="810"/>
      <c r="F1249" s="810"/>
      <c r="G1249" s="810"/>
    </row>
    <row r="1250" spans="3:7">
      <c r="C1250" s="810"/>
      <c r="D1250" s="810"/>
      <c r="E1250" s="810"/>
      <c r="F1250" s="810"/>
      <c r="G1250" s="810"/>
    </row>
    <row r="1251" spans="3:7">
      <c r="C1251" s="810"/>
      <c r="D1251" s="810"/>
      <c r="E1251" s="810"/>
      <c r="F1251" s="810"/>
      <c r="G1251" s="810"/>
    </row>
    <row r="1252" spans="3:7">
      <c r="C1252" s="810"/>
      <c r="D1252" s="810"/>
      <c r="E1252" s="810"/>
      <c r="F1252" s="810"/>
      <c r="G1252" s="810"/>
    </row>
    <row r="1253" spans="3:7">
      <c r="C1253" s="810"/>
      <c r="D1253" s="810"/>
      <c r="E1253" s="810"/>
      <c r="F1253" s="810"/>
      <c r="G1253" s="810"/>
    </row>
    <row r="1254" spans="3:7">
      <c r="C1254" s="810"/>
      <c r="D1254" s="810"/>
      <c r="E1254" s="810"/>
      <c r="F1254" s="810"/>
      <c r="G1254" s="810"/>
    </row>
    <row r="1255" spans="3:7">
      <c r="C1255" s="810"/>
      <c r="D1255" s="810"/>
      <c r="E1255" s="810"/>
      <c r="F1255" s="810"/>
      <c r="G1255" s="810"/>
    </row>
    <row r="1256" spans="3:7">
      <c r="C1256" s="810"/>
      <c r="D1256" s="810"/>
      <c r="E1256" s="810"/>
      <c r="F1256" s="810"/>
      <c r="G1256" s="810"/>
    </row>
    <row r="1257" spans="3:7">
      <c r="C1257" s="810"/>
      <c r="D1257" s="810"/>
      <c r="E1257" s="810"/>
      <c r="F1257" s="810"/>
      <c r="G1257" s="810"/>
    </row>
    <row r="1258" spans="3:7">
      <c r="C1258" s="810"/>
      <c r="D1258" s="810"/>
      <c r="E1258" s="810"/>
      <c r="F1258" s="810"/>
      <c r="G1258" s="810"/>
    </row>
    <row r="1259" spans="3:7">
      <c r="C1259" s="810"/>
      <c r="D1259" s="810"/>
      <c r="E1259" s="810"/>
      <c r="F1259" s="810"/>
      <c r="G1259" s="810"/>
    </row>
    <row r="1260" spans="3:7">
      <c r="C1260" s="810"/>
      <c r="D1260" s="810"/>
      <c r="E1260" s="810"/>
      <c r="F1260" s="810"/>
      <c r="G1260" s="810"/>
    </row>
    <row r="1261" spans="3:7">
      <c r="C1261" s="810"/>
      <c r="D1261" s="810"/>
      <c r="E1261" s="810"/>
      <c r="F1261" s="810"/>
      <c r="G1261" s="810"/>
    </row>
    <row r="1262" spans="3:7">
      <c r="C1262" s="810"/>
      <c r="D1262" s="810"/>
      <c r="E1262" s="810"/>
      <c r="F1262" s="810"/>
      <c r="G1262" s="810"/>
    </row>
    <row r="1263" spans="3:7">
      <c r="C1263" s="810"/>
      <c r="D1263" s="810"/>
      <c r="E1263" s="810"/>
      <c r="F1263" s="810"/>
      <c r="G1263" s="810"/>
    </row>
    <row r="1264" spans="3:7">
      <c r="C1264" s="810"/>
      <c r="D1264" s="810"/>
      <c r="E1264" s="810"/>
      <c r="F1264" s="810"/>
      <c r="G1264" s="810"/>
    </row>
    <row r="1265" spans="3:7">
      <c r="C1265" s="810"/>
      <c r="D1265" s="810"/>
      <c r="E1265" s="810"/>
      <c r="F1265" s="810"/>
      <c r="G1265" s="810"/>
    </row>
    <row r="1266" spans="3:7">
      <c r="C1266" s="810"/>
      <c r="D1266" s="810"/>
      <c r="E1266" s="810"/>
      <c r="F1266" s="810"/>
      <c r="G1266" s="810"/>
    </row>
    <row r="1267" spans="3:7">
      <c r="C1267" s="810"/>
      <c r="D1267" s="810"/>
      <c r="E1267" s="810"/>
      <c r="F1267" s="810"/>
      <c r="G1267" s="810"/>
    </row>
    <row r="1268" spans="3:7">
      <c r="C1268" s="810"/>
      <c r="D1268" s="810"/>
      <c r="E1268" s="810"/>
      <c r="F1268" s="810"/>
      <c r="G1268" s="810"/>
    </row>
    <row r="1269" spans="3:7">
      <c r="C1269" s="810"/>
      <c r="D1269" s="810"/>
      <c r="E1269" s="810"/>
      <c r="F1269" s="810"/>
      <c r="G1269" s="810"/>
    </row>
    <row r="1270" spans="3:7">
      <c r="C1270" s="810"/>
      <c r="D1270" s="810"/>
      <c r="E1270" s="810"/>
      <c r="F1270" s="810"/>
      <c r="G1270" s="810"/>
    </row>
    <row r="1271" spans="3:7">
      <c r="C1271" s="810"/>
      <c r="D1271" s="810"/>
      <c r="E1271" s="810"/>
      <c r="F1271" s="810"/>
      <c r="G1271" s="810"/>
    </row>
    <row r="1272" spans="3:7">
      <c r="C1272" s="810"/>
      <c r="D1272" s="810"/>
      <c r="E1272" s="810"/>
      <c r="F1272" s="810"/>
      <c r="G1272" s="810"/>
    </row>
    <row r="1273" spans="3:7">
      <c r="C1273" s="810"/>
      <c r="D1273" s="810"/>
      <c r="E1273" s="810"/>
      <c r="F1273" s="810"/>
      <c r="G1273" s="810"/>
    </row>
    <row r="1274" spans="3:7">
      <c r="C1274" s="810"/>
      <c r="D1274" s="810"/>
      <c r="E1274" s="810"/>
      <c r="F1274" s="810"/>
      <c r="G1274" s="810"/>
    </row>
    <row r="1275" spans="3:7">
      <c r="C1275" s="810"/>
      <c r="D1275" s="810"/>
      <c r="E1275" s="810"/>
      <c r="F1275" s="810"/>
      <c r="G1275" s="810"/>
    </row>
    <row r="1276" spans="3:7">
      <c r="C1276" s="810"/>
      <c r="D1276" s="810"/>
      <c r="E1276" s="810"/>
      <c r="F1276" s="810"/>
      <c r="G1276" s="810"/>
    </row>
    <row r="1277" spans="3:7">
      <c r="C1277" s="810"/>
      <c r="D1277" s="810"/>
      <c r="E1277" s="810"/>
      <c r="F1277" s="810"/>
      <c r="G1277" s="810"/>
    </row>
    <row r="1278" spans="3:7">
      <c r="C1278" s="810"/>
      <c r="D1278" s="810"/>
      <c r="E1278" s="810"/>
      <c r="F1278" s="810"/>
      <c r="G1278" s="810"/>
    </row>
    <row r="1279" spans="3:7">
      <c r="C1279" s="810"/>
      <c r="D1279" s="810"/>
      <c r="E1279" s="810"/>
      <c r="F1279" s="810"/>
      <c r="G1279" s="810"/>
    </row>
    <row r="1280" spans="3:7">
      <c r="C1280" s="810"/>
      <c r="D1280" s="810"/>
      <c r="E1280" s="810"/>
      <c r="F1280" s="810"/>
      <c r="G1280" s="810"/>
    </row>
    <row r="1281" spans="3:7">
      <c r="C1281" s="810"/>
      <c r="D1281" s="810"/>
      <c r="E1281" s="810"/>
      <c r="F1281" s="810"/>
      <c r="G1281" s="810"/>
    </row>
    <row r="1282" spans="3:7">
      <c r="C1282" s="810"/>
      <c r="D1282" s="810"/>
      <c r="E1282" s="810"/>
      <c r="F1282" s="810"/>
      <c r="G1282" s="810"/>
    </row>
    <row r="1283" spans="3:7">
      <c r="C1283" s="810"/>
      <c r="D1283" s="810"/>
      <c r="E1283" s="810"/>
      <c r="F1283" s="810"/>
      <c r="G1283" s="810"/>
    </row>
    <row r="1284" spans="3:7">
      <c r="C1284" s="810"/>
      <c r="D1284" s="810"/>
      <c r="E1284" s="810"/>
      <c r="F1284" s="810"/>
      <c r="G1284" s="810"/>
    </row>
    <row r="1285" spans="3:7">
      <c r="C1285" s="810"/>
      <c r="D1285" s="810"/>
      <c r="E1285" s="810"/>
      <c r="F1285" s="810"/>
      <c r="G1285" s="810"/>
    </row>
    <row r="1286" spans="3:7">
      <c r="C1286" s="810"/>
      <c r="D1286" s="810"/>
      <c r="E1286" s="810"/>
      <c r="F1286" s="810"/>
      <c r="G1286" s="810"/>
    </row>
    <row r="1287" spans="3:7">
      <c r="C1287" s="810"/>
      <c r="D1287" s="810"/>
      <c r="E1287" s="810"/>
      <c r="F1287" s="810"/>
      <c r="G1287" s="810"/>
    </row>
    <row r="1288" spans="3:7">
      <c r="C1288" s="810"/>
      <c r="D1288" s="810"/>
      <c r="E1288" s="810"/>
      <c r="F1288" s="810"/>
      <c r="G1288" s="810"/>
    </row>
    <row r="1289" spans="3:7">
      <c r="C1289" s="810"/>
      <c r="D1289" s="810"/>
      <c r="E1289" s="810"/>
      <c r="F1289" s="810"/>
      <c r="G1289" s="810"/>
    </row>
    <row r="1290" spans="3:7">
      <c r="C1290" s="810"/>
      <c r="D1290" s="810"/>
      <c r="E1290" s="810"/>
      <c r="F1290" s="810"/>
      <c r="G1290" s="810"/>
    </row>
    <row r="1291" spans="3:7">
      <c r="C1291" s="810"/>
      <c r="D1291" s="810"/>
      <c r="E1291" s="810"/>
      <c r="F1291" s="810"/>
      <c r="G1291" s="810"/>
    </row>
    <row r="1292" spans="3:7">
      <c r="C1292" s="810"/>
      <c r="D1292" s="810"/>
      <c r="E1292" s="810"/>
      <c r="F1292" s="810"/>
      <c r="G1292" s="810"/>
    </row>
    <row r="1293" spans="3:7">
      <c r="C1293" s="810"/>
      <c r="D1293" s="810"/>
      <c r="E1293" s="810"/>
      <c r="F1293" s="810"/>
      <c r="G1293" s="810"/>
    </row>
    <row r="1294" spans="3:7">
      <c r="C1294" s="810"/>
      <c r="D1294" s="810"/>
      <c r="E1294" s="810"/>
      <c r="F1294" s="810"/>
      <c r="G1294" s="810"/>
    </row>
    <row r="1295" spans="3:7">
      <c r="C1295" s="810"/>
      <c r="D1295" s="810"/>
      <c r="E1295" s="810"/>
      <c r="F1295" s="810"/>
      <c r="G1295" s="810"/>
    </row>
    <row r="1296" spans="3:7">
      <c r="C1296" s="810"/>
      <c r="D1296" s="810"/>
      <c r="E1296" s="810"/>
      <c r="F1296" s="810"/>
      <c r="G1296" s="810"/>
    </row>
    <row r="1297" spans="3:7">
      <c r="C1297" s="810"/>
      <c r="D1297" s="810"/>
      <c r="E1297" s="810"/>
      <c r="F1297" s="810"/>
      <c r="G1297" s="810"/>
    </row>
    <row r="1298" spans="3:7">
      <c r="C1298" s="810"/>
      <c r="D1298" s="810"/>
      <c r="E1298" s="810"/>
      <c r="F1298" s="810"/>
      <c r="G1298" s="810"/>
    </row>
    <row r="1299" spans="3:7">
      <c r="C1299" s="810"/>
      <c r="D1299" s="810"/>
      <c r="E1299" s="810"/>
      <c r="F1299" s="810"/>
      <c r="G1299" s="810"/>
    </row>
    <row r="1300" spans="3:7">
      <c r="C1300" s="810"/>
      <c r="D1300" s="810"/>
      <c r="E1300" s="810"/>
      <c r="F1300" s="810"/>
      <c r="G1300" s="810"/>
    </row>
    <row r="1301" spans="3:7">
      <c r="C1301" s="810"/>
      <c r="D1301" s="810"/>
      <c r="E1301" s="810"/>
      <c r="F1301" s="810"/>
      <c r="G1301" s="810"/>
    </row>
    <row r="1302" spans="3:7">
      <c r="C1302" s="810"/>
      <c r="D1302" s="810"/>
      <c r="E1302" s="810"/>
      <c r="F1302" s="810"/>
      <c r="G1302" s="810"/>
    </row>
    <row r="1303" spans="3:7">
      <c r="C1303" s="810"/>
      <c r="D1303" s="810"/>
      <c r="E1303" s="810"/>
      <c r="F1303" s="810"/>
      <c r="G1303" s="810"/>
    </row>
    <row r="1304" spans="3:7">
      <c r="C1304" s="810"/>
      <c r="D1304" s="810"/>
      <c r="E1304" s="810"/>
      <c r="F1304" s="810"/>
      <c r="G1304" s="810"/>
    </row>
    <row r="1305" spans="3:7">
      <c r="C1305" s="810"/>
      <c r="D1305" s="810"/>
      <c r="E1305" s="810"/>
      <c r="F1305" s="810"/>
      <c r="G1305" s="810"/>
    </row>
    <row r="1306" spans="3:7">
      <c r="C1306" s="810"/>
      <c r="D1306" s="810"/>
      <c r="E1306" s="810"/>
      <c r="F1306" s="810"/>
      <c r="G1306" s="810"/>
    </row>
    <row r="1307" spans="3:7">
      <c r="C1307" s="810"/>
      <c r="D1307" s="810"/>
      <c r="E1307" s="810"/>
      <c r="F1307" s="810"/>
      <c r="G1307" s="810"/>
    </row>
    <row r="1308" spans="3:7">
      <c r="C1308" s="810"/>
      <c r="D1308" s="810"/>
      <c r="E1308" s="810"/>
      <c r="F1308" s="810"/>
      <c r="G1308" s="810"/>
    </row>
    <row r="1309" spans="3:7">
      <c r="C1309" s="810"/>
      <c r="D1309" s="810"/>
      <c r="E1309" s="810"/>
      <c r="F1309" s="810"/>
      <c r="G1309" s="810"/>
    </row>
    <row r="1310" spans="3:7">
      <c r="C1310" s="810"/>
      <c r="D1310" s="810"/>
      <c r="E1310" s="810"/>
      <c r="F1310" s="810"/>
      <c r="G1310" s="810"/>
    </row>
    <row r="1311" spans="3:7">
      <c r="C1311" s="810"/>
      <c r="D1311" s="810"/>
      <c r="E1311" s="810"/>
      <c r="F1311" s="810"/>
      <c r="G1311" s="810"/>
    </row>
    <row r="1312" spans="3:7">
      <c r="C1312" s="810"/>
      <c r="D1312" s="810"/>
      <c r="E1312" s="810"/>
      <c r="F1312" s="810"/>
      <c r="G1312" s="810"/>
    </row>
    <row r="1313" spans="3:7">
      <c r="C1313" s="810"/>
      <c r="D1313" s="810"/>
      <c r="E1313" s="810"/>
      <c r="F1313" s="810"/>
      <c r="G1313" s="810"/>
    </row>
    <row r="1314" spans="3:7">
      <c r="C1314" s="810"/>
      <c r="D1314" s="810"/>
      <c r="E1314" s="810"/>
      <c r="F1314" s="810"/>
      <c r="G1314" s="810"/>
    </row>
    <row r="1315" spans="3:7">
      <c r="C1315" s="810"/>
      <c r="D1315" s="810"/>
      <c r="E1315" s="810"/>
      <c r="F1315" s="810"/>
      <c r="G1315" s="810"/>
    </row>
    <row r="1316" spans="3:7">
      <c r="C1316" s="810"/>
      <c r="D1316" s="810"/>
      <c r="E1316" s="810"/>
      <c r="F1316" s="810"/>
      <c r="G1316" s="810"/>
    </row>
    <row r="1317" spans="3:7">
      <c r="C1317" s="810"/>
      <c r="D1317" s="810"/>
      <c r="E1317" s="810"/>
      <c r="F1317" s="810"/>
      <c r="G1317" s="810"/>
    </row>
    <row r="1318" spans="3:7">
      <c r="C1318" s="810"/>
      <c r="D1318" s="810"/>
      <c r="E1318" s="810"/>
      <c r="F1318" s="810"/>
      <c r="G1318" s="810"/>
    </row>
    <row r="1319" spans="3:7">
      <c r="C1319" s="810"/>
      <c r="D1319" s="810"/>
      <c r="E1319" s="810"/>
      <c r="F1319" s="810"/>
      <c r="G1319" s="810"/>
    </row>
    <row r="1320" spans="3:7">
      <c r="C1320" s="810"/>
      <c r="D1320" s="810"/>
      <c r="E1320" s="810"/>
      <c r="F1320" s="810"/>
      <c r="G1320" s="810"/>
    </row>
    <row r="1321" spans="3:7">
      <c r="C1321" s="810"/>
      <c r="D1321" s="810"/>
      <c r="E1321" s="810"/>
      <c r="F1321" s="810"/>
      <c r="G1321" s="810"/>
    </row>
    <row r="1322" spans="3:7">
      <c r="C1322" s="810"/>
      <c r="D1322" s="810"/>
      <c r="E1322" s="810"/>
      <c r="F1322" s="810"/>
      <c r="G1322" s="810"/>
    </row>
    <row r="1323" spans="3:7">
      <c r="C1323" s="810"/>
      <c r="D1323" s="810"/>
      <c r="E1323" s="810"/>
      <c r="F1323" s="810"/>
      <c r="G1323" s="810"/>
    </row>
    <row r="1324" spans="3:7">
      <c r="C1324" s="810"/>
      <c r="D1324" s="810"/>
      <c r="E1324" s="810"/>
      <c r="F1324" s="810"/>
      <c r="G1324" s="810"/>
    </row>
    <row r="1325" spans="3:7">
      <c r="C1325" s="810"/>
      <c r="D1325" s="810"/>
      <c r="E1325" s="810"/>
      <c r="F1325" s="810"/>
      <c r="G1325" s="810"/>
    </row>
    <row r="1326" spans="3:7">
      <c r="C1326" s="810"/>
      <c r="D1326" s="810"/>
      <c r="E1326" s="810"/>
      <c r="F1326" s="810"/>
      <c r="G1326" s="810"/>
    </row>
    <row r="1327" spans="3:7">
      <c r="C1327" s="810"/>
      <c r="D1327" s="810"/>
      <c r="E1327" s="810"/>
      <c r="F1327" s="810"/>
      <c r="G1327" s="810"/>
    </row>
    <row r="1328" spans="3:7">
      <c r="C1328" s="810"/>
      <c r="D1328" s="810"/>
      <c r="E1328" s="810"/>
      <c r="F1328" s="810"/>
      <c r="G1328" s="810"/>
    </row>
    <row r="1329" spans="3:7">
      <c r="C1329" s="810"/>
      <c r="D1329" s="810"/>
      <c r="E1329" s="810"/>
      <c r="F1329" s="810"/>
      <c r="G1329" s="810"/>
    </row>
    <row r="1330" spans="3:7">
      <c r="C1330" s="810"/>
      <c r="D1330" s="810"/>
      <c r="E1330" s="810"/>
      <c r="F1330" s="810"/>
      <c r="G1330" s="810"/>
    </row>
    <row r="1331" spans="3:7">
      <c r="C1331" s="810"/>
      <c r="D1331" s="810"/>
      <c r="E1331" s="810"/>
      <c r="F1331" s="810"/>
      <c r="G1331" s="810"/>
    </row>
    <row r="1332" spans="3:7">
      <c r="C1332" s="810"/>
      <c r="D1332" s="810"/>
      <c r="E1332" s="810"/>
      <c r="F1332" s="810"/>
      <c r="G1332" s="810"/>
    </row>
    <row r="1333" spans="3:7">
      <c r="C1333" s="810"/>
      <c r="D1333" s="810"/>
      <c r="E1333" s="810"/>
      <c r="F1333" s="810"/>
      <c r="G1333" s="810"/>
    </row>
    <row r="1334" spans="3:7">
      <c r="C1334" s="810"/>
      <c r="D1334" s="810"/>
      <c r="E1334" s="810"/>
      <c r="F1334" s="810"/>
      <c r="G1334" s="810"/>
    </row>
    <row r="1335" spans="3:7">
      <c r="C1335" s="810"/>
      <c r="D1335" s="810"/>
      <c r="E1335" s="810"/>
      <c r="F1335" s="810"/>
      <c r="G1335" s="810"/>
    </row>
    <row r="1336" spans="3:7">
      <c r="C1336" s="810"/>
      <c r="D1336" s="810"/>
      <c r="E1336" s="810"/>
      <c r="F1336" s="810"/>
      <c r="G1336" s="810"/>
    </row>
    <row r="1337" spans="3:7">
      <c r="C1337" s="810"/>
      <c r="D1337" s="810"/>
      <c r="E1337" s="810"/>
      <c r="F1337" s="810"/>
      <c r="G1337" s="810"/>
    </row>
    <row r="1338" spans="3:7">
      <c r="C1338" s="810"/>
      <c r="D1338" s="810"/>
      <c r="E1338" s="810"/>
      <c r="F1338" s="810"/>
      <c r="G1338" s="810"/>
    </row>
    <row r="1339" spans="3:7">
      <c r="C1339" s="810"/>
      <c r="D1339" s="810"/>
      <c r="E1339" s="810"/>
      <c r="F1339" s="810"/>
      <c r="G1339" s="810"/>
    </row>
    <row r="1340" spans="3:7">
      <c r="C1340" s="810"/>
      <c r="D1340" s="810"/>
      <c r="E1340" s="810"/>
      <c r="F1340" s="810"/>
      <c r="G1340" s="810"/>
    </row>
    <row r="1341" spans="3:7">
      <c r="C1341" s="810"/>
      <c r="D1341" s="810"/>
      <c r="E1341" s="810"/>
      <c r="F1341" s="810"/>
      <c r="G1341" s="810"/>
    </row>
    <row r="1342" spans="3:7">
      <c r="C1342" s="810"/>
      <c r="D1342" s="810"/>
      <c r="E1342" s="810"/>
      <c r="F1342" s="810"/>
      <c r="G1342" s="810"/>
    </row>
    <row r="1343" spans="3:7">
      <c r="C1343" s="810"/>
      <c r="D1343" s="810"/>
      <c r="E1343" s="810"/>
      <c r="F1343" s="810"/>
      <c r="G1343" s="810"/>
    </row>
    <row r="1344" spans="3:7">
      <c r="C1344" s="810"/>
      <c r="D1344" s="810"/>
      <c r="E1344" s="810"/>
      <c r="F1344" s="810"/>
      <c r="G1344" s="810"/>
    </row>
    <row r="1345" spans="3:7">
      <c r="C1345" s="810"/>
      <c r="D1345" s="810"/>
      <c r="E1345" s="810"/>
      <c r="F1345" s="810"/>
      <c r="G1345" s="810"/>
    </row>
    <row r="1346" spans="3:7">
      <c r="C1346" s="810"/>
      <c r="D1346" s="810"/>
      <c r="E1346" s="810"/>
      <c r="F1346" s="810"/>
      <c r="G1346" s="810"/>
    </row>
    <row r="1347" spans="3:7">
      <c r="C1347" s="810"/>
      <c r="D1347" s="810"/>
      <c r="E1347" s="810"/>
      <c r="F1347" s="810"/>
      <c r="G1347" s="810"/>
    </row>
    <row r="1348" spans="3:7">
      <c r="C1348" s="810"/>
      <c r="D1348" s="810"/>
      <c r="E1348" s="810"/>
      <c r="F1348" s="810"/>
      <c r="G1348" s="810"/>
    </row>
    <row r="1349" spans="3:7">
      <c r="C1349" s="810"/>
      <c r="D1349" s="810"/>
      <c r="E1349" s="810"/>
      <c r="F1349" s="810"/>
      <c r="G1349" s="810"/>
    </row>
    <row r="1350" spans="3:7">
      <c r="C1350" s="810"/>
      <c r="D1350" s="810"/>
      <c r="E1350" s="810"/>
      <c r="F1350" s="810"/>
      <c r="G1350" s="810"/>
    </row>
    <row r="1351" spans="3:7">
      <c r="C1351" s="810"/>
      <c r="D1351" s="810"/>
      <c r="E1351" s="810"/>
      <c r="F1351" s="810"/>
      <c r="G1351" s="810"/>
    </row>
    <row r="1352" spans="3:7">
      <c r="C1352" s="810"/>
      <c r="D1352" s="810"/>
      <c r="E1352" s="810"/>
      <c r="F1352" s="810"/>
      <c r="G1352" s="810"/>
    </row>
    <row r="1353" spans="3:7">
      <c r="C1353" s="810"/>
      <c r="D1353" s="810"/>
      <c r="E1353" s="810"/>
      <c r="F1353" s="810"/>
      <c r="G1353" s="810"/>
    </row>
    <row r="1354" spans="3:7">
      <c r="C1354" s="810"/>
      <c r="D1354" s="810"/>
      <c r="E1354" s="810"/>
      <c r="F1354" s="810"/>
      <c r="G1354" s="810"/>
    </row>
    <row r="1355" spans="3:7">
      <c r="C1355" s="810"/>
      <c r="D1355" s="810"/>
      <c r="E1355" s="810"/>
      <c r="F1355" s="810"/>
      <c r="G1355" s="810"/>
    </row>
    <row r="1356" spans="3:7">
      <c r="C1356" s="810"/>
      <c r="D1356" s="810"/>
      <c r="E1356" s="810"/>
      <c r="F1356" s="810"/>
      <c r="G1356" s="810"/>
    </row>
    <row r="1357" spans="3:7">
      <c r="C1357" s="810"/>
      <c r="D1357" s="810"/>
      <c r="E1357" s="810"/>
      <c r="F1357" s="810"/>
      <c r="G1357" s="810"/>
    </row>
    <row r="1358" spans="3:7">
      <c r="C1358" s="810"/>
      <c r="D1358" s="810"/>
      <c r="E1358" s="810"/>
      <c r="F1358" s="810"/>
      <c r="G1358" s="810"/>
    </row>
    <row r="1359" spans="3:7">
      <c r="C1359" s="810"/>
      <c r="D1359" s="810"/>
      <c r="E1359" s="810"/>
      <c r="F1359" s="810"/>
      <c r="G1359" s="810"/>
    </row>
    <row r="1360" spans="3:7">
      <c r="C1360" s="810"/>
      <c r="D1360" s="810"/>
      <c r="E1360" s="810"/>
      <c r="F1360" s="810"/>
      <c r="G1360" s="810"/>
    </row>
    <row r="1361" spans="3:7">
      <c r="C1361" s="810"/>
      <c r="D1361" s="810"/>
      <c r="E1361" s="810"/>
      <c r="F1361" s="810"/>
      <c r="G1361" s="810"/>
    </row>
    <row r="1362" spans="3:7">
      <c r="C1362" s="810"/>
      <c r="D1362" s="810"/>
      <c r="E1362" s="810"/>
      <c r="F1362" s="810"/>
      <c r="G1362" s="810"/>
    </row>
    <row r="1363" spans="3:7">
      <c r="C1363" s="810"/>
      <c r="D1363" s="810"/>
      <c r="E1363" s="810"/>
      <c r="F1363" s="810"/>
      <c r="G1363" s="810"/>
    </row>
    <row r="1364" spans="3:7">
      <c r="C1364" s="810"/>
      <c r="D1364" s="810"/>
      <c r="E1364" s="810"/>
      <c r="F1364" s="810"/>
      <c r="G1364" s="810"/>
    </row>
    <row r="1365" spans="3:7">
      <c r="C1365" s="810"/>
      <c r="D1365" s="810"/>
      <c r="E1365" s="810"/>
      <c r="F1365" s="810"/>
      <c r="G1365" s="810"/>
    </row>
    <row r="1366" spans="3:7">
      <c r="C1366" s="810"/>
      <c r="D1366" s="810"/>
      <c r="E1366" s="810"/>
      <c r="F1366" s="810"/>
      <c r="G1366" s="810"/>
    </row>
    <row r="1367" spans="3:7">
      <c r="C1367" s="810"/>
      <c r="D1367" s="810"/>
      <c r="E1367" s="810"/>
      <c r="F1367" s="810"/>
      <c r="G1367" s="810"/>
    </row>
    <row r="1368" spans="3:7">
      <c r="C1368" s="810"/>
      <c r="D1368" s="810"/>
      <c r="E1368" s="810"/>
      <c r="F1368" s="810"/>
      <c r="G1368" s="810"/>
    </row>
    <row r="1369" spans="3:7">
      <c r="C1369" s="810"/>
      <c r="D1369" s="810"/>
      <c r="E1369" s="810"/>
      <c r="F1369" s="810"/>
      <c r="G1369" s="810"/>
    </row>
    <row r="1370" spans="3:7">
      <c r="C1370" s="810"/>
      <c r="D1370" s="810"/>
      <c r="E1370" s="810"/>
      <c r="F1370" s="810"/>
      <c r="G1370" s="810"/>
    </row>
    <row r="1371" spans="3:7">
      <c r="C1371" s="810"/>
      <c r="D1371" s="810"/>
      <c r="E1371" s="810"/>
      <c r="F1371" s="810"/>
      <c r="G1371" s="810"/>
    </row>
    <row r="1372" spans="3:7">
      <c r="C1372" s="810"/>
      <c r="D1372" s="810"/>
      <c r="E1372" s="810"/>
      <c r="F1372" s="810"/>
      <c r="G1372" s="810"/>
    </row>
    <row r="1373" spans="3:7">
      <c r="C1373" s="810"/>
      <c r="D1373" s="810"/>
      <c r="E1373" s="810"/>
      <c r="F1373" s="810"/>
      <c r="G1373" s="810"/>
    </row>
    <row r="1374" spans="3:7">
      <c r="C1374" s="810"/>
      <c r="D1374" s="810"/>
      <c r="E1374" s="810"/>
      <c r="F1374" s="810"/>
      <c r="G1374" s="810"/>
    </row>
    <row r="1375" spans="3:7">
      <c r="C1375" s="810"/>
      <c r="D1375" s="810"/>
      <c r="E1375" s="810"/>
      <c r="F1375" s="810"/>
      <c r="G1375" s="810"/>
    </row>
    <row r="1376" spans="3:7">
      <c r="C1376" s="810"/>
      <c r="D1376" s="810"/>
      <c r="E1376" s="810"/>
      <c r="F1376" s="810"/>
      <c r="G1376" s="810"/>
    </row>
    <row r="1377" spans="3:7">
      <c r="C1377" s="810"/>
      <c r="D1377" s="810"/>
      <c r="E1377" s="810"/>
      <c r="F1377" s="810"/>
      <c r="G1377" s="810"/>
    </row>
    <row r="1378" spans="3:7">
      <c r="C1378" s="810"/>
      <c r="D1378" s="810"/>
      <c r="E1378" s="810"/>
      <c r="F1378" s="810"/>
      <c r="G1378" s="810"/>
    </row>
    <row r="1379" spans="3:7">
      <c r="C1379" s="810"/>
      <c r="D1379" s="810"/>
      <c r="E1379" s="810"/>
      <c r="F1379" s="810"/>
      <c r="G1379" s="810"/>
    </row>
    <row r="1380" spans="3:7">
      <c r="C1380" s="810"/>
      <c r="D1380" s="810"/>
      <c r="E1380" s="810"/>
      <c r="F1380" s="810"/>
      <c r="G1380" s="810"/>
    </row>
    <row r="1381" spans="3:7">
      <c r="C1381" s="810"/>
      <c r="D1381" s="810"/>
      <c r="E1381" s="810"/>
      <c r="F1381" s="810"/>
      <c r="G1381" s="810"/>
    </row>
    <row r="1382" spans="3:7">
      <c r="C1382" s="810"/>
      <c r="D1382" s="810"/>
      <c r="E1382" s="810"/>
      <c r="F1382" s="810"/>
      <c r="G1382" s="810"/>
    </row>
    <row r="1383" spans="3:7">
      <c r="C1383" s="810"/>
      <c r="D1383" s="810"/>
      <c r="E1383" s="810"/>
      <c r="F1383" s="810"/>
      <c r="G1383" s="810"/>
    </row>
    <row r="1384" spans="3:7">
      <c r="C1384" s="810"/>
      <c r="D1384" s="810"/>
      <c r="E1384" s="810"/>
      <c r="F1384" s="810"/>
      <c r="G1384" s="810"/>
    </row>
    <row r="1385" spans="3:7">
      <c r="C1385" s="810"/>
      <c r="D1385" s="810"/>
      <c r="E1385" s="810"/>
      <c r="F1385" s="810"/>
      <c r="G1385" s="810"/>
    </row>
    <row r="1386" spans="3:7">
      <c r="C1386" s="810"/>
      <c r="D1386" s="810"/>
      <c r="E1386" s="810"/>
      <c r="F1386" s="810"/>
      <c r="G1386" s="810"/>
    </row>
    <row r="1387" spans="3:7">
      <c r="C1387" s="810"/>
      <c r="D1387" s="810"/>
      <c r="E1387" s="810"/>
      <c r="F1387" s="810"/>
      <c r="G1387" s="810"/>
    </row>
    <row r="1388" spans="3:7">
      <c r="C1388" s="810"/>
      <c r="D1388" s="810"/>
      <c r="E1388" s="810"/>
      <c r="F1388" s="810"/>
      <c r="G1388" s="810"/>
    </row>
    <row r="1389" spans="3:7">
      <c r="C1389" s="810"/>
      <c r="D1389" s="810"/>
      <c r="E1389" s="810"/>
      <c r="F1389" s="810"/>
      <c r="G1389" s="810"/>
    </row>
    <row r="1390" spans="3:7">
      <c r="C1390" s="810"/>
      <c r="D1390" s="810"/>
      <c r="E1390" s="810"/>
      <c r="F1390" s="810"/>
      <c r="G1390" s="810"/>
    </row>
    <row r="1391" spans="3:7">
      <c r="C1391" s="810"/>
      <c r="D1391" s="810"/>
      <c r="E1391" s="810"/>
      <c r="F1391" s="810"/>
      <c r="G1391" s="810"/>
    </row>
    <row r="1392" spans="3:7">
      <c r="C1392" s="810"/>
      <c r="D1392" s="810"/>
      <c r="E1392" s="810"/>
      <c r="F1392" s="810"/>
      <c r="G1392" s="810"/>
    </row>
    <row r="1393" spans="3:7">
      <c r="C1393" s="810"/>
      <c r="D1393" s="810"/>
      <c r="E1393" s="810"/>
      <c r="F1393" s="810"/>
      <c r="G1393" s="810"/>
    </row>
    <row r="1394" spans="3:7">
      <c r="C1394" s="810"/>
      <c r="D1394" s="810"/>
      <c r="E1394" s="810"/>
      <c r="F1394" s="810"/>
      <c r="G1394" s="810"/>
    </row>
    <row r="1395" spans="3:7">
      <c r="C1395" s="810"/>
      <c r="D1395" s="810"/>
      <c r="E1395" s="810"/>
      <c r="F1395" s="810"/>
      <c r="G1395" s="810"/>
    </row>
    <row r="1396" spans="3:7">
      <c r="C1396" s="810"/>
      <c r="D1396" s="810"/>
      <c r="E1396" s="810"/>
      <c r="F1396" s="810"/>
      <c r="G1396" s="810"/>
    </row>
    <row r="1397" spans="3:7">
      <c r="C1397" s="810"/>
      <c r="D1397" s="810"/>
      <c r="E1397" s="810"/>
      <c r="F1397" s="810"/>
      <c r="G1397" s="810"/>
    </row>
    <row r="1398" spans="3:7">
      <c r="C1398" s="810"/>
      <c r="D1398" s="810"/>
      <c r="E1398" s="810"/>
      <c r="F1398" s="810"/>
      <c r="G1398" s="810"/>
    </row>
    <row r="1399" spans="3:7">
      <c r="C1399" s="810"/>
      <c r="D1399" s="810"/>
      <c r="E1399" s="810"/>
      <c r="F1399" s="810"/>
      <c r="G1399" s="810"/>
    </row>
    <row r="1400" spans="3:7">
      <c r="C1400" s="810"/>
      <c r="D1400" s="810"/>
      <c r="E1400" s="810"/>
      <c r="F1400" s="810"/>
      <c r="G1400" s="810"/>
    </row>
    <row r="1401" spans="3:7">
      <c r="C1401" s="810"/>
      <c r="D1401" s="810"/>
      <c r="E1401" s="810"/>
      <c r="F1401" s="810"/>
      <c r="G1401" s="810"/>
    </row>
    <row r="1402" spans="3:7">
      <c r="C1402" s="810"/>
      <c r="D1402" s="810"/>
      <c r="E1402" s="810"/>
      <c r="F1402" s="810"/>
      <c r="G1402" s="810"/>
    </row>
    <row r="1403" spans="3:7">
      <c r="C1403" s="810"/>
      <c r="D1403" s="810"/>
      <c r="E1403" s="810"/>
      <c r="F1403" s="810"/>
      <c r="G1403" s="810"/>
    </row>
    <row r="1404" spans="3:7">
      <c r="C1404" s="810"/>
      <c r="D1404" s="810"/>
      <c r="E1404" s="810"/>
      <c r="F1404" s="810"/>
      <c r="G1404" s="810"/>
    </row>
    <row r="1405" spans="3:7">
      <c r="C1405" s="810"/>
      <c r="D1405" s="810"/>
      <c r="E1405" s="810"/>
      <c r="F1405" s="810"/>
      <c r="G1405" s="810"/>
    </row>
    <row r="1406" spans="3:7">
      <c r="C1406" s="810"/>
      <c r="D1406" s="810"/>
      <c r="E1406" s="810"/>
      <c r="F1406" s="810"/>
      <c r="G1406" s="810"/>
    </row>
    <row r="1407" spans="3:7">
      <c r="C1407" s="810"/>
      <c r="D1407" s="810"/>
      <c r="E1407" s="810"/>
      <c r="F1407" s="810"/>
      <c r="G1407" s="810"/>
    </row>
    <row r="1408" spans="3:7">
      <c r="C1408" s="810"/>
      <c r="D1408" s="810"/>
      <c r="E1408" s="810"/>
      <c r="F1408" s="810"/>
      <c r="G1408" s="810"/>
    </row>
    <row r="1409" spans="3:7">
      <c r="C1409" s="810"/>
      <c r="D1409" s="810"/>
      <c r="E1409" s="810"/>
      <c r="F1409" s="810"/>
      <c r="G1409" s="810"/>
    </row>
    <row r="1410" spans="3:7">
      <c r="C1410" s="810"/>
      <c r="D1410" s="810"/>
      <c r="E1410" s="810"/>
      <c r="F1410" s="810"/>
      <c r="G1410" s="810"/>
    </row>
    <row r="1411" spans="3:7">
      <c r="C1411" s="810"/>
      <c r="D1411" s="810"/>
      <c r="E1411" s="810"/>
      <c r="F1411" s="810"/>
      <c r="G1411" s="810"/>
    </row>
    <row r="1412" spans="3:7">
      <c r="C1412" s="810"/>
      <c r="D1412" s="810"/>
      <c r="E1412" s="810"/>
      <c r="F1412" s="810"/>
      <c r="G1412" s="810"/>
    </row>
    <row r="1413" spans="3:7">
      <c r="C1413" s="810"/>
      <c r="D1413" s="810"/>
      <c r="E1413" s="810"/>
      <c r="F1413" s="810"/>
      <c r="G1413" s="810"/>
    </row>
    <row r="1414" spans="3:7">
      <c r="C1414" s="810"/>
      <c r="D1414" s="810"/>
      <c r="E1414" s="810"/>
      <c r="F1414" s="810"/>
      <c r="G1414" s="810"/>
    </row>
    <row r="1415" spans="3:7">
      <c r="C1415" s="810"/>
      <c r="D1415" s="810"/>
      <c r="E1415" s="810"/>
      <c r="F1415" s="810"/>
      <c r="G1415" s="810"/>
    </row>
    <row r="1416" spans="3:7">
      <c r="C1416" s="810"/>
      <c r="D1416" s="810"/>
      <c r="E1416" s="810"/>
      <c r="F1416" s="810"/>
      <c r="G1416" s="810"/>
    </row>
    <row r="1417" spans="3:7">
      <c r="C1417" s="810"/>
      <c r="D1417" s="810"/>
      <c r="E1417" s="810"/>
      <c r="F1417" s="810"/>
      <c r="G1417" s="810"/>
    </row>
    <row r="1418" spans="3:7">
      <c r="C1418" s="810"/>
      <c r="D1418" s="810"/>
      <c r="E1418" s="810"/>
      <c r="F1418" s="810"/>
      <c r="G1418" s="810"/>
    </row>
    <row r="1419" spans="3:7">
      <c r="C1419" s="810"/>
      <c r="D1419" s="810"/>
      <c r="E1419" s="810"/>
      <c r="F1419" s="810"/>
      <c r="G1419" s="810"/>
    </row>
    <row r="1420" spans="3:7">
      <c r="C1420" s="810"/>
      <c r="D1420" s="810"/>
      <c r="E1420" s="810"/>
      <c r="F1420" s="810"/>
      <c r="G1420" s="810"/>
    </row>
    <row r="1421" spans="3:7">
      <c r="C1421" s="810"/>
      <c r="D1421" s="810"/>
      <c r="E1421" s="810"/>
      <c r="F1421" s="810"/>
      <c r="G1421" s="810"/>
    </row>
    <row r="1422" spans="3:7">
      <c r="C1422" s="810"/>
      <c r="D1422" s="810"/>
      <c r="E1422" s="810"/>
      <c r="F1422" s="810"/>
      <c r="G1422" s="810"/>
    </row>
    <row r="1423" spans="3:7">
      <c r="C1423" s="810"/>
      <c r="D1423" s="810"/>
      <c r="E1423" s="810"/>
      <c r="F1423" s="810"/>
      <c r="G1423" s="810"/>
    </row>
    <row r="1424" spans="3:7">
      <c r="C1424" s="810"/>
      <c r="D1424" s="810"/>
      <c r="E1424" s="810"/>
      <c r="F1424" s="810"/>
      <c r="G1424" s="810"/>
    </row>
    <row r="1425" spans="3:7">
      <c r="C1425" s="810"/>
      <c r="D1425" s="810"/>
      <c r="E1425" s="810"/>
      <c r="F1425" s="810"/>
      <c r="G1425" s="810"/>
    </row>
    <row r="1426" spans="3:7">
      <c r="C1426" s="810"/>
      <c r="D1426" s="810"/>
      <c r="E1426" s="810"/>
      <c r="F1426" s="810"/>
      <c r="G1426" s="810"/>
    </row>
    <row r="1427" spans="3:7">
      <c r="C1427" s="810"/>
      <c r="D1427" s="810"/>
      <c r="E1427" s="810"/>
      <c r="F1427" s="810"/>
      <c r="G1427" s="810"/>
    </row>
    <row r="1428" spans="3:7">
      <c r="C1428" s="810"/>
      <c r="D1428" s="810"/>
      <c r="E1428" s="810"/>
      <c r="F1428" s="810"/>
      <c r="G1428" s="810"/>
    </row>
    <row r="1429" spans="3:7">
      <c r="C1429" s="810"/>
      <c r="D1429" s="810"/>
      <c r="E1429" s="810"/>
      <c r="F1429" s="810"/>
      <c r="G1429" s="810"/>
    </row>
    <row r="1430" spans="3:7">
      <c r="C1430" s="810"/>
      <c r="D1430" s="810"/>
      <c r="E1430" s="810"/>
      <c r="F1430" s="810"/>
      <c r="G1430" s="810"/>
    </row>
    <row r="1431" spans="3:7">
      <c r="C1431" s="810"/>
      <c r="D1431" s="810"/>
      <c r="E1431" s="810"/>
      <c r="F1431" s="810"/>
      <c r="G1431" s="810"/>
    </row>
    <row r="1432" spans="3:7">
      <c r="C1432" s="810"/>
      <c r="D1432" s="810"/>
      <c r="E1432" s="810"/>
      <c r="F1432" s="810"/>
      <c r="G1432" s="810"/>
    </row>
    <row r="1433" spans="3:7">
      <c r="C1433" s="810"/>
      <c r="D1433" s="810"/>
      <c r="E1433" s="810"/>
      <c r="F1433" s="810"/>
      <c r="G1433" s="810"/>
    </row>
    <row r="1434" spans="3:7">
      <c r="C1434" s="810"/>
      <c r="D1434" s="810"/>
      <c r="E1434" s="810"/>
      <c r="F1434" s="810"/>
      <c r="G1434" s="810"/>
    </row>
    <row r="1435" spans="3:7">
      <c r="C1435" s="810"/>
      <c r="D1435" s="810"/>
      <c r="E1435" s="810"/>
      <c r="F1435" s="810"/>
      <c r="G1435" s="810"/>
    </row>
    <row r="1436" spans="3:7">
      <c r="C1436" s="810"/>
      <c r="D1436" s="810"/>
      <c r="E1436" s="810"/>
      <c r="F1436" s="810"/>
      <c r="G1436" s="810"/>
    </row>
    <row r="1437" spans="3:7">
      <c r="C1437" s="810"/>
      <c r="D1437" s="810"/>
      <c r="E1437" s="810"/>
      <c r="F1437" s="810"/>
      <c r="G1437" s="810"/>
    </row>
    <row r="1438" spans="3:7">
      <c r="C1438" s="810"/>
      <c r="D1438" s="810"/>
      <c r="E1438" s="810"/>
      <c r="F1438" s="810"/>
      <c r="G1438" s="810"/>
    </row>
    <row r="1439" spans="3:7">
      <c r="C1439" s="810"/>
      <c r="D1439" s="810"/>
      <c r="E1439" s="810"/>
      <c r="F1439" s="810"/>
      <c r="G1439" s="810"/>
    </row>
    <row r="1440" spans="3:7">
      <c r="C1440" s="810"/>
      <c r="D1440" s="810"/>
      <c r="E1440" s="810"/>
      <c r="F1440" s="810"/>
      <c r="G1440" s="810"/>
    </row>
    <row r="1441" spans="3:7">
      <c r="C1441" s="810"/>
      <c r="D1441" s="810"/>
      <c r="E1441" s="810"/>
      <c r="F1441" s="810"/>
      <c r="G1441" s="810"/>
    </row>
    <row r="1442" spans="3:7">
      <c r="C1442" s="810"/>
      <c r="D1442" s="810"/>
      <c r="E1442" s="810"/>
      <c r="F1442" s="810"/>
      <c r="G1442" s="810"/>
    </row>
    <row r="1443" spans="3:7">
      <c r="C1443" s="810"/>
      <c r="D1443" s="810"/>
      <c r="E1443" s="810"/>
      <c r="F1443" s="810"/>
      <c r="G1443" s="810"/>
    </row>
    <row r="1444" spans="3:7">
      <c r="C1444" s="810"/>
      <c r="D1444" s="810"/>
      <c r="E1444" s="810"/>
      <c r="F1444" s="810"/>
      <c r="G1444" s="810"/>
    </row>
    <row r="1445" spans="3:7">
      <c r="C1445" s="810"/>
      <c r="D1445" s="810"/>
      <c r="E1445" s="810"/>
      <c r="F1445" s="810"/>
      <c r="G1445" s="810"/>
    </row>
    <row r="1446" spans="3:7">
      <c r="C1446" s="810"/>
      <c r="D1446" s="810"/>
      <c r="E1446" s="810"/>
      <c r="F1446" s="810"/>
      <c r="G1446" s="810"/>
    </row>
    <row r="1447" spans="3:7">
      <c r="C1447" s="810"/>
      <c r="D1447" s="810"/>
      <c r="E1447" s="810"/>
      <c r="F1447" s="810"/>
      <c r="G1447" s="810"/>
    </row>
    <row r="1448" spans="3:7">
      <c r="C1448" s="810"/>
      <c r="D1448" s="810"/>
      <c r="E1448" s="810"/>
      <c r="F1448" s="810"/>
      <c r="G1448" s="810"/>
    </row>
    <row r="1449" spans="3:7">
      <c r="C1449" s="810"/>
      <c r="D1449" s="810"/>
      <c r="E1449" s="810"/>
      <c r="F1449" s="810"/>
      <c r="G1449" s="810"/>
    </row>
    <row r="1450" spans="3:7">
      <c r="C1450" s="810"/>
      <c r="D1450" s="810"/>
      <c r="E1450" s="810"/>
      <c r="F1450" s="810"/>
      <c r="G1450" s="810"/>
    </row>
    <row r="1451" spans="3:7">
      <c r="C1451" s="810"/>
      <c r="D1451" s="810"/>
      <c r="E1451" s="810"/>
      <c r="F1451" s="810"/>
      <c r="G1451" s="810"/>
    </row>
    <row r="1452" spans="3:7">
      <c r="C1452" s="810"/>
      <c r="D1452" s="810"/>
      <c r="E1452" s="810"/>
      <c r="F1452" s="810"/>
      <c r="G1452" s="810"/>
    </row>
    <row r="1453" spans="3:7">
      <c r="C1453" s="810"/>
      <c r="D1453" s="810"/>
      <c r="E1453" s="810"/>
      <c r="F1453" s="810"/>
      <c r="G1453" s="810"/>
    </row>
    <row r="1454" spans="3:7">
      <c r="C1454" s="810"/>
      <c r="D1454" s="810"/>
      <c r="E1454" s="810"/>
      <c r="F1454" s="810"/>
      <c r="G1454" s="810"/>
    </row>
    <row r="1455" spans="3:7">
      <c r="C1455" s="810"/>
      <c r="D1455" s="810"/>
      <c r="E1455" s="810"/>
      <c r="F1455" s="810"/>
      <c r="G1455" s="810"/>
    </row>
    <row r="1456" spans="3:7">
      <c r="C1456" s="810"/>
      <c r="D1456" s="810"/>
      <c r="E1456" s="810"/>
      <c r="F1456" s="810"/>
      <c r="G1456" s="810"/>
    </row>
    <row r="1457" spans="3:7">
      <c r="C1457" s="810"/>
      <c r="D1457" s="810"/>
      <c r="E1457" s="810"/>
      <c r="F1457" s="810"/>
      <c r="G1457" s="810"/>
    </row>
    <row r="1458" spans="3:7">
      <c r="C1458" s="810"/>
      <c r="D1458" s="810"/>
      <c r="E1458" s="810"/>
      <c r="F1458" s="810"/>
      <c r="G1458" s="810"/>
    </row>
    <row r="1459" spans="3:7">
      <c r="C1459" s="810"/>
      <c r="D1459" s="810"/>
      <c r="E1459" s="810"/>
      <c r="F1459" s="810"/>
      <c r="G1459" s="810"/>
    </row>
    <row r="1460" spans="3:7">
      <c r="C1460" s="810"/>
      <c r="D1460" s="810"/>
      <c r="E1460" s="810"/>
      <c r="F1460" s="810"/>
      <c r="G1460" s="810"/>
    </row>
    <row r="1461" spans="3:7">
      <c r="C1461" s="810"/>
      <c r="D1461" s="810"/>
      <c r="E1461" s="810"/>
      <c r="F1461" s="810"/>
      <c r="G1461" s="810"/>
    </row>
    <row r="1462" spans="3:7">
      <c r="C1462" s="810"/>
      <c r="D1462" s="810"/>
      <c r="E1462" s="810"/>
      <c r="F1462" s="810"/>
      <c r="G1462" s="810"/>
    </row>
    <row r="1463" spans="3:7">
      <c r="C1463" s="810"/>
      <c r="D1463" s="810"/>
      <c r="E1463" s="810"/>
      <c r="F1463" s="810"/>
      <c r="G1463" s="810"/>
    </row>
    <row r="1464" spans="3:7">
      <c r="C1464" s="810"/>
      <c r="D1464" s="810"/>
      <c r="E1464" s="810"/>
      <c r="F1464" s="810"/>
      <c r="G1464" s="810"/>
    </row>
    <row r="1465" spans="3:7">
      <c r="C1465" s="810"/>
      <c r="D1465" s="810"/>
      <c r="E1465" s="810"/>
      <c r="F1465" s="810"/>
      <c r="G1465" s="810"/>
    </row>
    <row r="1466" spans="3:7">
      <c r="C1466" s="810"/>
      <c r="D1466" s="810"/>
      <c r="E1466" s="810"/>
      <c r="F1466" s="810"/>
      <c r="G1466" s="810"/>
    </row>
    <row r="1467" spans="3:7">
      <c r="C1467" s="810"/>
      <c r="D1467" s="810"/>
      <c r="E1467" s="810"/>
      <c r="F1467" s="810"/>
      <c r="G1467" s="810"/>
    </row>
    <row r="1468" spans="3:7">
      <c r="C1468" s="810"/>
      <c r="D1468" s="810"/>
      <c r="E1468" s="810"/>
      <c r="F1468" s="810"/>
      <c r="G1468" s="810"/>
    </row>
    <row r="1469" spans="3:7">
      <c r="C1469" s="810"/>
      <c r="D1469" s="810"/>
      <c r="E1469" s="810"/>
      <c r="F1469" s="810"/>
      <c r="G1469" s="810"/>
    </row>
    <row r="1470" spans="3:7">
      <c r="C1470" s="810"/>
      <c r="D1470" s="810"/>
      <c r="E1470" s="810"/>
      <c r="F1470" s="810"/>
      <c r="G1470" s="810"/>
    </row>
    <row r="1471" spans="3:7">
      <c r="C1471" s="810"/>
      <c r="D1471" s="810"/>
      <c r="E1471" s="810"/>
      <c r="F1471" s="810"/>
      <c r="G1471" s="810"/>
    </row>
    <row r="1472" spans="3:7">
      <c r="C1472" s="810"/>
      <c r="D1472" s="810"/>
      <c r="E1472" s="810"/>
      <c r="F1472" s="810"/>
      <c r="G1472" s="810"/>
    </row>
    <row r="1473" spans="3:7">
      <c r="C1473" s="810"/>
      <c r="D1473" s="810"/>
      <c r="E1473" s="810"/>
      <c r="F1473" s="810"/>
      <c r="G1473" s="810"/>
    </row>
    <row r="1474" spans="3:7">
      <c r="C1474" s="810"/>
      <c r="D1474" s="810"/>
      <c r="E1474" s="810"/>
      <c r="F1474" s="810"/>
      <c r="G1474" s="810"/>
    </row>
    <row r="1475" spans="3:7">
      <c r="C1475" s="810"/>
      <c r="D1475" s="810"/>
      <c r="E1475" s="810"/>
      <c r="F1475" s="810"/>
      <c r="G1475" s="810"/>
    </row>
    <row r="1476" spans="3:7">
      <c r="C1476" s="810"/>
      <c r="D1476" s="810"/>
      <c r="E1476" s="810"/>
      <c r="F1476" s="810"/>
      <c r="G1476" s="810"/>
    </row>
    <row r="1477" spans="3:7">
      <c r="C1477" s="810"/>
      <c r="D1477" s="810"/>
      <c r="E1477" s="810"/>
      <c r="F1477" s="810"/>
      <c r="G1477" s="810"/>
    </row>
    <row r="1478" spans="3:7">
      <c r="C1478" s="810"/>
      <c r="D1478" s="810"/>
      <c r="E1478" s="810"/>
      <c r="F1478" s="810"/>
      <c r="G1478" s="810"/>
    </row>
    <row r="1479" spans="3:7">
      <c r="C1479" s="810"/>
      <c r="D1479" s="810"/>
      <c r="E1479" s="810"/>
      <c r="F1479" s="810"/>
      <c r="G1479" s="810"/>
    </row>
    <row r="1480" spans="3:7">
      <c r="C1480" s="810"/>
      <c r="D1480" s="810"/>
      <c r="E1480" s="810"/>
      <c r="F1480" s="810"/>
      <c r="G1480" s="810"/>
    </row>
    <row r="1481" spans="3:7">
      <c r="C1481" s="810"/>
      <c r="D1481" s="810"/>
      <c r="E1481" s="810"/>
      <c r="F1481" s="810"/>
      <c r="G1481" s="810"/>
    </row>
    <row r="1482" spans="3:7">
      <c r="C1482" s="810"/>
      <c r="D1482" s="810"/>
      <c r="E1482" s="810"/>
      <c r="F1482" s="810"/>
      <c r="G1482" s="810"/>
    </row>
    <row r="1483" spans="3:7">
      <c r="C1483" s="810"/>
      <c r="D1483" s="810"/>
      <c r="E1483" s="810"/>
      <c r="F1483" s="810"/>
      <c r="G1483" s="810"/>
    </row>
    <row r="1484" spans="3:7">
      <c r="C1484" s="810"/>
      <c r="D1484" s="810"/>
      <c r="E1484" s="810"/>
      <c r="F1484" s="810"/>
      <c r="G1484" s="810"/>
    </row>
    <row r="1485" spans="3:7">
      <c r="C1485" s="810"/>
      <c r="D1485" s="810"/>
      <c r="E1485" s="810"/>
      <c r="F1485" s="810"/>
      <c r="G1485" s="810"/>
    </row>
    <row r="1486" spans="3:7">
      <c r="C1486" s="810"/>
      <c r="D1486" s="810"/>
      <c r="E1486" s="810"/>
      <c r="F1486" s="810"/>
      <c r="G1486" s="810"/>
    </row>
    <row r="1487" spans="3:7">
      <c r="C1487" s="810"/>
      <c r="D1487" s="810"/>
      <c r="E1487" s="810"/>
      <c r="F1487" s="810"/>
      <c r="G1487" s="810"/>
    </row>
    <row r="1488" spans="3:7">
      <c r="C1488" s="810"/>
      <c r="D1488" s="810"/>
      <c r="E1488" s="810"/>
      <c r="F1488" s="810"/>
      <c r="G1488" s="810"/>
    </row>
    <row r="1489" spans="3:7">
      <c r="C1489" s="810"/>
      <c r="D1489" s="810"/>
      <c r="E1489" s="810"/>
      <c r="F1489" s="810"/>
      <c r="G1489" s="810"/>
    </row>
    <row r="1490" spans="3:7">
      <c r="C1490" s="810"/>
      <c r="D1490" s="810"/>
      <c r="E1490" s="810"/>
      <c r="F1490" s="810"/>
      <c r="G1490" s="810"/>
    </row>
    <row r="1491" spans="3:7">
      <c r="C1491" s="810"/>
      <c r="D1491" s="810"/>
      <c r="E1491" s="810"/>
      <c r="F1491" s="810"/>
      <c r="G1491" s="810"/>
    </row>
    <row r="1492" spans="3:7">
      <c r="C1492" s="810"/>
      <c r="D1492" s="810"/>
      <c r="E1492" s="810"/>
      <c r="F1492" s="810"/>
      <c r="G1492" s="810"/>
    </row>
    <row r="1493" spans="3:7">
      <c r="C1493" s="810"/>
      <c r="D1493" s="810"/>
      <c r="E1493" s="810"/>
      <c r="F1493" s="810"/>
      <c r="G1493" s="810"/>
    </row>
    <row r="1494" spans="3:7">
      <c r="C1494" s="810"/>
      <c r="D1494" s="810"/>
      <c r="E1494" s="810"/>
      <c r="F1494" s="810"/>
      <c r="G1494" s="810"/>
    </row>
    <row r="1495" spans="3:7">
      <c r="C1495" s="810"/>
      <c r="D1495" s="810"/>
      <c r="E1495" s="810"/>
      <c r="F1495" s="810"/>
      <c r="G1495" s="810"/>
    </row>
    <row r="1496" spans="3:7">
      <c r="C1496" s="810"/>
      <c r="D1496" s="810"/>
      <c r="E1496" s="810"/>
      <c r="F1496" s="810"/>
      <c r="G1496" s="810"/>
    </row>
    <row r="1497" spans="3:7">
      <c r="C1497" s="810"/>
      <c r="D1497" s="810"/>
      <c r="E1497" s="810"/>
      <c r="F1497" s="810"/>
      <c r="G1497" s="810"/>
    </row>
    <row r="1498" spans="3:7">
      <c r="C1498" s="810"/>
      <c r="D1498" s="810"/>
      <c r="E1498" s="810"/>
      <c r="F1498" s="810"/>
      <c r="G1498" s="810"/>
    </row>
    <row r="1499" spans="3:7">
      <c r="C1499" s="810"/>
      <c r="D1499" s="810"/>
      <c r="E1499" s="810"/>
      <c r="F1499" s="810"/>
      <c r="G1499" s="810"/>
    </row>
    <row r="1500" spans="3:7">
      <c r="C1500" s="810"/>
      <c r="D1500" s="810"/>
      <c r="E1500" s="810"/>
      <c r="F1500" s="810"/>
      <c r="G1500" s="810"/>
    </row>
    <row r="1501" spans="3:7">
      <c r="C1501" s="810"/>
      <c r="D1501" s="810"/>
      <c r="E1501" s="810"/>
      <c r="F1501" s="810"/>
      <c r="G1501" s="810"/>
    </row>
    <row r="1502" spans="3:7">
      <c r="C1502" s="810"/>
      <c r="D1502" s="810"/>
      <c r="E1502" s="810"/>
      <c r="F1502" s="810"/>
      <c r="G1502" s="810"/>
    </row>
    <row r="1503" spans="3:7">
      <c r="C1503" s="810"/>
      <c r="D1503" s="810"/>
      <c r="E1503" s="810"/>
      <c r="F1503" s="810"/>
      <c r="G1503" s="810"/>
    </row>
    <row r="1504" spans="3:7">
      <c r="C1504" s="810"/>
      <c r="D1504" s="810"/>
      <c r="E1504" s="810"/>
      <c r="F1504" s="810"/>
      <c r="G1504" s="810"/>
    </row>
    <row r="1505" spans="3:7">
      <c r="C1505" s="810"/>
      <c r="D1505" s="810"/>
      <c r="E1505" s="810"/>
      <c r="F1505" s="810"/>
      <c r="G1505" s="810"/>
    </row>
    <row r="1506" spans="3:7">
      <c r="C1506" s="810"/>
      <c r="D1506" s="810"/>
      <c r="E1506" s="810"/>
      <c r="F1506" s="810"/>
      <c r="G1506" s="810"/>
    </row>
    <row r="1507" spans="3:7">
      <c r="C1507" s="810"/>
      <c r="D1507" s="810"/>
      <c r="E1507" s="810"/>
      <c r="F1507" s="810"/>
      <c r="G1507" s="810"/>
    </row>
    <row r="1508" spans="3:7">
      <c r="C1508" s="810"/>
      <c r="D1508" s="810"/>
      <c r="E1508" s="810"/>
      <c r="F1508" s="810"/>
      <c r="G1508" s="810"/>
    </row>
    <row r="1509" spans="3:7">
      <c r="C1509" s="810"/>
      <c r="D1509" s="810"/>
      <c r="E1509" s="810"/>
      <c r="F1509" s="810"/>
      <c r="G1509" s="810"/>
    </row>
    <row r="1510" spans="3:7">
      <c r="C1510" s="810"/>
      <c r="D1510" s="810"/>
      <c r="E1510" s="810"/>
      <c r="F1510" s="810"/>
      <c r="G1510" s="810"/>
    </row>
    <row r="1511" spans="3:7">
      <c r="C1511" s="810"/>
      <c r="D1511" s="810"/>
      <c r="E1511" s="810"/>
      <c r="F1511" s="810"/>
      <c r="G1511" s="810"/>
    </row>
    <row r="1512" spans="3:7">
      <c r="C1512" s="810"/>
      <c r="D1512" s="810"/>
      <c r="E1512" s="810"/>
      <c r="F1512" s="810"/>
      <c r="G1512" s="810"/>
    </row>
    <row r="1513" spans="3:7">
      <c r="C1513" s="810"/>
      <c r="D1513" s="810"/>
      <c r="E1513" s="810"/>
      <c r="F1513" s="810"/>
      <c r="G1513" s="810"/>
    </row>
    <row r="1514" spans="3:7">
      <c r="C1514" s="810"/>
      <c r="D1514" s="810"/>
      <c r="E1514" s="810"/>
      <c r="F1514" s="810"/>
      <c r="G1514" s="810"/>
    </row>
    <row r="1515" spans="3:7">
      <c r="C1515" s="810"/>
      <c r="D1515" s="810"/>
      <c r="E1515" s="810"/>
      <c r="F1515" s="810"/>
      <c r="G1515" s="810"/>
    </row>
    <row r="1516" spans="3:7">
      <c r="C1516" s="810"/>
      <c r="D1516" s="810"/>
      <c r="E1516" s="810"/>
      <c r="F1516" s="810"/>
      <c r="G1516" s="810"/>
    </row>
    <row r="1517" spans="3:7">
      <c r="C1517" s="810"/>
      <c r="D1517" s="810"/>
      <c r="E1517" s="810"/>
      <c r="F1517" s="810"/>
      <c r="G1517" s="810"/>
    </row>
    <row r="1518" spans="3:7">
      <c r="C1518" s="810"/>
      <c r="D1518" s="810"/>
      <c r="E1518" s="810"/>
      <c r="F1518" s="810"/>
      <c r="G1518" s="810"/>
    </row>
    <row r="1519" spans="3:7">
      <c r="C1519" s="810"/>
      <c r="D1519" s="810"/>
      <c r="E1519" s="810"/>
      <c r="F1519" s="810"/>
      <c r="G1519" s="810"/>
    </row>
    <row r="1520" spans="3:7">
      <c r="C1520" s="810"/>
      <c r="D1520" s="810"/>
      <c r="E1520" s="810"/>
      <c r="F1520" s="810"/>
      <c r="G1520" s="810"/>
    </row>
    <row r="1521" spans="3:7">
      <c r="C1521" s="810"/>
      <c r="D1521" s="810"/>
      <c r="E1521" s="810"/>
      <c r="F1521" s="810"/>
      <c r="G1521" s="810"/>
    </row>
    <row r="1522" spans="3:7">
      <c r="C1522" s="810"/>
      <c r="D1522" s="810"/>
      <c r="E1522" s="810"/>
      <c r="F1522" s="810"/>
      <c r="G1522" s="810"/>
    </row>
    <row r="1523" spans="3:7">
      <c r="C1523" s="810"/>
      <c r="D1523" s="810"/>
      <c r="E1523" s="810"/>
      <c r="F1523" s="810"/>
      <c r="G1523" s="810"/>
    </row>
    <row r="1524" spans="3:7">
      <c r="C1524" s="810"/>
      <c r="D1524" s="810"/>
      <c r="E1524" s="810"/>
      <c r="F1524" s="810"/>
      <c r="G1524" s="810"/>
    </row>
    <row r="1525" spans="3:7">
      <c r="C1525" s="810"/>
      <c r="D1525" s="810"/>
      <c r="E1525" s="810"/>
      <c r="F1525" s="810"/>
      <c r="G1525" s="810"/>
    </row>
    <row r="1526" spans="3:7">
      <c r="C1526" s="810"/>
      <c r="D1526" s="810"/>
      <c r="E1526" s="810"/>
      <c r="F1526" s="810"/>
      <c r="G1526" s="810"/>
    </row>
    <row r="1527" spans="3:7">
      <c r="C1527" s="810"/>
      <c r="D1527" s="810"/>
      <c r="E1527" s="810"/>
      <c r="F1527" s="810"/>
      <c r="G1527" s="810"/>
    </row>
    <row r="1528" spans="3:7">
      <c r="C1528" s="810"/>
      <c r="D1528" s="810"/>
      <c r="E1528" s="810"/>
      <c r="F1528" s="810"/>
      <c r="G1528" s="810"/>
    </row>
    <row r="1529" spans="3:7">
      <c r="C1529" s="810"/>
      <c r="D1529" s="810"/>
      <c r="E1529" s="810"/>
      <c r="F1529" s="810"/>
      <c r="G1529" s="810"/>
    </row>
    <row r="1530" spans="3:7">
      <c r="C1530" s="810"/>
      <c r="D1530" s="810"/>
      <c r="E1530" s="810"/>
      <c r="F1530" s="810"/>
      <c r="G1530" s="810"/>
    </row>
    <row r="1531" spans="3:7">
      <c r="C1531" s="810"/>
      <c r="D1531" s="810"/>
      <c r="E1531" s="810"/>
      <c r="F1531" s="810"/>
      <c r="G1531" s="810"/>
    </row>
    <row r="1532" spans="3:7">
      <c r="C1532" s="810"/>
      <c r="D1532" s="810"/>
      <c r="E1532" s="810"/>
      <c r="F1532" s="810"/>
      <c r="G1532" s="810"/>
    </row>
    <row r="1533" spans="3:7">
      <c r="C1533" s="810"/>
      <c r="D1533" s="810"/>
      <c r="E1533" s="810"/>
      <c r="F1533" s="810"/>
      <c r="G1533" s="810"/>
    </row>
    <row r="1534" spans="3:7">
      <c r="C1534" s="810"/>
      <c r="D1534" s="810"/>
      <c r="E1534" s="810"/>
      <c r="F1534" s="810"/>
      <c r="G1534" s="810"/>
    </row>
    <row r="1535" spans="3:7">
      <c r="C1535" s="810"/>
      <c r="D1535" s="810"/>
      <c r="E1535" s="810"/>
      <c r="F1535" s="810"/>
      <c r="G1535" s="810"/>
    </row>
    <row r="1536" spans="3:7">
      <c r="C1536" s="810"/>
      <c r="D1536" s="810"/>
      <c r="E1536" s="810"/>
      <c r="F1536" s="810"/>
      <c r="G1536" s="810"/>
    </row>
    <row r="1537" spans="3:7">
      <c r="C1537" s="810"/>
      <c r="D1537" s="810"/>
      <c r="E1537" s="810"/>
      <c r="F1537" s="810"/>
      <c r="G1537" s="810"/>
    </row>
    <row r="1538" spans="3:7">
      <c r="C1538" s="810"/>
      <c r="D1538" s="810"/>
      <c r="E1538" s="810"/>
      <c r="F1538" s="810"/>
      <c r="G1538" s="810"/>
    </row>
    <row r="1539" spans="3:7">
      <c r="C1539" s="810"/>
      <c r="D1539" s="810"/>
      <c r="E1539" s="810"/>
      <c r="F1539" s="810"/>
      <c r="G1539" s="810"/>
    </row>
    <row r="1540" spans="3:7">
      <c r="C1540" s="810"/>
      <c r="D1540" s="810"/>
      <c r="E1540" s="810"/>
      <c r="F1540" s="810"/>
      <c r="G1540" s="810"/>
    </row>
    <row r="1541" spans="3:7">
      <c r="C1541" s="810"/>
      <c r="D1541" s="810"/>
      <c r="E1541" s="810"/>
      <c r="F1541" s="810"/>
      <c r="G1541" s="810"/>
    </row>
    <row r="1542" spans="3:7">
      <c r="C1542" s="810"/>
      <c r="D1542" s="810"/>
      <c r="E1542" s="810"/>
      <c r="F1542" s="810"/>
      <c r="G1542" s="810"/>
    </row>
    <row r="1543" spans="3:7">
      <c r="C1543" s="810"/>
      <c r="D1543" s="810"/>
      <c r="E1543" s="810"/>
      <c r="F1543" s="810"/>
      <c r="G1543" s="810"/>
    </row>
    <row r="1544" spans="3:7">
      <c r="C1544" s="810"/>
      <c r="D1544" s="810"/>
      <c r="E1544" s="810"/>
      <c r="F1544" s="810"/>
      <c r="G1544" s="810"/>
    </row>
    <row r="1545" spans="3:7">
      <c r="C1545" s="810"/>
      <c r="D1545" s="810"/>
      <c r="E1545" s="810"/>
      <c r="F1545" s="810"/>
      <c r="G1545" s="810"/>
    </row>
    <row r="1546" spans="3:7">
      <c r="C1546" s="810"/>
      <c r="D1546" s="810"/>
      <c r="E1546" s="810"/>
      <c r="F1546" s="810"/>
      <c r="G1546" s="810"/>
    </row>
    <row r="1547" spans="3:7">
      <c r="C1547" s="810"/>
      <c r="D1547" s="810"/>
      <c r="E1547" s="810"/>
      <c r="F1547" s="810"/>
      <c r="G1547" s="810"/>
    </row>
    <row r="1548" spans="3:7">
      <c r="C1548" s="810"/>
      <c r="D1548" s="810"/>
      <c r="E1548" s="810"/>
      <c r="F1548" s="810"/>
      <c r="G1548" s="810"/>
    </row>
    <row r="1549" spans="3:7">
      <c r="C1549" s="810"/>
      <c r="D1549" s="810"/>
      <c r="E1549" s="810"/>
      <c r="F1549" s="810"/>
      <c r="G1549" s="810"/>
    </row>
    <row r="1550" spans="3:7">
      <c r="C1550" s="810"/>
      <c r="D1550" s="810"/>
      <c r="E1550" s="810"/>
      <c r="F1550" s="810"/>
      <c r="G1550" s="810"/>
    </row>
    <row r="1551" spans="3:7">
      <c r="C1551" s="810"/>
      <c r="D1551" s="810"/>
      <c r="E1551" s="810"/>
      <c r="F1551" s="810"/>
      <c r="G1551" s="810"/>
    </row>
    <row r="1552" spans="3:7">
      <c r="C1552" s="810"/>
      <c r="D1552" s="810"/>
      <c r="E1552" s="810"/>
      <c r="F1552" s="810"/>
      <c r="G1552" s="810"/>
    </row>
    <row r="1553" spans="3:7">
      <c r="C1553" s="810"/>
      <c r="D1553" s="810"/>
      <c r="E1553" s="810"/>
      <c r="F1553" s="810"/>
      <c r="G1553" s="810"/>
    </row>
    <row r="1554" spans="3:7">
      <c r="C1554" s="810"/>
      <c r="D1554" s="810"/>
      <c r="E1554" s="810"/>
      <c r="F1554" s="810"/>
      <c r="G1554" s="810"/>
    </row>
    <row r="1555" spans="3:7">
      <c r="C1555" s="810"/>
      <c r="D1555" s="810"/>
      <c r="E1555" s="810"/>
      <c r="F1555" s="810"/>
      <c r="G1555" s="810"/>
    </row>
    <row r="1556" spans="3:7">
      <c r="C1556" s="810"/>
      <c r="D1556" s="810"/>
      <c r="E1556" s="810"/>
      <c r="F1556" s="810"/>
      <c r="G1556" s="810"/>
    </row>
    <row r="1557" spans="3:7">
      <c r="C1557" s="810"/>
      <c r="D1557" s="810"/>
      <c r="E1557" s="810"/>
      <c r="F1557" s="810"/>
      <c r="G1557" s="810"/>
    </row>
    <row r="1558" spans="3:7">
      <c r="C1558" s="810"/>
      <c r="D1558" s="810"/>
      <c r="E1558" s="810"/>
      <c r="F1558" s="810"/>
      <c r="G1558" s="810"/>
    </row>
    <row r="1559" spans="3:7">
      <c r="C1559" s="810"/>
      <c r="D1559" s="810"/>
      <c r="E1559" s="810"/>
      <c r="F1559" s="810"/>
      <c r="G1559" s="810"/>
    </row>
    <row r="1560" spans="3:7">
      <c r="C1560" s="810"/>
      <c r="D1560" s="810"/>
      <c r="E1560" s="810"/>
      <c r="F1560" s="810"/>
      <c r="G1560" s="810"/>
    </row>
    <row r="1561" spans="3:7">
      <c r="C1561" s="810"/>
      <c r="D1561" s="810"/>
      <c r="E1561" s="810"/>
      <c r="F1561" s="810"/>
      <c r="G1561" s="810"/>
    </row>
    <row r="1562" spans="3:7">
      <c r="C1562" s="810"/>
      <c r="D1562" s="810"/>
      <c r="E1562" s="810"/>
      <c r="F1562" s="810"/>
      <c r="G1562" s="810"/>
    </row>
    <row r="1563" spans="3:7">
      <c r="C1563" s="810"/>
      <c r="D1563" s="810"/>
      <c r="E1563" s="810"/>
      <c r="F1563" s="810"/>
      <c r="G1563" s="810"/>
    </row>
    <row r="1564" spans="3:7">
      <c r="C1564" s="810"/>
      <c r="D1564" s="810"/>
      <c r="E1564" s="810"/>
      <c r="F1564" s="810"/>
      <c r="G1564" s="810"/>
    </row>
    <row r="1565" spans="3:7">
      <c r="C1565" s="810"/>
      <c r="D1565" s="810"/>
      <c r="E1565" s="810"/>
      <c r="F1565" s="810"/>
      <c r="G1565" s="810"/>
    </row>
    <row r="1566" spans="3:7">
      <c r="C1566" s="810"/>
      <c r="D1566" s="810"/>
      <c r="E1566" s="810"/>
      <c r="F1566" s="810"/>
      <c r="G1566" s="810"/>
    </row>
    <row r="1567" spans="3:7">
      <c r="C1567" s="810"/>
      <c r="D1567" s="810"/>
      <c r="E1567" s="810"/>
      <c r="F1567" s="810"/>
      <c r="G1567" s="810"/>
    </row>
    <row r="1568" spans="3:7">
      <c r="C1568" s="810"/>
      <c r="D1568" s="810"/>
      <c r="E1568" s="810"/>
      <c r="F1568" s="810"/>
      <c r="G1568" s="810"/>
    </row>
    <row r="1569" spans="3:7">
      <c r="C1569" s="810"/>
      <c r="D1569" s="810"/>
      <c r="E1569" s="810"/>
      <c r="F1569" s="810"/>
      <c r="G1569" s="810"/>
    </row>
    <row r="1570" spans="3:7">
      <c r="C1570" s="810"/>
      <c r="D1570" s="810"/>
      <c r="E1570" s="810"/>
      <c r="F1570" s="810"/>
      <c r="G1570" s="810"/>
    </row>
    <row r="1571" spans="3:7">
      <c r="C1571" s="810"/>
      <c r="D1571" s="810"/>
      <c r="E1571" s="810"/>
      <c r="F1571" s="810"/>
      <c r="G1571" s="810"/>
    </row>
    <row r="1572" spans="3:7">
      <c r="C1572" s="810"/>
      <c r="D1572" s="810"/>
      <c r="E1572" s="810"/>
      <c r="F1572" s="810"/>
      <c r="G1572" s="810"/>
    </row>
    <row r="1573" spans="3:7">
      <c r="C1573" s="810"/>
      <c r="D1573" s="810"/>
      <c r="E1573" s="810"/>
      <c r="F1573" s="810"/>
      <c r="G1573" s="810"/>
    </row>
    <row r="1574" spans="3:7">
      <c r="C1574" s="810"/>
      <c r="D1574" s="810"/>
      <c r="E1574" s="810"/>
      <c r="F1574" s="810"/>
      <c r="G1574" s="810"/>
    </row>
    <row r="1575" spans="3:7">
      <c r="C1575" s="810"/>
      <c r="D1575" s="810"/>
      <c r="E1575" s="810"/>
      <c r="F1575" s="810"/>
      <c r="G1575" s="810"/>
    </row>
    <row r="1576" spans="3:7">
      <c r="C1576" s="810"/>
      <c r="D1576" s="810"/>
      <c r="E1576" s="810"/>
      <c r="F1576" s="810"/>
      <c r="G1576" s="810"/>
    </row>
    <row r="1577" spans="3:7">
      <c r="C1577" s="810"/>
      <c r="D1577" s="810"/>
      <c r="E1577" s="810"/>
      <c r="F1577" s="810"/>
      <c r="G1577" s="810"/>
    </row>
    <row r="1578" spans="3:7">
      <c r="C1578" s="810"/>
      <c r="D1578" s="810"/>
      <c r="E1578" s="810"/>
      <c r="F1578" s="810"/>
      <c r="G1578" s="810"/>
    </row>
    <row r="1579" spans="3:7">
      <c r="C1579" s="810"/>
      <c r="D1579" s="810"/>
      <c r="E1579" s="810"/>
      <c r="F1579" s="810"/>
      <c r="G1579" s="810"/>
    </row>
    <row r="1580" spans="3:7">
      <c r="C1580" s="810"/>
      <c r="D1580" s="810"/>
      <c r="E1580" s="810"/>
      <c r="F1580" s="810"/>
      <c r="G1580" s="810"/>
    </row>
    <row r="1581" spans="3:7">
      <c r="C1581" s="810"/>
      <c r="D1581" s="810"/>
      <c r="E1581" s="810"/>
      <c r="F1581" s="810"/>
      <c r="G1581" s="810"/>
    </row>
    <row r="1582" spans="3:7">
      <c r="C1582" s="810"/>
      <c r="D1582" s="810"/>
      <c r="E1582" s="810"/>
      <c r="F1582" s="810"/>
      <c r="G1582" s="810"/>
    </row>
    <row r="1583" spans="3:7">
      <c r="C1583" s="810"/>
      <c r="D1583" s="810"/>
      <c r="E1583" s="810"/>
      <c r="F1583" s="810"/>
      <c r="G1583" s="810"/>
    </row>
    <row r="1584" spans="3:7">
      <c r="C1584" s="810"/>
      <c r="D1584" s="810"/>
      <c r="E1584" s="810"/>
      <c r="F1584" s="810"/>
      <c r="G1584" s="810"/>
    </row>
    <row r="1585" spans="3:7">
      <c r="C1585" s="810"/>
      <c r="D1585" s="810"/>
      <c r="E1585" s="810"/>
      <c r="F1585" s="810"/>
      <c r="G1585" s="810"/>
    </row>
    <row r="1586" spans="3:7">
      <c r="C1586" s="810"/>
      <c r="D1586" s="810"/>
      <c r="E1586" s="810"/>
      <c r="F1586" s="810"/>
      <c r="G1586" s="810"/>
    </row>
    <row r="1587" spans="3:7">
      <c r="C1587" s="810"/>
      <c r="D1587" s="810"/>
      <c r="E1587" s="810"/>
      <c r="F1587" s="810"/>
      <c r="G1587" s="810"/>
    </row>
    <row r="1588" spans="3:7">
      <c r="C1588" s="810"/>
      <c r="D1588" s="810"/>
      <c r="E1588" s="810"/>
      <c r="F1588" s="810"/>
      <c r="G1588" s="810"/>
    </row>
    <row r="1589" spans="3:7">
      <c r="C1589" s="810"/>
      <c r="D1589" s="810"/>
      <c r="E1589" s="810"/>
      <c r="F1589" s="810"/>
      <c r="G1589" s="810"/>
    </row>
    <row r="1590" spans="3:7">
      <c r="C1590" s="810"/>
      <c r="D1590" s="810"/>
      <c r="E1590" s="810"/>
      <c r="F1590" s="810"/>
      <c r="G1590" s="810"/>
    </row>
    <row r="1591" spans="3:7">
      <c r="C1591" s="810"/>
      <c r="D1591" s="810"/>
      <c r="E1591" s="810"/>
      <c r="F1591" s="810"/>
      <c r="G1591" s="810"/>
    </row>
    <row r="1592" spans="3:7">
      <c r="C1592" s="810"/>
      <c r="D1592" s="810"/>
      <c r="E1592" s="810"/>
      <c r="F1592" s="810"/>
      <c r="G1592" s="810"/>
    </row>
    <row r="1593" spans="3:7">
      <c r="C1593" s="810"/>
      <c r="D1593" s="810"/>
      <c r="E1593" s="810"/>
      <c r="F1593" s="810"/>
      <c r="G1593" s="810"/>
    </row>
    <row r="1594" spans="3:7">
      <c r="C1594" s="810"/>
      <c r="D1594" s="810"/>
      <c r="E1594" s="810"/>
      <c r="F1594" s="810"/>
      <c r="G1594" s="810"/>
    </row>
    <row r="1595" spans="3:7">
      <c r="C1595" s="810"/>
      <c r="D1595" s="810"/>
      <c r="E1595" s="810"/>
      <c r="F1595" s="810"/>
      <c r="G1595" s="810"/>
    </row>
    <row r="1596" spans="3:7">
      <c r="C1596" s="810"/>
      <c r="D1596" s="810"/>
      <c r="E1596" s="810"/>
      <c r="F1596" s="810"/>
      <c r="G1596" s="810"/>
    </row>
    <row r="1597" spans="3:7">
      <c r="C1597" s="810"/>
      <c r="D1597" s="810"/>
      <c r="E1597" s="810"/>
      <c r="F1597" s="810"/>
      <c r="G1597" s="810"/>
    </row>
    <row r="1598" spans="3:7">
      <c r="C1598" s="810"/>
      <c r="D1598" s="810"/>
      <c r="E1598" s="810"/>
      <c r="F1598" s="810"/>
      <c r="G1598" s="810"/>
    </row>
    <row r="1599" spans="3:7">
      <c r="C1599" s="810"/>
      <c r="D1599" s="810"/>
      <c r="E1599" s="810"/>
      <c r="F1599" s="810"/>
      <c r="G1599" s="810"/>
    </row>
    <row r="1600" spans="3:7">
      <c r="C1600" s="810"/>
      <c r="D1600" s="810"/>
      <c r="E1600" s="810"/>
      <c r="F1600" s="810"/>
      <c r="G1600" s="810"/>
    </row>
    <row r="1601" spans="3:7">
      <c r="C1601" s="810"/>
      <c r="D1601" s="810"/>
      <c r="E1601" s="810"/>
      <c r="F1601" s="810"/>
      <c r="G1601" s="810"/>
    </row>
    <row r="1602" spans="3:7">
      <c r="C1602" s="810"/>
      <c r="D1602" s="810"/>
      <c r="E1602" s="810"/>
      <c r="F1602" s="810"/>
      <c r="G1602" s="810"/>
    </row>
    <row r="1603" spans="3:7">
      <c r="C1603" s="810"/>
      <c r="D1603" s="810"/>
      <c r="E1603" s="810"/>
      <c r="F1603" s="810"/>
      <c r="G1603" s="810"/>
    </row>
    <row r="1604" spans="3:7">
      <c r="C1604" s="810"/>
      <c r="D1604" s="810"/>
      <c r="E1604" s="810"/>
      <c r="F1604" s="810"/>
      <c r="G1604" s="810"/>
    </row>
    <row r="1605" spans="3:7">
      <c r="C1605" s="810"/>
      <c r="D1605" s="810"/>
      <c r="E1605" s="810"/>
      <c r="F1605" s="810"/>
      <c r="G1605" s="810"/>
    </row>
    <row r="1606" spans="3:7">
      <c r="C1606" s="810"/>
      <c r="D1606" s="810"/>
      <c r="E1606" s="810"/>
      <c r="F1606" s="810"/>
      <c r="G1606" s="810"/>
    </row>
    <row r="1607" spans="3:7">
      <c r="C1607" s="810"/>
      <c r="D1607" s="810"/>
      <c r="E1607" s="810"/>
      <c r="F1607" s="810"/>
      <c r="G1607" s="810"/>
    </row>
    <row r="1608" spans="3:7">
      <c r="C1608" s="810"/>
      <c r="D1608" s="810"/>
      <c r="E1608" s="810"/>
      <c r="F1608" s="810"/>
      <c r="G1608" s="810"/>
    </row>
    <row r="1609" spans="3:7">
      <c r="C1609" s="810"/>
      <c r="D1609" s="810"/>
      <c r="E1609" s="810"/>
      <c r="F1609" s="810"/>
      <c r="G1609" s="810"/>
    </row>
    <row r="1610" spans="3:7">
      <c r="C1610" s="810"/>
      <c r="D1610" s="810"/>
      <c r="E1610" s="810"/>
      <c r="F1610" s="810"/>
      <c r="G1610" s="810"/>
    </row>
    <row r="1611" spans="3:7">
      <c r="C1611" s="810"/>
      <c r="D1611" s="810"/>
      <c r="E1611" s="810"/>
      <c r="F1611" s="810"/>
      <c r="G1611" s="810"/>
    </row>
    <row r="1612" spans="3:7">
      <c r="C1612" s="810"/>
      <c r="D1612" s="810"/>
      <c r="E1612" s="810"/>
      <c r="F1612" s="810"/>
      <c r="G1612" s="810"/>
    </row>
    <row r="1613" spans="3:7">
      <c r="C1613" s="810"/>
      <c r="D1613" s="810"/>
      <c r="E1613" s="810"/>
      <c r="F1613" s="810"/>
      <c r="G1613" s="810"/>
    </row>
    <row r="1614" spans="3:7">
      <c r="C1614" s="810"/>
      <c r="D1614" s="810"/>
      <c r="E1614" s="810"/>
      <c r="F1614" s="810"/>
      <c r="G1614" s="810"/>
    </row>
    <row r="1615" spans="3:7">
      <c r="C1615" s="810"/>
      <c r="D1615" s="810"/>
      <c r="E1615" s="810"/>
      <c r="F1615" s="810"/>
      <c r="G1615" s="810"/>
    </row>
    <row r="1616" spans="3:7">
      <c r="C1616" s="810"/>
      <c r="D1616" s="810"/>
      <c r="E1616" s="810"/>
      <c r="F1616" s="810"/>
      <c r="G1616" s="810"/>
    </row>
    <row r="1617" spans="3:7">
      <c r="C1617" s="810"/>
      <c r="D1617" s="810"/>
      <c r="E1617" s="810"/>
      <c r="F1617" s="810"/>
      <c r="G1617" s="810"/>
    </row>
    <row r="1618" spans="3:7">
      <c r="C1618" s="810"/>
      <c r="D1618" s="810"/>
      <c r="E1618" s="810"/>
      <c r="F1618" s="810"/>
      <c r="G1618" s="810"/>
    </row>
    <row r="1619" spans="3:7">
      <c r="C1619" s="810"/>
      <c r="D1619" s="810"/>
      <c r="E1619" s="810"/>
      <c r="F1619" s="810"/>
      <c r="G1619" s="810"/>
    </row>
    <row r="1620" spans="3:7">
      <c r="C1620" s="810"/>
      <c r="D1620" s="810"/>
      <c r="E1620" s="810"/>
      <c r="F1620" s="810"/>
      <c r="G1620" s="810"/>
    </row>
    <row r="1621" spans="3:7">
      <c r="C1621" s="810"/>
      <c r="D1621" s="810"/>
      <c r="E1621" s="810"/>
      <c r="F1621" s="810"/>
      <c r="G1621" s="810"/>
    </row>
    <row r="1622" spans="3:7">
      <c r="C1622" s="810"/>
      <c r="D1622" s="810"/>
      <c r="E1622" s="810"/>
      <c r="F1622" s="810"/>
      <c r="G1622" s="810"/>
    </row>
    <row r="1623" spans="3:7">
      <c r="C1623" s="810"/>
      <c r="D1623" s="810"/>
      <c r="E1623" s="810"/>
      <c r="F1623" s="810"/>
      <c r="G1623" s="810"/>
    </row>
    <row r="1624" spans="3:7">
      <c r="C1624" s="810"/>
      <c r="D1624" s="810"/>
      <c r="E1624" s="810"/>
      <c r="F1624" s="810"/>
      <c r="G1624" s="810"/>
    </row>
    <row r="1625" spans="3:7">
      <c r="C1625" s="810"/>
      <c r="D1625" s="810"/>
      <c r="E1625" s="810"/>
      <c r="F1625" s="810"/>
      <c r="G1625" s="810"/>
    </row>
    <row r="1626" spans="3:7">
      <c r="C1626" s="810"/>
      <c r="D1626" s="810"/>
      <c r="E1626" s="810"/>
      <c r="F1626" s="810"/>
      <c r="G1626" s="810"/>
    </row>
    <row r="1627" spans="3:7">
      <c r="C1627" s="810"/>
      <c r="D1627" s="810"/>
      <c r="E1627" s="810"/>
      <c r="F1627" s="810"/>
      <c r="G1627" s="810"/>
    </row>
    <row r="1628" spans="3:7">
      <c r="C1628" s="810"/>
      <c r="D1628" s="810"/>
      <c r="E1628" s="810"/>
      <c r="F1628" s="810"/>
      <c r="G1628" s="810"/>
    </row>
    <row r="1629" spans="3:7">
      <c r="C1629" s="810"/>
      <c r="D1629" s="810"/>
      <c r="E1629" s="810"/>
      <c r="F1629" s="810"/>
      <c r="G1629" s="810"/>
    </row>
    <row r="1630" spans="3:7">
      <c r="C1630" s="810"/>
      <c r="D1630" s="810"/>
      <c r="E1630" s="810"/>
      <c r="F1630" s="810"/>
      <c r="G1630" s="810"/>
    </row>
    <row r="1631" spans="3:7">
      <c r="C1631" s="810"/>
      <c r="D1631" s="810"/>
      <c r="E1631" s="810"/>
      <c r="F1631" s="810"/>
      <c r="G1631" s="810"/>
    </row>
    <row r="1632" spans="3:7">
      <c r="C1632" s="810"/>
      <c r="D1632" s="810"/>
      <c r="E1632" s="810"/>
      <c r="F1632" s="810"/>
      <c r="G1632" s="810"/>
    </row>
    <row r="1633" spans="3:7">
      <c r="C1633" s="810"/>
      <c r="D1633" s="810"/>
      <c r="E1633" s="810"/>
      <c r="F1633" s="810"/>
      <c r="G1633" s="810"/>
    </row>
    <row r="1634" spans="3:7">
      <c r="C1634" s="810"/>
      <c r="D1634" s="810"/>
      <c r="E1634" s="810"/>
      <c r="F1634" s="810"/>
      <c r="G1634" s="810"/>
    </row>
    <row r="1635" spans="3:7">
      <c r="C1635" s="810"/>
      <c r="D1635" s="810"/>
      <c r="E1635" s="810"/>
      <c r="F1635" s="810"/>
      <c r="G1635" s="810"/>
    </row>
    <row r="1636" spans="3:7">
      <c r="C1636" s="810"/>
      <c r="D1636" s="810"/>
      <c r="E1636" s="810"/>
      <c r="F1636" s="810"/>
      <c r="G1636" s="810"/>
    </row>
    <row r="1637" spans="3:7">
      <c r="C1637" s="810"/>
      <c r="D1637" s="810"/>
      <c r="E1637" s="810"/>
      <c r="F1637" s="810"/>
      <c r="G1637" s="810"/>
    </row>
    <row r="1638" spans="3:7">
      <c r="C1638" s="810"/>
      <c r="D1638" s="810"/>
      <c r="E1638" s="810"/>
      <c r="F1638" s="810"/>
      <c r="G1638" s="810"/>
    </row>
    <row r="1639" spans="3:7">
      <c r="C1639" s="810"/>
      <c r="D1639" s="810"/>
      <c r="E1639" s="810"/>
      <c r="F1639" s="810"/>
      <c r="G1639" s="810"/>
    </row>
    <row r="1640" spans="3:7">
      <c r="C1640" s="810"/>
      <c r="D1640" s="810"/>
      <c r="E1640" s="810"/>
      <c r="F1640" s="810"/>
      <c r="G1640" s="810"/>
    </row>
    <row r="1641" spans="3:7">
      <c r="C1641" s="810"/>
      <c r="D1641" s="810"/>
      <c r="E1641" s="810"/>
      <c r="F1641" s="810"/>
      <c r="G1641" s="810"/>
    </row>
    <row r="1642" spans="3:7">
      <c r="C1642" s="810"/>
      <c r="D1642" s="810"/>
      <c r="E1642" s="810"/>
      <c r="F1642" s="810"/>
      <c r="G1642" s="810"/>
    </row>
    <row r="1643" spans="3:7">
      <c r="C1643" s="810"/>
      <c r="D1643" s="810"/>
      <c r="E1643" s="810"/>
      <c r="F1643" s="810"/>
      <c r="G1643" s="810"/>
    </row>
    <row r="1644" spans="3:7">
      <c r="C1644" s="810"/>
      <c r="D1644" s="810"/>
      <c r="E1644" s="810"/>
      <c r="F1644" s="810"/>
      <c r="G1644" s="810"/>
    </row>
    <row r="1645" spans="3:7">
      <c r="C1645" s="810"/>
      <c r="D1645" s="810"/>
      <c r="E1645" s="810"/>
      <c r="F1645" s="810"/>
      <c r="G1645" s="810"/>
    </row>
    <row r="1646" spans="3:7">
      <c r="C1646" s="810"/>
      <c r="D1646" s="810"/>
      <c r="E1646" s="810"/>
      <c r="F1646" s="810"/>
      <c r="G1646" s="810"/>
    </row>
    <row r="1647" spans="3:7">
      <c r="C1647" s="810"/>
      <c r="D1647" s="810"/>
      <c r="E1647" s="810"/>
      <c r="F1647" s="810"/>
      <c r="G1647" s="810"/>
    </row>
    <row r="1648" spans="3:7">
      <c r="C1648" s="810"/>
      <c r="D1648" s="810"/>
      <c r="E1648" s="810"/>
      <c r="F1648" s="810"/>
      <c r="G1648" s="810"/>
    </row>
    <row r="1649" spans="3:7">
      <c r="C1649" s="810"/>
      <c r="D1649" s="810"/>
      <c r="E1649" s="810"/>
      <c r="F1649" s="810"/>
      <c r="G1649" s="810"/>
    </row>
    <row r="1650" spans="3:7">
      <c r="C1650" s="810"/>
      <c r="D1650" s="810"/>
      <c r="E1650" s="810"/>
      <c r="F1650" s="810"/>
      <c r="G1650" s="810"/>
    </row>
    <row r="1651" spans="3:7">
      <c r="C1651" s="810"/>
      <c r="D1651" s="810"/>
      <c r="E1651" s="810"/>
      <c r="F1651" s="810"/>
      <c r="G1651" s="810"/>
    </row>
    <row r="1652" spans="3:7">
      <c r="C1652" s="810"/>
      <c r="D1652" s="810"/>
      <c r="E1652" s="810"/>
      <c r="F1652" s="810"/>
      <c r="G1652" s="810"/>
    </row>
    <row r="1653" spans="3:7">
      <c r="C1653" s="810"/>
      <c r="D1653" s="810"/>
      <c r="E1653" s="810"/>
      <c r="F1653" s="810"/>
      <c r="G1653" s="810"/>
    </row>
    <row r="1654" spans="3:7">
      <c r="C1654" s="810"/>
      <c r="D1654" s="810"/>
      <c r="E1654" s="810"/>
      <c r="F1654" s="810"/>
      <c r="G1654" s="810"/>
    </row>
    <row r="1655" spans="3:7">
      <c r="C1655" s="810"/>
      <c r="D1655" s="810"/>
      <c r="E1655" s="810"/>
      <c r="F1655" s="810"/>
      <c r="G1655" s="810"/>
    </row>
    <row r="1656" spans="3:7">
      <c r="C1656" s="810"/>
      <c r="D1656" s="810"/>
      <c r="E1656" s="810"/>
      <c r="F1656" s="810"/>
      <c r="G1656" s="810"/>
    </row>
    <row r="1657" spans="3:7">
      <c r="C1657" s="810"/>
      <c r="D1657" s="810"/>
      <c r="E1657" s="810"/>
      <c r="F1657" s="810"/>
      <c r="G1657" s="810"/>
    </row>
    <row r="1658" spans="3:7">
      <c r="C1658" s="810"/>
      <c r="D1658" s="810"/>
      <c r="E1658" s="810"/>
      <c r="F1658" s="810"/>
      <c r="G1658" s="810"/>
    </row>
    <row r="1659" spans="3:7">
      <c r="C1659" s="810"/>
      <c r="D1659" s="810"/>
      <c r="E1659" s="810"/>
      <c r="F1659" s="810"/>
      <c r="G1659" s="810"/>
    </row>
    <row r="1660" spans="3:7">
      <c r="C1660" s="810"/>
      <c r="D1660" s="810"/>
      <c r="E1660" s="810"/>
      <c r="F1660" s="810"/>
      <c r="G1660" s="810"/>
    </row>
    <row r="1661" spans="3:7">
      <c r="C1661" s="810"/>
      <c r="D1661" s="810"/>
      <c r="E1661" s="810"/>
      <c r="F1661" s="810"/>
      <c r="G1661" s="810"/>
    </row>
    <row r="1662" spans="3:7">
      <c r="C1662" s="810"/>
      <c r="D1662" s="810"/>
      <c r="E1662" s="810"/>
      <c r="F1662" s="810"/>
      <c r="G1662" s="810"/>
    </row>
    <row r="1663" spans="3:7">
      <c r="C1663" s="810"/>
      <c r="D1663" s="810"/>
      <c r="E1663" s="810"/>
      <c r="F1663" s="810"/>
      <c r="G1663" s="810"/>
    </row>
    <row r="1664" spans="3:7">
      <c r="C1664" s="810"/>
      <c r="D1664" s="810"/>
      <c r="E1664" s="810"/>
      <c r="F1664" s="810"/>
      <c r="G1664" s="810"/>
    </row>
    <row r="1665" spans="3:7">
      <c r="C1665" s="810"/>
      <c r="D1665" s="810"/>
      <c r="E1665" s="810"/>
      <c r="F1665" s="810"/>
      <c r="G1665" s="810"/>
    </row>
    <row r="1666" spans="3:7">
      <c r="C1666" s="810"/>
      <c r="D1666" s="810"/>
      <c r="E1666" s="810"/>
      <c r="F1666" s="810"/>
      <c r="G1666" s="810"/>
    </row>
    <row r="1667" spans="3:7">
      <c r="C1667" s="810"/>
      <c r="D1667" s="810"/>
      <c r="E1667" s="810"/>
      <c r="F1667" s="810"/>
      <c r="G1667" s="810"/>
    </row>
    <row r="1668" spans="3:7">
      <c r="C1668" s="810"/>
      <c r="D1668" s="810"/>
      <c r="E1668" s="810"/>
      <c r="F1668" s="810"/>
      <c r="G1668" s="810"/>
    </row>
    <row r="1669" spans="3:7">
      <c r="C1669" s="810"/>
      <c r="D1669" s="810"/>
      <c r="E1669" s="810"/>
      <c r="F1669" s="810"/>
      <c r="G1669" s="810"/>
    </row>
    <row r="1670" spans="3:7">
      <c r="C1670" s="810"/>
      <c r="D1670" s="810"/>
      <c r="E1670" s="810"/>
      <c r="F1670" s="810"/>
      <c r="G1670" s="810"/>
    </row>
    <row r="1671" spans="3:7">
      <c r="C1671" s="810"/>
      <c r="D1671" s="810"/>
      <c r="E1671" s="810"/>
      <c r="F1671" s="810"/>
      <c r="G1671" s="810"/>
    </row>
    <row r="1672" spans="3:7">
      <c r="C1672" s="810"/>
      <c r="D1672" s="810"/>
      <c r="E1672" s="810"/>
      <c r="F1672" s="810"/>
      <c r="G1672" s="810"/>
    </row>
    <row r="1673" spans="3:7">
      <c r="C1673" s="810"/>
      <c r="D1673" s="810"/>
      <c r="E1673" s="810"/>
      <c r="F1673" s="810"/>
      <c r="G1673" s="810"/>
    </row>
    <row r="1674" spans="3:7">
      <c r="C1674" s="810"/>
      <c r="D1674" s="810"/>
      <c r="E1674" s="810"/>
      <c r="F1674" s="810"/>
      <c r="G1674" s="810"/>
    </row>
    <row r="1675" spans="3:7">
      <c r="C1675" s="810"/>
      <c r="D1675" s="810"/>
      <c r="E1675" s="810"/>
      <c r="F1675" s="810"/>
      <c r="G1675" s="810"/>
    </row>
    <row r="1676" spans="3:7">
      <c r="C1676" s="810"/>
      <c r="D1676" s="810"/>
      <c r="E1676" s="810"/>
      <c r="F1676" s="810"/>
      <c r="G1676" s="810"/>
    </row>
    <row r="1677" spans="3:7">
      <c r="C1677" s="810"/>
      <c r="D1677" s="810"/>
      <c r="E1677" s="810"/>
      <c r="F1677" s="810"/>
      <c r="G1677" s="810"/>
    </row>
    <row r="1678" spans="3:7">
      <c r="C1678" s="810"/>
      <c r="D1678" s="810"/>
      <c r="E1678" s="810"/>
      <c r="F1678" s="810"/>
      <c r="G1678" s="810"/>
    </row>
    <row r="1679" spans="3:7">
      <c r="C1679" s="810"/>
      <c r="D1679" s="810"/>
      <c r="E1679" s="810"/>
      <c r="F1679" s="810"/>
      <c r="G1679" s="810"/>
    </row>
    <row r="1680" spans="3:7">
      <c r="C1680" s="810"/>
      <c r="D1680" s="810"/>
      <c r="E1680" s="810"/>
      <c r="F1680" s="810"/>
      <c r="G1680" s="810"/>
    </row>
    <row r="1681" spans="3:7">
      <c r="C1681" s="810"/>
      <c r="D1681" s="810"/>
      <c r="E1681" s="810"/>
      <c r="F1681" s="810"/>
      <c r="G1681" s="810"/>
    </row>
    <row r="1682" spans="3:7">
      <c r="C1682" s="810"/>
      <c r="D1682" s="810"/>
      <c r="E1682" s="810"/>
      <c r="F1682" s="810"/>
      <c r="G1682" s="810"/>
    </row>
    <row r="1683" spans="3:7">
      <c r="C1683" s="810"/>
      <c r="D1683" s="810"/>
      <c r="E1683" s="810"/>
      <c r="F1683" s="810"/>
      <c r="G1683" s="810"/>
    </row>
    <row r="1684" spans="3:7">
      <c r="C1684" s="810"/>
      <c r="D1684" s="810"/>
      <c r="E1684" s="810"/>
      <c r="F1684" s="810"/>
      <c r="G1684" s="810"/>
    </row>
    <row r="1685" spans="3:7">
      <c r="C1685" s="810"/>
      <c r="D1685" s="810"/>
      <c r="E1685" s="810"/>
      <c r="F1685" s="810"/>
      <c r="G1685" s="810"/>
    </row>
    <row r="1686" spans="3:7">
      <c r="C1686" s="810"/>
      <c r="D1686" s="810"/>
      <c r="E1686" s="810"/>
      <c r="F1686" s="810"/>
      <c r="G1686" s="810"/>
    </row>
    <row r="1687" spans="3:7">
      <c r="C1687" s="810"/>
      <c r="D1687" s="810"/>
      <c r="E1687" s="810"/>
      <c r="F1687" s="810"/>
      <c r="G1687" s="810"/>
    </row>
    <row r="1688" spans="3:7">
      <c r="C1688" s="810"/>
      <c r="D1688" s="810"/>
      <c r="E1688" s="810"/>
      <c r="F1688" s="810"/>
      <c r="G1688" s="810"/>
    </row>
    <row r="1689" spans="3:7">
      <c r="C1689" s="810"/>
      <c r="D1689" s="810"/>
      <c r="E1689" s="810"/>
      <c r="F1689" s="810"/>
      <c r="G1689" s="810"/>
    </row>
    <row r="1690" spans="3:7">
      <c r="C1690" s="810"/>
      <c r="D1690" s="810"/>
      <c r="E1690" s="810"/>
      <c r="F1690" s="810"/>
      <c r="G1690" s="810"/>
    </row>
    <row r="1691" spans="3:7">
      <c r="C1691" s="810"/>
      <c r="D1691" s="810"/>
      <c r="E1691" s="810"/>
      <c r="F1691" s="810"/>
      <c r="G1691" s="810"/>
    </row>
    <row r="1692" spans="3:7">
      <c r="C1692" s="810"/>
      <c r="D1692" s="810"/>
      <c r="E1692" s="810"/>
      <c r="F1692" s="810"/>
      <c r="G1692" s="810"/>
    </row>
    <row r="1693" spans="3:7">
      <c r="C1693" s="810"/>
      <c r="D1693" s="810"/>
      <c r="E1693" s="810"/>
      <c r="F1693" s="810"/>
      <c r="G1693" s="810"/>
    </row>
    <row r="1694" spans="3:7">
      <c r="C1694" s="810"/>
      <c r="D1694" s="810"/>
      <c r="E1694" s="810"/>
      <c r="F1694" s="810"/>
      <c r="G1694" s="810"/>
    </row>
    <row r="1695" spans="3:7">
      <c r="C1695" s="810"/>
      <c r="D1695" s="810"/>
      <c r="E1695" s="810"/>
      <c r="F1695" s="810"/>
      <c r="G1695" s="810"/>
    </row>
    <row r="1696" spans="3:7">
      <c r="C1696" s="810"/>
      <c r="D1696" s="810"/>
      <c r="E1696" s="810"/>
      <c r="F1696" s="810"/>
      <c r="G1696" s="810"/>
    </row>
    <row r="1697" spans="3:7">
      <c r="C1697" s="810"/>
      <c r="D1697" s="810"/>
      <c r="E1697" s="810"/>
      <c r="F1697" s="810"/>
      <c r="G1697" s="810"/>
    </row>
    <row r="1698" spans="3:7">
      <c r="C1698" s="810"/>
      <c r="D1698" s="810"/>
      <c r="E1698" s="810"/>
      <c r="F1698" s="810"/>
      <c r="G1698" s="810"/>
    </row>
    <row r="1699" spans="3:7">
      <c r="C1699" s="810"/>
      <c r="D1699" s="810"/>
      <c r="E1699" s="810"/>
      <c r="F1699" s="810"/>
      <c r="G1699" s="810"/>
    </row>
    <row r="1700" spans="3:7">
      <c r="C1700" s="810"/>
      <c r="D1700" s="810"/>
      <c r="E1700" s="810"/>
      <c r="F1700" s="810"/>
      <c r="G1700" s="810"/>
    </row>
    <row r="1701" spans="3:7">
      <c r="C1701" s="810"/>
      <c r="D1701" s="810"/>
      <c r="E1701" s="810"/>
      <c r="F1701" s="810"/>
      <c r="G1701" s="810"/>
    </row>
    <row r="1702" spans="3:7">
      <c r="C1702" s="810"/>
      <c r="D1702" s="810"/>
      <c r="E1702" s="810"/>
      <c r="F1702" s="810"/>
      <c r="G1702" s="810"/>
    </row>
    <row r="1703" spans="3:7">
      <c r="C1703" s="810"/>
      <c r="D1703" s="810"/>
      <c r="E1703" s="810"/>
      <c r="F1703" s="810"/>
      <c r="G1703" s="810"/>
    </row>
    <row r="1704" spans="3:7">
      <c r="C1704" s="810"/>
      <c r="D1704" s="810"/>
      <c r="E1704" s="810"/>
      <c r="F1704" s="810"/>
      <c r="G1704" s="810"/>
    </row>
    <row r="1705" spans="3:7">
      <c r="C1705" s="810"/>
      <c r="D1705" s="810"/>
      <c r="E1705" s="810"/>
      <c r="F1705" s="810"/>
      <c r="G1705" s="810"/>
    </row>
    <row r="1706" spans="3:7">
      <c r="C1706" s="810"/>
      <c r="D1706" s="810"/>
      <c r="E1706" s="810"/>
      <c r="F1706" s="810"/>
      <c r="G1706" s="810"/>
    </row>
    <row r="1707" spans="3:7">
      <c r="C1707" s="810"/>
      <c r="D1707" s="810"/>
      <c r="E1707" s="810"/>
      <c r="F1707" s="810"/>
      <c r="G1707" s="810"/>
    </row>
    <row r="1708" spans="3:7">
      <c r="C1708" s="810"/>
      <c r="D1708" s="810"/>
      <c r="E1708" s="810"/>
      <c r="F1708" s="810"/>
      <c r="G1708" s="810"/>
    </row>
    <row r="1709" spans="3:7">
      <c r="C1709" s="810"/>
      <c r="D1709" s="810"/>
      <c r="E1709" s="810"/>
      <c r="F1709" s="810"/>
      <c r="G1709" s="810"/>
    </row>
    <row r="1710" spans="3:7">
      <c r="C1710" s="810"/>
      <c r="D1710" s="810"/>
      <c r="E1710" s="810"/>
      <c r="F1710" s="810"/>
      <c r="G1710" s="810"/>
    </row>
    <row r="1711" spans="3:7">
      <c r="C1711" s="810"/>
      <c r="D1711" s="810"/>
      <c r="E1711" s="810"/>
      <c r="F1711" s="810"/>
      <c r="G1711" s="810"/>
    </row>
    <row r="1712" spans="3:7">
      <c r="C1712" s="810"/>
      <c r="D1712" s="810"/>
      <c r="E1712" s="810"/>
      <c r="F1712" s="810"/>
      <c r="G1712" s="810"/>
    </row>
    <row r="1713" spans="3:7">
      <c r="C1713" s="810"/>
      <c r="D1713" s="810"/>
      <c r="E1713" s="810"/>
      <c r="F1713" s="810"/>
      <c r="G1713" s="810"/>
    </row>
    <row r="1714" spans="3:7">
      <c r="C1714" s="810"/>
      <c r="D1714" s="810"/>
      <c r="E1714" s="810"/>
      <c r="F1714" s="810"/>
      <c r="G1714" s="810"/>
    </row>
    <row r="1715" spans="3:7">
      <c r="C1715" s="810"/>
      <c r="D1715" s="810"/>
      <c r="E1715" s="810"/>
      <c r="F1715" s="810"/>
      <c r="G1715" s="810"/>
    </row>
    <row r="1716" spans="3:7">
      <c r="C1716" s="810"/>
      <c r="D1716" s="810"/>
      <c r="E1716" s="810"/>
      <c r="F1716" s="810"/>
      <c r="G1716" s="810"/>
    </row>
    <row r="1717" spans="3:7">
      <c r="C1717" s="810"/>
      <c r="D1717" s="810"/>
      <c r="E1717" s="810"/>
      <c r="F1717" s="810"/>
      <c r="G1717" s="810"/>
    </row>
    <row r="1718" spans="3:7">
      <c r="C1718" s="810"/>
      <c r="D1718" s="810"/>
      <c r="E1718" s="810"/>
      <c r="F1718" s="810"/>
      <c r="G1718" s="810"/>
    </row>
    <row r="1719" spans="3:7">
      <c r="C1719" s="810"/>
      <c r="D1719" s="810"/>
      <c r="E1719" s="810"/>
      <c r="F1719" s="810"/>
      <c r="G1719" s="810"/>
    </row>
    <row r="1720" spans="3:7">
      <c r="C1720" s="810"/>
      <c r="D1720" s="810"/>
      <c r="E1720" s="810"/>
      <c r="F1720" s="810"/>
      <c r="G1720" s="810"/>
    </row>
    <row r="1721" spans="3:7">
      <c r="C1721" s="810"/>
      <c r="D1721" s="810"/>
      <c r="E1721" s="810"/>
      <c r="F1721" s="810"/>
      <c r="G1721" s="810"/>
    </row>
    <row r="1722" spans="3:7">
      <c r="C1722" s="810"/>
      <c r="D1722" s="810"/>
      <c r="E1722" s="810"/>
      <c r="F1722" s="810"/>
      <c r="G1722" s="810"/>
    </row>
    <row r="1723" spans="3:7">
      <c r="C1723" s="810"/>
      <c r="D1723" s="810"/>
      <c r="E1723" s="810"/>
      <c r="F1723" s="810"/>
      <c r="G1723" s="810"/>
    </row>
    <row r="1724" spans="3:7">
      <c r="C1724" s="810"/>
      <c r="D1724" s="810"/>
      <c r="E1724" s="810"/>
      <c r="F1724" s="810"/>
      <c r="G1724" s="810"/>
    </row>
    <row r="1725" spans="3:7">
      <c r="C1725" s="810"/>
      <c r="D1725" s="810"/>
      <c r="E1725" s="810"/>
      <c r="F1725" s="810"/>
      <c r="G1725" s="810"/>
    </row>
    <row r="1726" spans="3:7">
      <c r="C1726" s="810"/>
      <c r="D1726" s="810"/>
      <c r="E1726" s="810"/>
      <c r="F1726" s="810"/>
      <c r="G1726" s="810"/>
    </row>
    <row r="1727" spans="3:7">
      <c r="C1727" s="810"/>
      <c r="D1727" s="810"/>
      <c r="E1727" s="810"/>
      <c r="F1727" s="810"/>
      <c r="G1727" s="810"/>
    </row>
    <row r="1728" spans="3:7">
      <c r="C1728" s="810"/>
      <c r="D1728" s="810"/>
      <c r="E1728" s="810"/>
      <c r="F1728" s="810"/>
      <c r="G1728" s="810"/>
    </row>
    <row r="1729" spans="3:7">
      <c r="C1729" s="810"/>
      <c r="D1729" s="810"/>
      <c r="E1729" s="810"/>
      <c r="F1729" s="810"/>
      <c r="G1729" s="810"/>
    </row>
    <row r="1730" spans="3:7">
      <c r="C1730" s="810"/>
      <c r="D1730" s="810"/>
      <c r="E1730" s="810"/>
      <c r="F1730" s="810"/>
      <c r="G1730" s="810"/>
    </row>
    <row r="1731" spans="3:7">
      <c r="C1731" s="810"/>
      <c r="D1731" s="810"/>
      <c r="E1731" s="810"/>
      <c r="F1731" s="810"/>
      <c r="G1731" s="810"/>
    </row>
    <row r="1732" spans="3:7">
      <c r="C1732" s="810"/>
      <c r="D1732" s="810"/>
      <c r="E1732" s="810"/>
      <c r="F1732" s="810"/>
      <c r="G1732" s="810"/>
    </row>
    <row r="1733" spans="3:7">
      <c r="C1733" s="810"/>
      <c r="D1733" s="810"/>
      <c r="E1733" s="810"/>
      <c r="F1733" s="810"/>
      <c r="G1733" s="810"/>
    </row>
    <row r="1734" spans="3:7">
      <c r="C1734" s="810"/>
      <c r="D1734" s="810"/>
      <c r="E1734" s="810"/>
      <c r="F1734" s="810"/>
      <c r="G1734" s="810"/>
    </row>
    <row r="1735" spans="3:7">
      <c r="C1735" s="810"/>
      <c r="D1735" s="810"/>
      <c r="E1735" s="810"/>
      <c r="F1735" s="810"/>
      <c r="G1735" s="810"/>
    </row>
    <row r="1736" spans="3:7">
      <c r="C1736" s="810"/>
      <c r="D1736" s="810"/>
      <c r="E1736" s="810"/>
      <c r="F1736" s="810"/>
      <c r="G1736" s="810"/>
    </row>
    <row r="1737" spans="3:7">
      <c r="C1737" s="810"/>
      <c r="D1737" s="810"/>
      <c r="E1737" s="810"/>
      <c r="F1737" s="810"/>
      <c r="G1737" s="810"/>
    </row>
    <row r="1738" spans="3:7">
      <c r="C1738" s="810"/>
      <c r="D1738" s="810"/>
      <c r="E1738" s="810"/>
      <c r="F1738" s="810"/>
      <c r="G1738" s="810"/>
    </row>
    <row r="1739" spans="3:7">
      <c r="C1739" s="810"/>
      <c r="D1739" s="810"/>
      <c r="E1739" s="810"/>
      <c r="F1739" s="810"/>
      <c r="G1739" s="810"/>
    </row>
    <row r="1740" spans="3:7">
      <c r="C1740" s="810"/>
      <c r="D1740" s="810"/>
      <c r="E1740" s="810"/>
      <c r="F1740" s="810"/>
      <c r="G1740" s="810"/>
    </row>
    <row r="1741" spans="3:7">
      <c r="C1741" s="810"/>
      <c r="D1741" s="810"/>
      <c r="E1741" s="810"/>
      <c r="F1741" s="810"/>
      <c r="G1741" s="810"/>
    </row>
    <row r="1742" spans="3:7">
      <c r="C1742" s="810"/>
      <c r="D1742" s="810"/>
      <c r="E1742" s="810"/>
      <c r="F1742" s="810"/>
      <c r="G1742" s="810"/>
    </row>
    <row r="1743" spans="3:7">
      <c r="C1743" s="810"/>
      <c r="D1743" s="810"/>
      <c r="E1743" s="810"/>
      <c r="F1743" s="810"/>
      <c r="G1743" s="810"/>
    </row>
    <row r="1744" spans="3:7">
      <c r="C1744" s="810"/>
      <c r="D1744" s="810"/>
      <c r="E1744" s="810"/>
      <c r="F1744" s="810"/>
      <c r="G1744" s="810"/>
    </row>
    <row r="1745" spans="3:7">
      <c r="C1745" s="810"/>
      <c r="D1745" s="810"/>
      <c r="E1745" s="810"/>
      <c r="F1745" s="810"/>
      <c r="G1745" s="810"/>
    </row>
    <row r="1746" spans="3:7">
      <c r="C1746" s="810"/>
      <c r="D1746" s="810"/>
      <c r="E1746" s="810"/>
      <c r="F1746" s="810"/>
      <c r="G1746" s="810"/>
    </row>
    <row r="1747" spans="3:7">
      <c r="C1747" s="810"/>
      <c r="D1747" s="810"/>
      <c r="E1747" s="810"/>
      <c r="F1747" s="810"/>
      <c r="G1747" s="810"/>
    </row>
    <row r="1748" spans="3:7">
      <c r="C1748" s="810"/>
      <c r="D1748" s="810"/>
      <c r="E1748" s="810"/>
      <c r="F1748" s="810"/>
      <c r="G1748" s="810"/>
    </row>
    <row r="1749" spans="3:7">
      <c r="C1749" s="810"/>
      <c r="D1749" s="810"/>
      <c r="E1749" s="810"/>
      <c r="F1749" s="810"/>
      <c r="G1749" s="810"/>
    </row>
    <row r="1750" spans="3:7">
      <c r="C1750" s="810"/>
      <c r="D1750" s="810"/>
      <c r="E1750" s="810"/>
      <c r="F1750" s="810"/>
      <c r="G1750" s="810"/>
    </row>
    <row r="1751" spans="3:7">
      <c r="C1751" s="810"/>
      <c r="D1751" s="810"/>
      <c r="E1751" s="810"/>
      <c r="F1751" s="810"/>
      <c r="G1751" s="810"/>
    </row>
    <row r="1752" spans="3:7">
      <c r="C1752" s="810"/>
      <c r="D1752" s="810"/>
      <c r="E1752" s="810"/>
      <c r="F1752" s="810"/>
      <c r="G1752" s="810"/>
    </row>
    <row r="1753" spans="3:7">
      <c r="C1753" s="810"/>
      <c r="D1753" s="810"/>
      <c r="E1753" s="810"/>
      <c r="F1753" s="810"/>
      <c r="G1753" s="810"/>
    </row>
    <row r="1754" spans="3:7">
      <c r="C1754" s="810"/>
      <c r="D1754" s="810"/>
      <c r="E1754" s="810"/>
      <c r="F1754" s="810"/>
      <c r="G1754" s="810"/>
    </row>
    <row r="1755" spans="3:7">
      <c r="C1755" s="810"/>
      <c r="D1755" s="810"/>
      <c r="E1755" s="810"/>
      <c r="F1755" s="810"/>
      <c r="G1755" s="810"/>
    </row>
    <row r="1756" spans="3:7">
      <c r="C1756" s="810"/>
      <c r="D1756" s="810"/>
      <c r="E1756" s="810"/>
      <c r="F1756" s="810"/>
      <c r="G1756" s="810"/>
    </row>
    <row r="1757" spans="3:7">
      <c r="C1757" s="810"/>
      <c r="D1757" s="810"/>
      <c r="E1757" s="810"/>
      <c r="F1757" s="810"/>
      <c r="G1757" s="810"/>
    </row>
    <row r="1758" spans="3:7">
      <c r="C1758" s="810"/>
      <c r="D1758" s="810"/>
      <c r="E1758" s="810"/>
      <c r="F1758" s="810"/>
      <c r="G1758" s="810"/>
    </row>
    <row r="1759" spans="3:7">
      <c r="C1759" s="810"/>
      <c r="D1759" s="810"/>
      <c r="E1759" s="810"/>
      <c r="F1759" s="810"/>
      <c r="G1759" s="810"/>
    </row>
    <row r="1760" spans="3:7">
      <c r="C1760" s="810"/>
      <c r="D1760" s="810"/>
      <c r="E1760" s="810"/>
      <c r="F1760" s="810"/>
      <c r="G1760" s="810"/>
    </row>
    <row r="1761" spans="3:7">
      <c r="C1761" s="810"/>
      <c r="D1761" s="810"/>
      <c r="E1761" s="810"/>
      <c r="F1761" s="810"/>
      <c r="G1761" s="810"/>
    </row>
    <row r="1762" spans="3:7">
      <c r="C1762" s="810"/>
      <c r="D1762" s="810"/>
      <c r="E1762" s="810"/>
      <c r="F1762" s="810"/>
      <c r="G1762" s="810"/>
    </row>
    <row r="1763" spans="3:7">
      <c r="C1763" s="810"/>
      <c r="D1763" s="810"/>
      <c r="E1763" s="810"/>
      <c r="F1763" s="810"/>
      <c r="G1763" s="810"/>
    </row>
    <row r="1764" spans="3:7">
      <c r="C1764" s="810"/>
      <c r="D1764" s="810"/>
      <c r="E1764" s="810"/>
      <c r="F1764" s="810"/>
      <c r="G1764" s="810"/>
    </row>
    <row r="1765" spans="3:7">
      <c r="C1765" s="810"/>
      <c r="D1765" s="810"/>
      <c r="E1765" s="810"/>
      <c r="F1765" s="810"/>
      <c r="G1765" s="810"/>
    </row>
    <row r="1766" spans="3:7">
      <c r="C1766" s="810"/>
      <c r="D1766" s="810"/>
      <c r="E1766" s="810"/>
      <c r="F1766" s="810"/>
      <c r="G1766" s="810"/>
    </row>
    <row r="1767" spans="3:7">
      <c r="C1767" s="810"/>
      <c r="D1767" s="810"/>
      <c r="E1767" s="810"/>
      <c r="F1767" s="810"/>
      <c r="G1767" s="810"/>
    </row>
    <row r="1768" spans="3:7">
      <c r="C1768" s="810"/>
      <c r="D1768" s="810"/>
      <c r="E1768" s="810"/>
      <c r="F1768" s="810"/>
      <c r="G1768" s="810"/>
    </row>
    <row r="1769" spans="3:7">
      <c r="C1769" s="810"/>
      <c r="D1769" s="810"/>
      <c r="E1769" s="810"/>
      <c r="F1769" s="810"/>
      <c r="G1769" s="810"/>
    </row>
    <row r="1770" spans="3:7">
      <c r="C1770" s="810"/>
      <c r="D1770" s="810"/>
      <c r="E1770" s="810"/>
      <c r="F1770" s="810"/>
      <c r="G1770" s="810"/>
    </row>
    <row r="1771" spans="3:7">
      <c r="C1771" s="810"/>
      <c r="D1771" s="810"/>
      <c r="E1771" s="810"/>
      <c r="F1771" s="810"/>
      <c r="G1771" s="810"/>
    </row>
    <row r="1772" spans="3:7">
      <c r="C1772" s="810"/>
      <c r="D1772" s="810"/>
      <c r="E1772" s="810"/>
      <c r="F1772" s="810"/>
      <c r="G1772" s="810"/>
    </row>
    <row r="1773" spans="3:7">
      <c r="C1773" s="810"/>
      <c r="D1773" s="810"/>
      <c r="E1773" s="810"/>
      <c r="F1773" s="810"/>
      <c r="G1773" s="810"/>
    </row>
    <row r="1774" spans="3:7">
      <c r="C1774" s="810"/>
      <c r="D1774" s="810"/>
      <c r="E1774" s="810"/>
      <c r="F1774" s="810"/>
      <c r="G1774" s="810"/>
    </row>
    <row r="1775" spans="3:7">
      <c r="C1775" s="810"/>
      <c r="D1775" s="810"/>
      <c r="E1775" s="810"/>
      <c r="F1775" s="810"/>
      <c r="G1775" s="810"/>
    </row>
    <row r="1776" spans="3:7">
      <c r="C1776" s="810"/>
      <c r="D1776" s="810"/>
      <c r="E1776" s="810"/>
      <c r="F1776" s="810"/>
      <c r="G1776" s="810"/>
    </row>
    <row r="1777" spans="3:7">
      <c r="C1777" s="810"/>
      <c r="D1777" s="810"/>
      <c r="E1777" s="810"/>
      <c r="F1777" s="810"/>
      <c r="G1777" s="810"/>
    </row>
    <row r="1778" spans="3:7">
      <c r="C1778" s="810"/>
      <c r="D1778" s="810"/>
      <c r="E1778" s="810"/>
      <c r="F1778" s="810"/>
      <c r="G1778" s="810"/>
    </row>
    <row r="1779" spans="3:7">
      <c r="C1779" s="810"/>
      <c r="D1779" s="810"/>
      <c r="E1779" s="810"/>
      <c r="F1779" s="810"/>
      <c r="G1779" s="810"/>
    </row>
    <row r="1780" spans="3:7">
      <c r="C1780" s="810"/>
      <c r="D1780" s="810"/>
      <c r="E1780" s="810"/>
      <c r="F1780" s="810"/>
      <c r="G1780" s="810"/>
    </row>
    <row r="1781" spans="3:7">
      <c r="C1781" s="810"/>
      <c r="D1781" s="810"/>
      <c r="E1781" s="810"/>
      <c r="F1781" s="810"/>
      <c r="G1781" s="810"/>
    </row>
    <row r="1782" spans="3:7">
      <c r="C1782" s="810"/>
      <c r="D1782" s="810"/>
      <c r="E1782" s="810"/>
      <c r="F1782" s="810"/>
      <c r="G1782" s="810"/>
    </row>
    <row r="1783" spans="3:7">
      <c r="C1783" s="810"/>
      <c r="D1783" s="810"/>
      <c r="E1783" s="810"/>
      <c r="F1783" s="810"/>
      <c r="G1783" s="810"/>
    </row>
    <row r="1784" spans="3:7">
      <c r="C1784" s="810"/>
      <c r="D1784" s="810"/>
      <c r="E1784" s="810"/>
      <c r="F1784" s="810"/>
      <c r="G1784" s="810"/>
    </row>
    <row r="1785" spans="3:7">
      <c r="C1785" s="810"/>
      <c r="D1785" s="810"/>
      <c r="E1785" s="810"/>
      <c r="F1785" s="810"/>
      <c r="G1785" s="810"/>
    </row>
    <row r="1786" spans="3:7">
      <c r="C1786" s="810"/>
      <c r="D1786" s="810"/>
      <c r="E1786" s="810"/>
      <c r="F1786" s="810"/>
      <c r="G1786" s="810"/>
    </row>
    <row r="1787" spans="3:7">
      <c r="C1787" s="810"/>
      <c r="D1787" s="810"/>
      <c r="E1787" s="810"/>
      <c r="F1787" s="810"/>
      <c r="G1787" s="810"/>
    </row>
    <row r="1788" spans="3:7">
      <c r="C1788" s="810"/>
      <c r="D1788" s="810"/>
      <c r="E1788" s="810"/>
      <c r="F1788" s="810"/>
      <c r="G1788" s="810"/>
    </row>
    <row r="1789" spans="3:7">
      <c r="C1789" s="810"/>
      <c r="D1789" s="810"/>
      <c r="E1789" s="810"/>
      <c r="F1789" s="810"/>
      <c r="G1789" s="810"/>
    </row>
    <row r="1790" spans="3:7">
      <c r="C1790" s="810"/>
      <c r="D1790" s="810"/>
      <c r="E1790" s="810"/>
      <c r="F1790" s="810"/>
      <c r="G1790" s="810"/>
    </row>
    <row r="1791" spans="3:7">
      <c r="C1791" s="810"/>
      <c r="D1791" s="810"/>
      <c r="E1791" s="810"/>
      <c r="F1791" s="810"/>
      <c r="G1791" s="810"/>
    </row>
    <row r="1792" spans="3:7">
      <c r="C1792" s="810"/>
      <c r="D1792" s="810"/>
      <c r="E1792" s="810"/>
      <c r="F1792" s="810"/>
      <c r="G1792" s="810"/>
    </row>
    <row r="1793" spans="3:7">
      <c r="C1793" s="810"/>
      <c r="D1793" s="810"/>
      <c r="E1793" s="810"/>
      <c r="F1793" s="810"/>
      <c r="G1793" s="810"/>
    </row>
    <row r="1794" spans="3:7">
      <c r="C1794" s="810"/>
      <c r="D1794" s="810"/>
      <c r="E1794" s="810"/>
      <c r="F1794" s="810"/>
      <c r="G1794" s="810"/>
    </row>
    <row r="1795" spans="3:7">
      <c r="C1795" s="810"/>
      <c r="D1795" s="810"/>
      <c r="E1795" s="810"/>
      <c r="F1795" s="810"/>
      <c r="G1795" s="810"/>
    </row>
    <row r="1796" spans="3:7">
      <c r="C1796" s="810"/>
      <c r="D1796" s="810"/>
      <c r="E1796" s="810"/>
      <c r="F1796" s="810"/>
      <c r="G1796" s="810"/>
    </row>
    <row r="1797" spans="3:7">
      <c r="C1797" s="810"/>
      <c r="D1797" s="810"/>
      <c r="E1797" s="810"/>
      <c r="F1797" s="810"/>
      <c r="G1797" s="810"/>
    </row>
    <row r="1798" spans="3:7">
      <c r="C1798" s="810"/>
      <c r="D1798" s="810"/>
      <c r="E1798" s="810"/>
      <c r="F1798" s="810"/>
      <c r="G1798" s="810"/>
    </row>
    <row r="1799" spans="3:7">
      <c r="C1799" s="810"/>
      <c r="D1799" s="810"/>
      <c r="E1799" s="810"/>
      <c r="F1799" s="810"/>
      <c r="G1799" s="810"/>
    </row>
    <row r="1800" spans="3:7">
      <c r="C1800" s="810"/>
      <c r="D1800" s="810"/>
      <c r="E1800" s="810"/>
      <c r="F1800" s="810"/>
      <c r="G1800" s="810"/>
    </row>
    <row r="1801" spans="3:7">
      <c r="C1801" s="810"/>
      <c r="D1801" s="810"/>
      <c r="E1801" s="810"/>
      <c r="F1801" s="810"/>
      <c r="G1801" s="810"/>
    </row>
    <row r="1802" spans="3:7">
      <c r="C1802" s="810"/>
      <c r="D1802" s="810"/>
      <c r="E1802" s="810"/>
      <c r="F1802" s="810"/>
      <c r="G1802" s="810"/>
    </row>
    <row r="1803" spans="3:7">
      <c r="C1803" s="810"/>
      <c r="D1803" s="810"/>
      <c r="E1803" s="810"/>
      <c r="F1803" s="810"/>
      <c r="G1803" s="810"/>
    </row>
    <row r="1804" spans="3:7">
      <c r="C1804" s="810"/>
      <c r="D1804" s="810"/>
      <c r="E1804" s="810"/>
      <c r="F1804" s="810"/>
      <c r="G1804" s="810"/>
    </row>
    <row r="1805" spans="3:7">
      <c r="C1805" s="810"/>
      <c r="D1805" s="810"/>
      <c r="E1805" s="810"/>
      <c r="F1805" s="810"/>
      <c r="G1805" s="810"/>
    </row>
    <row r="1806" spans="3:7">
      <c r="C1806" s="810"/>
      <c r="D1806" s="810"/>
      <c r="E1806" s="810"/>
      <c r="F1806" s="810"/>
      <c r="G1806" s="810"/>
    </row>
    <row r="1807" spans="3:7">
      <c r="C1807" s="810"/>
      <c r="D1807" s="810"/>
      <c r="E1807" s="810"/>
      <c r="F1807" s="810"/>
      <c r="G1807" s="810"/>
    </row>
    <row r="1808" spans="3:7">
      <c r="C1808" s="810"/>
      <c r="D1808" s="810"/>
      <c r="E1808" s="810"/>
      <c r="F1808" s="810"/>
      <c r="G1808" s="810"/>
    </row>
    <row r="1809" spans="3:7">
      <c r="C1809" s="810"/>
      <c r="D1809" s="810"/>
      <c r="E1809" s="810"/>
      <c r="F1809" s="810"/>
      <c r="G1809" s="810"/>
    </row>
    <row r="1810" spans="3:7">
      <c r="C1810" s="810"/>
      <c r="D1810" s="810"/>
      <c r="E1810" s="810"/>
      <c r="F1810" s="810"/>
      <c r="G1810" s="810"/>
    </row>
    <row r="1811" spans="3:7">
      <c r="C1811" s="810"/>
      <c r="D1811" s="810"/>
      <c r="E1811" s="810"/>
      <c r="F1811" s="810"/>
      <c r="G1811" s="810"/>
    </row>
    <row r="1812" spans="3:7">
      <c r="C1812" s="810"/>
      <c r="D1812" s="810"/>
      <c r="E1812" s="810"/>
      <c r="F1812" s="810"/>
      <c r="G1812" s="810"/>
    </row>
    <row r="1813" spans="3:7">
      <c r="C1813" s="810"/>
      <c r="D1813" s="810"/>
      <c r="E1813" s="810"/>
      <c r="F1813" s="810"/>
      <c r="G1813" s="810"/>
    </row>
    <row r="1814" spans="3:7">
      <c r="C1814" s="810"/>
      <c r="D1814" s="810"/>
      <c r="E1814" s="810"/>
      <c r="F1814" s="810"/>
      <c r="G1814" s="810"/>
    </row>
    <row r="1815" spans="3:7">
      <c r="C1815" s="810"/>
      <c r="D1815" s="810"/>
      <c r="E1815" s="810"/>
      <c r="F1815" s="810"/>
      <c r="G1815" s="810"/>
    </row>
    <row r="1816" spans="3:7">
      <c r="C1816" s="810"/>
      <c r="D1816" s="810"/>
      <c r="E1816" s="810"/>
      <c r="F1816" s="810"/>
      <c r="G1816" s="810"/>
    </row>
    <row r="1817" spans="3:7">
      <c r="C1817" s="810"/>
      <c r="D1817" s="810"/>
      <c r="E1817" s="810"/>
      <c r="F1817" s="810"/>
      <c r="G1817" s="810"/>
    </row>
    <row r="1818" spans="3:7">
      <c r="C1818" s="810"/>
      <c r="D1818" s="810"/>
      <c r="E1818" s="810"/>
      <c r="F1818" s="810"/>
      <c r="G1818" s="810"/>
    </row>
    <row r="1819" spans="3:7">
      <c r="C1819" s="810"/>
      <c r="D1819" s="810"/>
      <c r="E1819" s="810"/>
      <c r="F1819" s="810"/>
      <c r="G1819" s="810"/>
    </row>
    <row r="1820" spans="3:7">
      <c r="C1820" s="810"/>
      <c r="D1820" s="810"/>
      <c r="E1820" s="810"/>
      <c r="F1820" s="810"/>
      <c r="G1820" s="810"/>
    </row>
    <row r="1821" spans="3:7">
      <c r="C1821" s="810"/>
      <c r="D1821" s="810"/>
      <c r="E1821" s="810"/>
      <c r="F1821" s="810"/>
      <c r="G1821" s="810"/>
    </row>
    <row r="1822" spans="3:7">
      <c r="C1822" s="810"/>
      <c r="D1822" s="810"/>
      <c r="E1822" s="810"/>
      <c r="F1822" s="810"/>
      <c r="G1822" s="810"/>
    </row>
    <row r="1823" spans="3:7">
      <c r="C1823" s="810"/>
      <c r="D1823" s="810"/>
      <c r="E1823" s="810"/>
      <c r="F1823" s="810"/>
      <c r="G1823" s="810"/>
    </row>
    <row r="1824" spans="3:7">
      <c r="C1824" s="810"/>
      <c r="D1824" s="810"/>
      <c r="E1824" s="810"/>
      <c r="F1824" s="810"/>
      <c r="G1824" s="810"/>
    </row>
    <row r="1825" spans="3:7">
      <c r="C1825" s="810"/>
      <c r="D1825" s="810"/>
      <c r="E1825" s="810"/>
      <c r="F1825" s="810"/>
      <c r="G1825" s="810"/>
    </row>
    <row r="1826" spans="3:7">
      <c r="C1826" s="810"/>
      <c r="D1826" s="810"/>
      <c r="E1826" s="810"/>
      <c r="F1826" s="810"/>
      <c r="G1826" s="810"/>
    </row>
    <row r="1827" spans="3:7">
      <c r="C1827" s="810"/>
      <c r="D1827" s="810"/>
      <c r="E1827" s="810"/>
      <c r="F1827" s="810"/>
      <c r="G1827" s="810"/>
    </row>
    <row r="1828" spans="3:7">
      <c r="C1828" s="810"/>
      <c r="D1828" s="810"/>
      <c r="E1828" s="810"/>
      <c r="F1828" s="810"/>
      <c r="G1828" s="810"/>
    </row>
    <row r="1829" spans="3:7">
      <c r="C1829" s="810"/>
      <c r="D1829" s="810"/>
      <c r="E1829" s="810"/>
      <c r="F1829" s="810"/>
      <c r="G1829" s="810"/>
    </row>
    <row r="1830" spans="3:7">
      <c r="C1830" s="810"/>
      <c r="D1830" s="810"/>
      <c r="E1830" s="810"/>
      <c r="F1830" s="810"/>
      <c r="G1830" s="810"/>
    </row>
    <row r="1831" spans="3:7">
      <c r="C1831" s="810"/>
      <c r="D1831" s="810"/>
      <c r="E1831" s="810"/>
      <c r="F1831" s="810"/>
      <c r="G1831" s="810"/>
    </row>
    <row r="1832" spans="3:7">
      <c r="C1832" s="810"/>
      <c r="D1832" s="810"/>
      <c r="E1832" s="810"/>
      <c r="F1832" s="810"/>
      <c r="G1832" s="810"/>
    </row>
    <row r="1833" spans="3:7">
      <c r="C1833" s="810"/>
      <c r="D1833" s="810"/>
      <c r="E1833" s="810"/>
      <c r="F1833" s="810"/>
      <c r="G1833" s="810"/>
    </row>
    <row r="1834" spans="3:7">
      <c r="C1834" s="810"/>
      <c r="D1834" s="810"/>
      <c r="E1834" s="810"/>
      <c r="F1834" s="810"/>
      <c r="G1834" s="810"/>
    </row>
    <row r="1835" spans="3:7">
      <c r="C1835" s="810"/>
      <c r="D1835" s="810"/>
      <c r="E1835" s="810"/>
      <c r="F1835" s="810"/>
      <c r="G1835" s="810"/>
    </row>
    <row r="1836" spans="3:7">
      <c r="C1836" s="810"/>
      <c r="D1836" s="810"/>
      <c r="E1836" s="810"/>
      <c r="F1836" s="810"/>
      <c r="G1836" s="810"/>
    </row>
    <row r="1837" spans="3:7">
      <c r="C1837" s="810"/>
      <c r="D1837" s="810"/>
      <c r="E1837" s="810"/>
      <c r="F1837" s="810"/>
      <c r="G1837" s="810"/>
    </row>
    <row r="1838" spans="3:7">
      <c r="C1838" s="810"/>
      <c r="D1838" s="810"/>
      <c r="E1838" s="810"/>
      <c r="F1838" s="810"/>
      <c r="G1838" s="810"/>
    </row>
    <row r="1839" spans="3:7">
      <c r="C1839" s="810"/>
      <c r="D1839" s="810"/>
      <c r="E1839" s="810"/>
      <c r="F1839" s="810"/>
      <c r="G1839" s="810"/>
    </row>
    <row r="1840" spans="3:7">
      <c r="C1840" s="810"/>
      <c r="D1840" s="810"/>
      <c r="E1840" s="810"/>
      <c r="F1840" s="810"/>
      <c r="G1840" s="810"/>
    </row>
    <row r="1841" spans="3:7">
      <c r="C1841" s="810"/>
      <c r="D1841" s="810"/>
      <c r="E1841" s="810"/>
      <c r="F1841" s="810"/>
      <c r="G1841" s="810"/>
    </row>
    <row r="1842" spans="3:7">
      <c r="C1842" s="810"/>
      <c r="D1842" s="810"/>
      <c r="E1842" s="810"/>
      <c r="F1842" s="810"/>
      <c r="G1842" s="810"/>
    </row>
    <row r="1843" spans="3:7">
      <c r="C1843" s="810"/>
      <c r="D1843" s="810"/>
      <c r="E1843" s="810"/>
      <c r="F1843" s="810"/>
      <c r="G1843" s="810"/>
    </row>
    <row r="1844" spans="3:7">
      <c r="C1844" s="810"/>
      <c r="D1844" s="810"/>
      <c r="E1844" s="810"/>
      <c r="F1844" s="810"/>
      <c r="G1844" s="810"/>
    </row>
    <row r="1845" spans="3:7">
      <c r="C1845" s="810"/>
      <c r="D1845" s="810"/>
      <c r="E1845" s="810"/>
      <c r="F1845" s="810"/>
      <c r="G1845" s="810"/>
    </row>
    <row r="1846" spans="3:7">
      <c r="C1846" s="810"/>
      <c r="D1846" s="810"/>
      <c r="E1846" s="810"/>
      <c r="F1846" s="810"/>
      <c r="G1846" s="810"/>
    </row>
    <row r="1847" spans="3:7">
      <c r="C1847" s="810"/>
      <c r="D1847" s="810"/>
      <c r="E1847" s="810"/>
      <c r="F1847" s="810"/>
      <c r="G1847" s="810"/>
    </row>
    <row r="1848" spans="3:7">
      <c r="C1848" s="810"/>
      <c r="D1848" s="810"/>
      <c r="E1848" s="810"/>
      <c r="F1848" s="810"/>
      <c r="G1848" s="810"/>
    </row>
    <row r="1849" spans="3:7">
      <c r="C1849" s="810"/>
      <c r="D1849" s="810"/>
      <c r="E1849" s="810"/>
      <c r="F1849" s="810"/>
      <c r="G1849" s="810"/>
    </row>
    <row r="1850" spans="3:7">
      <c r="C1850" s="810"/>
      <c r="D1850" s="810"/>
      <c r="E1850" s="810"/>
      <c r="F1850" s="810"/>
      <c r="G1850" s="810"/>
    </row>
    <row r="1851" spans="3:7">
      <c r="C1851" s="810"/>
      <c r="D1851" s="810"/>
      <c r="E1851" s="810"/>
      <c r="F1851" s="810"/>
      <c r="G1851" s="810"/>
    </row>
    <row r="1852" spans="3:7">
      <c r="C1852" s="810"/>
      <c r="D1852" s="810"/>
      <c r="E1852" s="810"/>
      <c r="F1852" s="810"/>
      <c r="G1852" s="810"/>
    </row>
    <row r="1853" spans="3:7">
      <c r="C1853" s="810"/>
      <c r="D1853" s="810"/>
      <c r="E1853" s="810"/>
      <c r="F1853" s="810"/>
      <c r="G1853" s="810"/>
    </row>
    <row r="1854" spans="3:7">
      <c r="C1854" s="810"/>
      <c r="D1854" s="810"/>
      <c r="E1854" s="810"/>
      <c r="F1854" s="810"/>
      <c r="G1854" s="810"/>
    </row>
    <row r="1855" spans="3:7">
      <c r="C1855" s="810"/>
      <c r="D1855" s="810"/>
      <c r="E1855" s="810"/>
      <c r="F1855" s="810"/>
      <c r="G1855" s="810"/>
    </row>
    <row r="1856" spans="3:7">
      <c r="C1856" s="810"/>
      <c r="D1856" s="810"/>
      <c r="E1856" s="810"/>
      <c r="F1856" s="810"/>
      <c r="G1856" s="810"/>
    </row>
    <row r="1857" spans="3:7">
      <c r="C1857" s="810"/>
      <c r="D1857" s="810"/>
      <c r="E1857" s="810"/>
      <c r="F1857" s="810"/>
      <c r="G1857" s="810"/>
    </row>
    <row r="1858" spans="3:7">
      <c r="C1858" s="810"/>
      <c r="D1858" s="810"/>
      <c r="E1858" s="810"/>
      <c r="F1858" s="810"/>
      <c r="G1858" s="810"/>
    </row>
    <row r="1859" spans="3:7">
      <c r="C1859" s="810"/>
      <c r="D1859" s="810"/>
      <c r="E1859" s="810"/>
      <c r="F1859" s="810"/>
      <c r="G1859" s="810"/>
    </row>
    <row r="1860" spans="3:7">
      <c r="C1860" s="810"/>
      <c r="D1860" s="810"/>
      <c r="E1860" s="810"/>
      <c r="F1860" s="810"/>
      <c r="G1860" s="810"/>
    </row>
    <row r="1861" spans="3:7">
      <c r="C1861" s="810"/>
      <c r="D1861" s="810"/>
      <c r="E1861" s="810"/>
      <c r="F1861" s="810"/>
      <c r="G1861" s="810"/>
    </row>
    <row r="1862" spans="3:7">
      <c r="C1862" s="810"/>
      <c r="D1862" s="810"/>
      <c r="E1862" s="810"/>
      <c r="F1862" s="810"/>
      <c r="G1862" s="810"/>
    </row>
    <row r="1863" spans="3:7">
      <c r="C1863" s="810"/>
      <c r="D1863" s="810"/>
      <c r="E1863" s="810"/>
      <c r="F1863" s="810"/>
      <c r="G1863" s="810"/>
    </row>
    <row r="1864" spans="3:7">
      <c r="C1864" s="810"/>
      <c r="D1864" s="810"/>
      <c r="E1864" s="810"/>
      <c r="F1864" s="810"/>
      <c r="G1864" s="810"/>
    </row>
    <row r="1865" spans="3:7">
      <c r="C1865" s="810"/>
      <c r="D1865" s="810"/>
      <c r="E1865" s="810"/>
      <c r="F1865" s="810"/>
      <c r="G1865" s="810"/>
    </row>
    <row r="1866" spans="3:7">
      <c r="C1866" s="810"/>
      <c r="D1866" s="810"/>
      <c r="E1866" s="810"/>
      <c r="F1866" s="810"/>
      <c r="G1866" s="810"/>
    </row>
    <row r="1867" spans="3:7">
      <c r="C1867" s="810"/>
      <c r="D1867" s="810"/>
      <c r="E1867" s="810"/>
      <c r="F1867" s="810"/>
      <c r="G1867" s="810"/>
    </row>
    <row r="1868" spans="3:7">
      <c r="C1868" s="810"/>
      <c r="D1868" s="810"/>
      <c r="E1868" s="810"/>
      <c r="F1868" s="810"/>
      <c r="G1868" s="810"/>
    </row>
    <row r="1869" spans="3:7">
      <c r="C1869" s="810"/>
      <c r="D1869" s="810"/>
      <c r="E1869" s="810"/>
      <c r="F1869" s="810"/>
      <c r="G1869" s="810"/>
    </row>
    <row r="1870" spans="3:7">
      <c r="C1870" s="810"/>
      <c r="D1870" s="810"/>
      <c r="E1870" s="810"/>
      <c r="F1870" s="810"/>
      <c r="G1870" s="810"/>
    </row>
    <row r="1871" spans="3:7">
      <c r="C1871" s="810"/>
      <c r="D1871" s="810"/>
      <c r="E1871" s="810"/>
      <c r="F1871" s="810"/>
      <c r="G1871" s="810"/>
    </row>
    <row r="1872" spans="3:7">
      <c r="C1872" s="810"/>
      <c r="D1872" s="810"/>
      <c r="E1872" s="810"/>
      <c r="F1872" s="810"/>
      <c r="G1872" s="810"/>
    </row>
    <row r="1873" spans="3:7">
      <c r="C1873" s="810"/>
      <c r="D1873" s="810"/>
      <c r="E1873" s="810"/>
      <c r="F1873" s="810"/>
      <c r="G1873" s="810"/>
    </row>
    <row r="1874" spans="3:7">
      <c r="C1874" s="810"/>
      <c r="D1874" s="810"/>
      <c r="E1874" s="810"/>
      <c r="F1874" s="810"/>
      <c r="G1874" s="810"/>
    </row>
    <row r="1875" spans="3:7">
      <c r="C1875" s="810"/>
      <c r="D1875" s="810"/>
      <c r="E1875" s="810"/>
      <c r="F1875" s="810"/>
      <c r="G1875" s="810"/>
    </row>
    <row r="1876" spans="3:7">
      <c r="C1876" s="810"/>
      <c r="D1876" s="810"/>
      <c r="E1876" s="810"/>
      <c r="F1876" s="810"/>
      <c r="G1876" s="810"/>
    </row>
    <row r="1877" spans="3:7">
      <c r="C1877" s="810"/>
      <c r="D1877" s="810"/>
      <c r="E1877" s="810"/>
      <c r="F1877" s="810"/>
      <c r="G1877" s="810"/>
    </row>
    <row r="1878" spans="3:7">
      <c r="C1878" s="810"/>
      <c r="D1878" s="810"/>
      <c r="E1878" s="810"/>
      <c r="F1878" s="810"/>
      <c r="G1878" s="810"/>
    </row>
    <row r="1879" spans="3:7">
      <c r="C1879" s="810"/>
      <c r="D1879" s="810"/>
      <c r="E1879" s="810"/>
      <c r="F1879" s="810"/>
      <c r="G1879" s="810"/>
    </row>
    <row r="1880" spans="3:7">
      <c r="C1880" s="810"/>
      <c r="D1880" s="810"/>
      <c r="E1880" s="810"/>
      <c r="F1880" s="810"/>
      <c r="G1880" s="810"/>
    </row>
    <row r="1881" spans="3:7">
      <c r="C1881" s="810"/>
      <c r="D1881" s="810"/>
      <c r="E1881" s="810"/>
      <c r="F1881" s="810"/>
      <c r="G1881" s="810"/>
    </row>
    <row r="1882" spans="3:7">
      <c r="C1882" s="810"/>
      <c r="D1882" s="810"/>
      <c r="E1882" s="810"/>
      <c r="F1882" s="810"/>
      <c r="G1882" s="810"/>
    </row>
    <row r="1883" spans="3:7">
      <c r="C1883" s="810"/>
      <c r="D1883" s="810"/>
      <c r="E1883" s="810"/>
      <c r="F1883" s="810"/>
      <c r="G1883" s="810"/>
    </row>
    <row r="1884" spans="3:7">
      <c r="C1884" s="810"/>
      <c r="D1884" s="810"/>
      <c r="E1884" s="810"/>
      <c r="F1884" s="810"/>
      <c r="G1884" s="810"/>
    </row>
    <row r="1885" spans="3:7">
      <c r="C1885" s="810"/>
      <c r="D1885" s="810"/>
      <c r="E1885" s="810"/>
      <c r="F1885" s="810"/>
      <c r="G1885" s="810"/>
    </row>
    <row r="1886" spans="3:7">
      <c r="C1886" s="810"/>
      <c r="D1886" s="810"/>
      <c r="E1886" s="810"/>
      <c r="F1886" s="810"/>
      <c r="G1886" s="810"/>
    </row>
    <row r="1887" spans="3:7">
      <c r="C1887" s="810"/>
      <c r="D1887" s="810"/>
      <c r="E1887" s="810"/>
      <c r="F1887" s="810"/>
      <c r="G1887" s="810"/>
    </row>
    <row r="1888" spans="3:7">
      <c r="C1888" s="810"/>
      <c r="D1888" s="810"/>
      <c r="E1888" s="810"/>
      <c r="F1888" s="810"/>
      <c r="G1888" s="810"/>
    </row>
    <row r="1889" spans="3:7">
      <c r="C1889" s="810"/>
      <c r="D1889" s="810"/>
      <c r="E1889" s="810"/>
      <c r="F1889" s="810"/>
      <c r="G1889" s="810"/>
    </row>
    <row r="1890" spans="3:7">
      <c r="C1890" s="810"/>
      <c r="D1890" s="810"/>
      <c r="E1890" s="810"/>
      <c r="F1890" s="810"/>
      <c r="G1890" s="810"/>
    </row>
    <row r="1891" spans="3:7">
      <c r="C1891" s="810"/>
      <c r="D1891" s="810"/>
      <c r="E1891" s="810"/>
      <c r="F1891" s="810"/>
      <c r="G1891" s="810"/>
    </row>
    <row r="1892" spans="3:7">
      <c r="C1892" s="810"/>
      <c r="D1892" s="810"/>
      <c r="E1892" s="810"/>
      <c r="F1892" s="810"/>
      <c r="G1892" s="810"/>
    </row>
    <row r="1893" spans="3:7">
      <c r="C1893" s="810"/>
      <c r="D1893" s="810"/>
      <c r="E1893" s="810"/>
      <c r="F1893" s="810"/>
      <c r="G1893" s="810"/>
    </row>
    <row r="1894" spans="3:7">
      <c r="C1894" s="810"/>
      <c r="D1894" s="810"/>
      <c r="E1894" s="810"/>
      <c r="F1894" s="810"/>
      <c r="G1894" s="810"/>
    </row>
    <row r="1895" spans="3:7">
      <c r="C1895" s="810"/>
      <c r="D1895" s="810"/>
      <c r="E1895" s="810"/>
      <c r="F1895" s="810"/>
      <c r="G1895" s="810"/>
    </row>
    <row r="1896" spans="3:7">
      <c r="C1896" s="810"/>
      <c r="D1896" s="810"/>
      <c r="E1896" s="810"/>
      <c r="F1896" s="810"/>
      <c r="G1896" s="810"/>
    </row>
    <row r="1897" spans="3:7">
      <c r="C1897" s="810"/>
      <c r="D1897" s="810"/>
      <c r="E1897" s="810"/>
      <c r="F1897" s="810"/>
      <c r="G1897" s="810"/>
    </row>
    <row r="1898" spans="3:7">
      <c r="C1898" s="810"/>
      <c r="D1898" s="810"/>
      <c r="E1898" s="810"/>
      <c r="F1898" s="810"/>
      <c r="G1898" s="810"/>
    </row>
    <row r="1899" spans="3:7">
      <c r="C1899" s="810"/>
      <c r="D1899" s="810"/>
      <c r="E1899" s="810"/>
      <c r="F1899" s="810"/>
      <c r="G1899" s="810"/>
    </row>
    <row r="1900" spans="3:7">
      <c r="C1900" s="810"/>
      <c r="D1900" s="810"/>
      <c r="E1900" s="810"/>
      <c r="F1900" s="810"/>
      <c r="G1900" s="810"/>
    </row>
    <row r="1901" spans="3:7">
      <c r="C1901" s="810"/>
      <c r="D1901" s="810"/>
      <c r="E1901" s="810"/>
      <c r="F1901" s="810"/>
      <c r="G1901" s="810"/>
    </row>
    <row r="1902" spans="3:7">
      <c r="C1902" s="810"/>
      <c r="D1902" s="810"/>
      <c r="E1902" s="810"/>
      <c r="F1902" s="810"/>
      <c r="G1902" s="810"/>
    </row>
    <row r="1903" spans="3:7">
      <c r="C1903" s="810"/>
      <c r="D1903" s="810"/>
      <c r="E1903" s="810"/>
      <c r="F1903" s="810"/>
      <c r="G1903" s="810"/>
    </row>
    <row r="1904" spans="3:7">
      <c r="C1904" s="810"/>
      <c r="D1904" s="810"/>
      <c r="E1904" s="810"/>
      <c r="F1904" s="810"/>
      <c r="G1904" s="810"/>
    </row>
    <row r="1905" spans="3:7">
      <c r="C1905" s="810"/>
      <c r="D1905" s="810"/>
      <c r="E1905" s="810"/>
      <c r="F1905" s="810"/>
      <c r="G1905" s="810"/>
    </row>
    <row r="1906" spans="3:7">
      <c r="C1906" s="810"/>
      <c r="D1906" s="810"/>
      <c r="E1906" s="810"/>
      <c r="F1906" s="810"/>
      <c r="G1906" s="810"/>
    </row>
    <row r="1907" spans="3:7">
      <c r="C1907" s="810"/>
      <c r="D1907" s="810"/>
      <c r="E1907" s="810"/>
      <c r="F1907" s="810"/>
      <c r="G1907" s="810"/>
    </row>
    <row r="1908" spans="3:7">
      <c r="C1908" s="810"/>
      <c r="D1908" s="810"/>
      <c r="E1908" s="810"/>
      <c r="F1908" s="810"/>
      <c r="G1908" s="810"/>
    </row>
    <row r="1909" spans="3:7">
      <c r="C1909" s="810"/>
      <c r="D1909" s="810"/>
      <c r="E1909" s="810"/>
      <c r="F1909" s="810"/>
      <c r="G1909" s="810"/>
    </row>
    <row r="1910" spans="3:7">
      <c r="C1910" s="810"/>
      <c r="D1910" s="810"/>
      <c r="E1910" s="810"/>
      <c r="F1910" s="810"/>
      <c r="G1910" s="810"/>
    </row>
    <row r="1911" spans="3:7">
      <c r="C1911" s="810"/>
      <c r="D1911" s="810"/>
      <c r="E1911" s="810"/>
      <c r="F1911" s="810"/>
      <c r="G1911" s="810"/>
    </row>
    <row r="1912" spans="3:7">
      <c r="C1912" s="810"/>
      <c r="D1912" s="810"/>
      <c r="E1912" s="810"/>
      <c r="F1912" s="810"/>
      <c r="G1912" s="810"/>
    </row>
    <row r="1913" spans="3:7">
      <c r="C1913" s="810"/>
      <c r="D1913" s="810"/>
      <c r="E1913" s="810"/>
      <c r="F1913" s="810"/>
      <c r="G1913" s="810"/>
    </row>
    <row r="1914" spans="3:7">
      <c r="C1914" s="810"/>
      <c r="D1914" s="810"/>
      <c r="E1914" s="810"/>
      <c r="F1914" s="810"/>
      <c r="G1914" s="810"/>
    </row>
    <row r="1915" spans="3:7">
      <c r="C1915" s="810"/>
      <c r="D1915" s="810"/>
      <c r="E1915" s="810"/>
      <c r="F1915" s="810"/>
      <c r="G1915" s="810"/>
    </row>
    <row r="1916" spans="3:7">
      <c r="C1916" s="810"/>
      <c r="D1916" s="810"/>
      <c r="E1916" s="810"/>
      <c r="F1916" s="810"/>
      <c r="G1916" s="810"/>
    </row>
    <row r="1917" spans="3:7">
      <c r="C1917" s="810"/>
      <c r="D1917" s="810"/>
      <c r="E1917" s="810"/>
      <c r="F1917" s="810"/>
      <c r="G1917" s="810"/>
    </row>
    <row r="1918" spans="3:7">
      <c r="C1918" s="810"/>
      <c r="D1918" s="810"/>
      <c r="E1918" s="810"/>
      <c r="F1918" s="810"/>
      <c r="G1918" s="810"/>
    </row>
    <row r="1919" spans="3:7">
      <c r="C1919" s="810"/>
      <c r="D1919" s="810"/>
      <c r="E1919" s="810"/>
      <c r="F1919" s="810"/>
      <c r="G1919" s="810"/>
    </row>
    <row r="1920" spans="3:7">
      <c r="C1920" s="810"/>
      <c r="D1920" s="810"/>
      <c r="E1920" s="810"/>
      <c r="F1920" s="810"/>
      <c r="G1920" s="810"/>
    </row>
    <row r="1921" spans="3:7">
      <c r="C1921" s="810"/>
      <c r="D1921" s="810"/>
      <c r="E1921" s="810"/>
      <c r="F1921" s="810"/>
      <c r="G1921" s="810"/>
    </row>
    <row r="1922" spans="3:7">
      <c r="C1922" s="810"/>
      <c r="D1922" s="810"/>
      <c r="E1922" s="810"/>
      <c r="F1922" s="810"/>
      <c r="G1922" s="810"/>
    </row>
    <row r="1923" spans="3:7">
      <c r="C1923" s="810"/>
      <c r="D1923" s="810"/>
      <c r="E1923" s="810"/>
      <c r="F1923" s="810"/>
      <c r="G1923" s="810"/>
    </row>
    <row r="1924" spans="3:7">
      <c r="C1924" s="810"/>
      <c r="D1924" s="810"/>
      <c r="E1924" s="810"/>
      <c r="F1924" s="810"/>
      <c r="G1924" s="810"/>
    </row>
    <row r="1925" spans="3:7">
      <c r="C1925" s="810"/>
      <c r="D1925" s="810"/>
      <c r="E1925" s="810"/>
      <c r="F1925" s="810"/>
      <c r="G1925" s="810"/>
    </row>
    <row r="1926" spans="3:7">
      <c r="C1926" s="810"/>
      <c r="D1926" s="810"/>
      <c r="E1926" s="810"/>
      <c r="F1926" s="810"/>
      <c r="G1926" s="810"/>
    </row>
    <row r="1927" spans="3:7">
      <c r="C1927" s="810"/>
      <c r="D1927" s="810"/>
      <c r="E1927" s="810"/>
      <c r="F1927" s="810"/>
      <c r="G1927" s="810"/>
    </row>
    <row r="1928" spans="3:7">
      <c r="C1928" s="810"/>
      <c r="D1928" s="810"/>
      <c r="E1928" s="810"/>
      <c r="F1928" s="810"/>
      <c r="G1928" s="810"/>
    </row>
    <row r="1929" spans="3:7">
      <c r="C1929" s="810"/>
      <c r="D1929" s="810"/>
      <c r="E1929" s="810"/>
      <c r="F1929" s="810"/>
      <c r="G1929" s="810"/>
    </row>
    <row r="1930" spans="3:7">
      <c r="C1930" s="810"/>
      <c r="D1930" s="810"/>
      <c r="E1930" s="810"/>
      <c r="F1930" s="810"/>
      <c r="G1930" s="810"/>
    </row>
    <row r="1931" spans="3:7">
      <c r="C1931" s="810"/>
      <c r="D1931" s="810"/>
      <c r="E1931" s="810"/>
      <c r="F1931" s="810"/>
      <c r="G1931" s="810"/>
    </row>
    <row r="1932" spans="3:7">
      <c r="C1932" s="810"/>
      <c r="D1932" s="810"/>
      <c r="E1932" s="810"/>
      <c r="F1932" s="810"/>
      <c r="G1932" s="810"/>
    </row>
    <row r="1933" spans="3:7">
      <c r="C1933" s="810"/>
      <c r="D1933" s="810"/>
      <c r="E1933" s="810"/>
      <c r="F1933" s="810"/>
      <c r="G1933" s="810"/>
    </row>
    <row r="1934" spans="3:7">
      <c r="C1934" s="810"/>
      <c r="D1934" s="810"/>
      <c r="E1934" s="810"/>
      <c r="F1934" s="810"/>
      <c r="G1934" s="810"/>
    </row>
    <row r="1935" spans="3:7">
      <c r="C1935" s="810"/>
      <c r="D1935" s="810"/>
      <c r="E1935" s="810"/>
      <c r="F1935" s="810"/>
      <c r="G1935" s="810"/>
    </row>
    <row r="1936" spans="3:7">
      <c r="C1936" s="810"/>
      <c r="D1936" s="810"/>
      <c r="E1936" s="810"/>
      <c r="F1936" s="810"/>
      <c r="G1936" s="810"/>
    </row>
    <row r="1937" spans="3:7">
      <c r="C1937" s="810"/>
      <c r="D1937" s="810"/>
      <c r="E1937" s="810"/>
      <c r="F1937" s="810"/>
      <c r="G1937" s="810"/>
    </row>
    <row r="1938" spans="3:7">
      <c r="C1938" s="810"/>
      <c r="D1938" s="810"/>
      <c r="E1938" s="810"/>
      <c r="F1938" s="810"/>
      <c r="G1938" s="810"/>
    </row>
    <row r="1939" spans="3:7">
      <c r="C1939" s="810"/>
      <c r="D1939" s="810"/>
      <c r="E1939" s="810"/>
      <c r="F1939" s="810"/>
      <c r="G1939" s="810"/>
    </row>
    <row r="1940" spans="3:7">
      <c r="C1940" s="810"/>
      <c r="D1940" s="810"/>
      <c r="E1940" s="810"/>
      <c r="F1940" s="810"/>
      <c r="G1940" s="810"/>
    </row>
    <row r="1941" spans="3:7">
      <c r="C1941" s="810"/>
      <c r="D1941" s="810"/>
      <c r="E1941" s="810"/>
      <c r="F1941" s="810"/>
      <c r="G1941" s="810"/>
    </row>
    <row r="1942" spans="3:7">
      <c r="C1942" s="810"/>
      <c r="D1942" s="810"/>
      <c r="E1942" s="810"/>
      <c r="F1942" s="810"/>
      <c r="G1942" s="810"/>
    </row>
    <row r="1943" spans="3:7">
      <c r="C1943" s="810"/>
      <c r="D1943" s="810"/>
      <c r="E1943" s="810"/>
      <c r="F1943" s="810"/>
      <c r="G1943" s="810"/>
    </row>
    <row r="1944" spans="3:7">
      <c r="C1944" s="810"/>
      <c r="D1944" s="810"/>
      <c r="E1944" s="810"/>
      <c r="F1944" s="810"/>
      <c r="G1944" s="810"/>
    </row>
    <row r="1945" spans="3:7">
      <c r="C1945" s="810"/>
      <c r="D1945" s="810"/>
      <c r="E1945" s="810"/>
      <c r="F1945" s="810"/>
      <c r="G1945" s="810"/>
    </row>
    <row r="1946" spans="3:7">
      <c r="C1946" s="810"/>
      <c r="D1946" s="810"/>
      <c r="E1946" s="810"/>
      <c r="F1946" s="810"/>
      <c r="G1946" s="810"/>
    </row>
    <row r="1947" spans="3:7">
      <c r="C1947" s="810"/>
      <c r="D1947" s="810"/>
      <c r="E1947" s="810"/>
      <c r="F1947" s="810"/>
      <c r="G1947" s="810"/>
    </row>
    <row r="1948" spans="3:7">
      <c r="C1948" s="810"/>
      <c r="D1948" s="810"/>
      <c r="E1948" s="810"/>
      <c r="F1948" s="810"/>
      <c r="G1948" s="810"/>
    </row>
    <row r="1949" spans="3:7">
      <c r="C1949" s="810"/>
      <c r="D1949" s="810"/>
      <c r="E1949" s="810"/>
      <c r="F1949" s="810"/>
      <c r="G1949" s="810"/>
    </row>
    <row r="1950" spans="3:7">
      <c r="C1950" s="810"/>
      <c r="D1950" s="810"/>
      <c r="E1950" s="810"/>
      <c r="F1950" s="810"/>
      <c r="G1950" s="810"/>
    </row>
    <row r="1951" spans="3:7">
      <c r="C1951" s="810"/>
      <c r="D1951" s="810"/>
      <c r="E1951" s="810"/>
      <c r="F1951" s="810"/>
      <c r="G1951" s="810"/>
    </row>
    <row r="1952" spans="3:7">
      <c r="C1952" s="810"/>
      <c r="D1952" s="810"/>
      <c r="E1952" s="810"/>
      <c r="F1952" s="810"/>
      <c r="G1952" s="810"/>
    </row>
    <row r="1953" spans="3:7">
      <c r="C1953" s="810"/>
      <c r="D1953" s="810"/>
      <c r="E1953" s="810"/>
      <c r="F1953" s="810"/>
      <c r="G1953" s="810"/>
    </row>
    <row r="1954" spans="3:7">
      <c r="C1954" s="810"/>
      <c r="D1954" s="810"/>
      <c r="E1954" s="810"/>
      <c r="F1954" s="810"/>
      <c r="G1954" s="810"/>
    </row>
    <row r="1955" spans="3:7">
      <c r="C1955" s="810"/>
      <c r="D1955" s="810"/>
      <c r="E1955" s="810"/>
      <c r="F1955" s="810"/>
      <c r="G1955" s="810"/>
    </row>
    <row r="1956" spans="3:7">
      <c r="C1956" s="810"/>
      <c r="D1956" s="810"/>
      <c r="E1956" s="810"/>
      <c r="F1956" s="810"/>
      <c r="G1956" s="810"/>
    </row>
    <row r="1957" spans="3:7">
      <c r="C1957" s="810"/>
      <c r="D1957" s="810"/>
      <c r="E1957" s="810"/>
      <c r="F1957" s="810"/>
      <c r="G1957" s="810"/>
    </row>
    <row r="1958" spans="3:7">
      <c r="C1958" s="810"/>
      <c r="D1958" s="810"/>
      <c r="E1958" s="810"/>
      <c r="F1958" s="810"/>
      <c r="G1958" s="810"/>
    </row>
    <row r="1959" spans="3:7">
      <c r="C1959" s="810"/>
      <c r="D1959" s="810"/>
      <c r="E1959" s="810"/>
      <c r="F1959" s="810"/>
      <c r="G1959" s="810"/>
    </row>
    <row r="1960" spans="3:7">
      <c r="C1960" s="810"/>
      <c r="D1960" s="810"/>
      <c r="E1960" s="810"/>
      <c r="F1960" s="810"/>
      <c r="G1960" s="810"/>
    </row>
    <row r="1961" spans="3:7">
      <c r="C1961" s="810"/>
      <c r="D1961" s="810"/>
      <c r="E1961" s="810"/>
      <c r="F1961" s="810"/>
      <c r="G1961" s="810"/>
    </row>
    <row r="1962" spans="3:7">
      <c r="C1962" s="810"/>
      <c r="D1962" s="810"/>
      <c r="E1962" s="810"/>
      <c r="F1962" s="810"/>
      <c r="G1962" s="810"/>
    </row>
    <row r="1963" spans="3:7">
      <c r="C1963" s="810"/>
      <c r="D1963" s="810"/>
      <c r="E1963" s="810"/>
      <c r="F1963" s="810"/>
      <c r="G1963" s="810"/>
    </row>
    <row r="1964" spans="3:7">
      <c r="C1964" s="810"/>
      <c r="D1964" s="810"/>
      <c r="E1964" s="810"/>
      <c r="F1964" s="810"/>
      <c r="G1964" s="810"/>
    </row>
    <row r="1965" spans="3:7">
      <c r="C1965" s="810"/>
      <c r="D1965" s="810"/>
      <c r="E1965" s="810"/>
      <c r="F1965" s="810"/>
      <c r="G1965" s="810"/>
    </row>
    <row r="1966" spans="3:7">
      <c r="C1966" s="810"/>
      <c r="D1966" s="810"/>
      <c r="E1966" s="810"/>
      <c r="F1966" s="810"/>
      <c r="G1966" s="810"/>
    </row>
    <row r="1967" spans="3:7">
      <c r="C1967" s="810"/>
      <c r="D1967" s="810"/>
      <c r="E1967" s="810"/>
      <c r="F1967" s="810"/>
      <c r="G1967" s="810"/>
    </row>
    <row r="1968" spans="3:7">
      <c r="C1968" s="810"/>
      <c r="D1968" s="810"/>
      <c r="E1968" s="810"/>
      <c r="F1968" s="810"/>
      <c r="G1968" s="810"/>
    </row>
    <row r="1969" spans="3:7">
      <c r="C1969" s="810"/>
      <c r="D1969" s="810"/>
      <c r="E1969" s="810"/>
      <c r="F1969" s="810"/>
      <c r="G1969" s="810"/>
    </row>
    <row r="1970" spans="3:7">
      <c r="C1970" s="810"/>
      <c r="D1970" s="810"/>
      <c r="E1970" s="810"/>
      <c r="F1970" s="810"/>
      <c r="G1970" s="810"/>
    </row>
    <row r="1971" spans="3:7">
      <c r="C1971" s="810"/>
      <c r="D1971" s="810"/>
      <c r="E1971" s="810"/>
      <c r="F1971" s="810"/>
      <c r="G1971" s="810"/>
    </row>
    <row r="1972" spans="3:7">
      <c r="C1972" s="810"/>
      <c r="D1972" s="810"/>
      <c r="E1972" s="810"/>
      <c r="F1972" s="810"/>
      <c r="G1972" s="810"/>
    </row>
    <row r="1973" spans="3:7">
      <c r="C1973" s="810"/>
      <c r="D1973" s="810"/>
      <c r="E1973" s="810"/>
      <c r="F1973" s="810"/>
      <c r="G1973" s="810"/>
    </row>
    <row r="1974" spans="3:7">
      <c r="C1974" s="810"/>
      <c r="D1974" s="810"/>
      <c r="E1974" s="810"/>
      <c r="F1974" s="810"/>
      <c r="G1974" s="810"/>
    </row>
    <row r="1975" spans="3:7">
      <c r="C1975" s="810"/>
      <c r="D1975" s="810"/>
      <c r="E1975" s="810"/>
      <c r="F1975" s="810"/>
      <c r="G1975" s="810"/>
    </row>
    <row r="1976" spans="3:7">
      <c r="C1976" s="810"/>
      <c r="D1976" s="810"/>
      <c r="E1976" s="810"/>
      <c r="F1976" s="810"/>
      <c r="G1976" s="810"/>
    </row>
    <row r="1977" spans="3:7">
      <c r="C1977" s="810"/>
      <c r="D1977" s="810"/>
      <c r="E1977" s="810"/>
      <c r="F1977" s="810"/>
      <c r="G1977" s="810"/>
    </row>
    <row r="1978" spans="3:7">
      <c r="C1978" s="810"/>
      <c r="D1978" s="810"/>
      <c r="E1978" s="810"/>
      <c r="F1978" s="810"/>
      <c r="G1978" s="810"/>
    </row>
    <row r="1979" spans="3:7">
      <c r="C1979" s="810"/>
      <c r="D1979" s="810"/>
      <c r="E1979" s="810"/>
      <c r="F1979" s="810"/>
      <c r="G1979" s="810"/>
    </row>
    <row r="1980" spans="3:7">
      <c r="C1980" s="810"/>
      <c r="D1980" s="810"/>
      <c r="E1980" s="810"/>
      <c r="F1980" s="810"/>
      <c r="G1980" s="810"/>
    </row>
    <row r="1981" spans="3:7">
      <c r="C1981" s="810"/>
      <c r="D1981" s="810"/>
      <c r="E1981" s="810"/>
      <c r="F1981" s="810"/>
      <c r="G1981" s="810"/>
    </row>
    <row r="1982" spans="3:7">
      <c r="C1982" s="810"/>
      <c r="D1982" s="810"/>
      <c r="E1982" s="810"/>
      <c r="F1982" s="810"/>
      <c r="G1982" s="810"/>
    </row>
    <row r="1983" spans="3:7">
      <c r="C1983" s="810"/>
      <c r="D1983" s="810"/>
      <c r="E1983" s="810"/>
      <c r="F1983" s="810"/>
      <c r="G1983" s="810"/>
    </row>
    <row r="1984" spans="3:7">
      <c r="C1984" s="810"/>
      <c r="D1984" s="810"/>
      <c r="E1984" s="810"/>
      <c r="F1984" s="810"/>
      <c r="G1984" s="810"/>
    </row>
    <row r="1985" spans="3:7">
      <c r="C1985" s="810"/>
      <c r="D1985" s="810"/>
      <c r="E1985" s="810"/>
      <c r="F1985" s="810"/>
      <c r="G1985" s="810"/>
    </row>
    <row r="1986" spans="3:7">
      <c r="C1986" s="810"/>
      <c r="D1986" s="810"/>
      <c r="E1986" s="810"/>
      <c r="F1986" s="810"/>
      <c r="G1986" s="810"/>
    </row>
    <row r="1987" spans="3:7">
      <c r="C1987" s="810"/>
      <c r="D1987" s="810"/>
      <c r="E1987" s="810"/>
      <c r="F1987" s="810"/>
      <c r="G1987" s="810"/>
    </row>
    <row r="1988" spans="3:7">
      <c r="C1988" s="810"/>
      <c r="D1988" s="810"/>
      <c r="E1988" s="810"/>
      <c r="F1988" s="810"/>
      <c r="G1988" s="810"/>
    </row>
    <row r="1989" spans="3:7">
      <c r="C1989" s="810"/>
      <c r="D1989" s="810"/>
      <c r="E1989" s="810"/>
      <c r="F1989" s="810"/>
      <c r="G1989" s="810"/>
    </row>
    <row r="1990" spans="3:7">
      <c r="C1990" s="810"/>
      <c r="D1990" s="810"/>
      <c r="E1990" s="810"/>
      <c r="F1990" s="810"/>
      <c r="G1990" s="810"/>
    </row>
    <row r="1991" spans="3:7">
      <c r="C1991" s="810"/>
      <c r="D1991" s="810"/>
      <c r="E1991" s="810"/>
      <c r="F1991" s="810"/>
      <c r="G1991" s="810"/>
    </row>
    <row r="1992" spans="3:7">
      <c r="C1992" s="810"/>
      <c r="D1992" s="810"/>
      <c r="E1992" s="810"/>
      <c r="F1992" s="810"/>
      <c r="G1992" s="810"/>
    </row>
    <row r="1993" spans="3:7">
      <c r="C1993" s="810"/>
      <c r="D1993" s="810"/>
      <c r="E1993" s="810"/>
      <c r="F1993" s="810"/>
      <c r="G1993" s="810"/>
    </row>
    <row r="1994" spans="3:7">
      <c r="C1994" s="810"/>
      <c r="D1994" s="810"/>
      <c r="E1994" s="810"/>
      <c r="F1994" s="810"/>
      <c r="G1994" s="810"/>
    </row>
    <row r="1995" spans="3:7">
      <c r="C1995" s="810"/>
      <c r="D1995" s="810"/>
      <c r="E1995" s="810"/>
      <c r="F1995" s="810"/>
      <c r="G1995" s="810"/>
    </row>
    <row r="1996" spans="3:7">
      <c r="C1996" s="810"/>
      <c r="D1996" s="810"/>
      <c r="E1996" s="810"/>
      <c r="F1996" s="810"/>
      <c r="G1996" s="810"/>
    </row>
    <row r="1997" spans="3:7">
      <c r="C1997" s="810"/>
      <c r="D1997" s="810"/>
      <c r="E1997" s="810"/>
      <c r="F1997" s="810"/>
      <c r="G1997" s="810"/>
    </row>
    <row r="1998" spans="3:7">
      <c r="C1998" s="810"/>
      <c r="D1998" s="810"/>
      <c r="E1998" s="810"/>
      <c r="F1998" s="810"/>
      <c r="G1998" s="810"/>
    </row>
    <row r="1999" spans="3:7">
      <c r="C1999" s="810"/>
      <c r="D1999" s="810"/>
      <c r="E1999" s="810"/>
      <c r="F1999" s="810"/>
      <c r="G1999" s="810"/>
    </row>
    <row r="2000" spans="3:7">
      <c r="C2000" s="810"/>
      <c r="D2000" s="810"/>
      <c r="E2000" s="810"/>
      <c r="F2000" s="810"/>
      <c r="G2000" s="810"/>
    </row>
    <row r="2001" spans="3:7">
      <c r="C2001" s="810"/>
      <c r="D2001" s="810"/>
      <c r="E2001" s="810"/>
      <c r="F2001" s="810"/>
      <c r="G2001" s="810"/>
    </row>
    <row r="2002" spans="3:7">
      <c r="C2002" s="810"/>
      <c r="D2002" s="810"/>
      <c r="E2002" s="810"/>
      <c r="F2002" s="810"/>
      <c r="G2002" s="810"/>
    </row>
    <row r="2003" spans="3:7">
      <c r="C2003" s="810"/>
      <c r="D2003" s="810"/>
      <c r="E2003" s="810"/>
      <c r="F2003" s="810"/>
      <c r="G2003" s="810"/>
    </row>
    <row r="2004" spans="3:7">
      <c r="C2004" s="810"/>
      <c r="D2004" s="810"/>
      <c r="E2004" s="810"/>
      <c r="F2004" s="810"/>
      <c r="G2004" s="810"/>
    </row>
    <row r="2005" spans="3:7">
      <c r="C2005" s="810"/>
      <c r="D2005" s="810"/>
      <c r="E2005" s="810"/>
      <c r="F2005" s="810"/>
      <c r="G2005" s="810"/>
    </row>
    <row r="2006" spans="3:7">
      <c r="C2006" s="810"/>
      <c r="D2006" s="810"/>
      <c r="E2006" s="810"/>
      <c r="F2006" s="810"/>
      <c r="G2006" s="810"/>
    </row>
    <row r="2007" spans="3:7">
      <c r="C2007" s="810"/>
      <c r="D2007" s="810"/>
      <c r="E2007" s="810"/>
      <c r="F2007" s="810"/>
      <c r="G2007" s="810"/>
    </row>
    <row r="2008" spans="3:7">
      <c r="C2008" s="810"/>
      <c r="D2008" s="810"/>
      <c r="E2008" s="810"/>
      <c r="F2008" s="810"/>
      <c r="G2008" s="810"/>
    </row>
    <row r="2009" spans="3:7">
      <c r="C2009" s="810"/>
      <c r="D2009" s="810"/>
      <c r="E2009" s="810"/>
      <c r="F2009" s="810"/>
      <c r="G2009" s="810"/>
    </row>
    <row r="2010" spans="3:7">
      <c r="C2010" s="810"/>
      <c r="D2010" s="810"/>
      <c r="E2010" s="810"/>
      <c r="F2010" s="810"/>
      <c r="G2010" s="810"/>
    </row>
    <row r="2011" spans="3:7">
      <c r="C2011" s="810"/>
      <c r="D2011" s="810"/>
      <c r="E2011" s="810"/>
      <c r="F2011" s="810"/>
      <c r="G2011" s="810"/>
    </row>
    <row r="2012" spans="3:7">
      <c r="C2012" s="810"/>
      <c r="D2012" s="810"/>
      <c r="E2012" s="810"/>
      <c r="F2012" s="810"/>
      <c r="G2012" s="810"/>
    </row>
    <row r="2013" spans="3:7">
      <c r="C2013" s="810"/>
      <c r="D2013" s="810"/>
      <c r="E2013" s="810"/>
      <c r="F2013" s="810"/>
      <c r="G2013" s="810"/>
    </row>
    <row r="2014" spans="3:7">
      <c r="C2014" s="810"/>
      <c r="D2014" s="810"/>
      <c r="E2014" s="810"/>
      <c r="F2014" s="810"/>
      <c r="G2014" s="810"/>
    </row>
    <row r="2015" spans="3:7">
      <c r="C2015" s="810"/>
      <c r="D2015" s="810"/>
      <c r="E2015" s="810"/>
      <c r="F2015" s="810"/>
      <c r="G2015" s="810"/>
    </row>
    <row r="2016" spans="3:7">
      <c r="C2016" s="810"/>
      <c r="D2016" s="810"/>
      <c r="E2016" s="810"/>
      <c r="F2016" s="810"/>
      <c r="G2016" s="810"/>
    </row>
    <row r="2017" spans="3:7">
      <c r="C2017" s="810"/>
      <c r="D2017" s="810"/>
      <c r="E2017" s="810"/>
      <c r="F2017" s="810"/>
      <c r="G2017" s="810"/>
    </row>
    <row r="2018" spans="3:7">
      <c r="C2018" s="810"/>
      <c r="D2018" s="810"/>
      <c r="E2018" s="810"/>
      <c r="F2018" s="810"/>
      <c r="G2018" s="810"/>
    </row>
    <row r="2019" spans="3:7">
      <c r="C2019" s="810"/>
      <c r="D2019" s="810"/>
      <c r="E2019" s="810"/>
      <c r="F2019" s="810"/>
      <c r="G2019" s="810"/>
    </row>
    <row r="2020" spans="3:7">
      <c r="C2020" s="810"/>
      <c r="D2020" s="810"/>
      <c r="E2020" s="810"/>
      <c r="F2020" s="810"/>
      <c r="G2020" s="810"/>
    </row>
    <row r="2021" spans="3:7">
      <c r="C2021" s="810"/>
      <c r="D2021" s="810"/>
      <c r="E2021" s="810"/>
      <c r="F2021" s="810"/>
      <c r="G2021" s="810"/>
    </row>
    <row r="2022" spans="3:7">
      <c r="C2022" s="810"/>
      <c r="D2022" s="810"/>
      <c r="E2022" s="810"/>
      <c r="F2022" s="810"/>
      <c r="G2022" s="810"/>
    </row>
    <row r="2023" spans="3:7">
      <c r="C2023" s="810"/>
      <c r="D2023" s="810"/>
      <c r="E2023" s="810"/>
      <c r="F2023" s="810"/>
      <c r="G2023" s="810"/>
    </row>
    <row r="2024" spans="3:7">
      <c r="C2024" s="810"/>
      <c r="D2024" s="810"/>
      <c r="E2024" s="810"/>
      <c r="F2024" s="810"/>
      <c r="G2024" s="810"/>
    </row>
    <row r="2025" spans="3:7">
      <c r="C2025" s="810"/>
      <c r="D2025" s="810"/>
      <c r="E2025" s="810"/>
      <c r="F2025" s="810"/>
      <c r="G2025" s="810"/>
    </row>
    <row r="2026" spans="3:7">
      <c r="C2026" s="810"/>
      <c r="D2026" s="810"/>
      <c r="E2026" s="810"/>
      <c r="F2026" s="810"/>
      <c r="G2026" s="810"/>
    </row>
    <row r="2027" spans="3:7">
      <c r="C2027" s="810"/>
      <c r="D2027" s="810"/>
      <c r="E2027" s="810"/>
      <c r="F2027" s="810"/>
      <c r="G2027" s="810"/>
    </row>
    <row r="2028" spans="3:7">
      <c r="C2028" s="810"/>
      <c r="D2028" s="810"/>
      <c r="E2028" s="810"/>
      <c r="F2028" s="810"/>
      <c r="G2028" s="810"/>
    </row>
    <row r="2029" spans="3:7">
      <c r="C2029" s="810"/>
      <c r="D2029" s="810"/>
      <c r="E2029" s="810"/>
      <c r="F2029" s="810"/>
      <c r="G2029" s="810"/>
    </row>
    <row r="2030" spans="3:7">
      <c r="C2030" s="810"/>
      <c r="D2030" s="810"/>
      <c r="E2030" s="810"/>
      <c r="F2030" s="810"/>
      <c r="G2030" s="810"/>
    </row>
    <row r="2031" spans="3:7">
      <c r="C2031" s="810"/>
      <c r="D2031" s="810"/>
      <c r="E2031" s="810"/>
      <c r="F2031" s="810"/>
      <c r="G2031" s="810"/>
    </row>
    <row r="2032" spans="3:7">
      <c r="C2032" s="810"/>
      <c r="D2032" s="810"/>
      <c r="E2032" s="810"/>
      <c r="F2032" s="810"/>
      <c r="G2032" s="810"/>
    </row>
    <row r="2033" spans="3:7">
      <c r="C2033" s="810"/>
      <c r="D2033" s="810"/>
      <c r="E2033" s="810"/>
      <c r="F2033" s="810"/>
      <c r="G2033" s="810"/>
    </row>
    <row r="2034" spans="3:7">
      <c r="C2034" s="810"/>
      <c r="D2034" s="810"/>
      <c r="E2034" s="810"/>
      <c r="F2034" s="810"/>
      <c r="G2034" s="810"/>
    </row>
    <row r="2035" spans="3:7">
      <c r="C2035" s="810"/>
      <c r="D2035" s="810"/>
      <c r="E2035" s="810"/>
      <c r="F2035" s="810"/>
      <c r="G2035" s="810"/>
    </row>
    <row r="2036" spans="3:7">
      <c r="C2036" s="810"/>
      <c r="D2036" s="810"/>
      <c r="E2036" s="810"/>
      <c r="F2036" s="810"/>
      <c r="G2036" s="810"/>
    </row>
    <row r="2037" spans="3:7">
      <c r="C2037" s="810"/>
      <c r="D2037" s="810"/>
      <c r="E2037" s="810"/>
      <c r="F2037" s="810"/>
      <c r="G2037" s="810"/>
    </row>
    <row r="2038" spans="3:7">
      <c r="C2038" s="810"/>
      <c r="D2038" s="810"/>
      <c r="E2038" s="810"/>
      <c r="F2038" s="810"/>
      <c r="G2038" s="810"/>
    </row>
    <row r="2039" spans="3:7">
      <c r="C2039" s="810"/>
      <c r="D2039" s="810"/>
      <c r="E2039" s="810"/>
      <c r="F2039" s="810"/>
      <c r="G2039" s="810"/>
    </row>
    <row r="2040" spans="3:7">
      <c r="C2040" s="810"/>
      <c r="D2040" s="810"/>
      <c r="E2040" s="810"/>
      <c r="F2040" s="810"/>
      <c r="G2040" s="810"/>
    </row>
    <row r="2041" spans="3:7">
      <c r="C2041" s="810"/>
      <c r="D2041" s="810"/>
      <c r="E2041" s="810"/>
      <c r="F2041" s="810"/>
      <c r="G2041" s="810"/>
    </row>
    <row r="2042" spans="3:7">
      <c r="C2042" s="810"/>
      <c r="D2042" s="810"/>
      <c r="E2042" s="810"/>
      <c r="F2042" s="810"/>
      <c r="G2042" s="810"/>
    </row>
    <row r="2043" spans="3:7">
      <c r="C2043" s="810"/>
      <c r="D2043" s="810"/>
      <c r="E2043" s="810"/>
      <c r="F2043" s="810"/>
      <c r="G2043" s="810"/>
    </row>
    <row r="2044" spans="3:7">
      <c r="C2044" s="810"/>
      <c r="D2044" s="810"/>
      <c r="E2044" s="810"/>
      <c r="F2044" s="810"/>
      <c r="G2044" s="810"/>
    </row>
    <row r="2045" spans="3:7">
      <c r="C2045" s="810"/>
      <c r="D2045" s="810"/>
      <c r="E2045" s="810"/>
      <c r="F2045" s="810"/>
      <c r="G2045" s="810"/>
    </row>
    <row r="2046" spans="3:7">
      <c r="C2046" s="810"/>
      <c r="D2046" s="810"/>
      <c r="E2046" s="810"/>
      <c r="F2046" s="810"/>
      <c r="G2046" s="810"/>
    </row>
    <row r="2047" spans="3:7">
      <c r="C2047" s="810"/>
      <c r="D2047" s="810"/>
      <c r="E2047" s="810"/>
      <c r="F2047" s="810"/>
      <c r="G2047" s="810"/>
    </row>
    <row r="2048" spans="3:7">
      <c r="C2048" s="810"/>
      <c r="D2048" s="810"/>
      <c r="E2048" s="810"/>
      <c r="F2048" s="810"/>
      <c r="G2048" s="810"/>
    </row>
    <row r="2049" spans="3:7">
      <c r="C2049" s="810"/>
      <c r="D2049" s="810"/>
      <c r="E2049" s="810"/>
      <c r="F2049" s="810"/>
      <c r="G2049" s="810"/>
    </row>
    <row r="2050" spans="3:7">
      <c r="C2050" s="810"/>
      <c r="D2050" s="810"/>
      <c r="E2050" s="810"/>
      <c r="F2050" s="810"/>
      <c r="G2050" s="810"/>
    </row>
    <row r="2051" spans="3:7">
      <c r="C2051" s="810"/>
      <c r="D2051" s="810"/>
      <c r="E2051" s="810"/>
      <c r="F2051" s="810"/>
      <c r="G2051" s="810"/>
    </row>
    <row r="2052" spans="3:7">
      <c r="C2052" s="810"/>
      <c r="D2052" s="810"/>
      <c r="E2052" s="810"/>
      <c r="F2052" s="810"/>
      <c r="G2052" s="810"/>
    </row>
    <row r="2053" spans="3:7">
      <c r="C2053" s="810"/>
      <c r="D2053" s="810"/>
      <c r="E2053" s="810"/>
      <c r="F2053" s="810"/>
      <c r="G2053" s="810"/>
    </row>
    <row r="2054" spans="3:7">
      <c r="C2054" s="810"/>
      <c r="D2054" s="810"/>
      <c r="E2054" s="810"/>
      <c r="F2054" s="810"/>
      <c r="G2054" s="810"/>
    </row>
    <row r="2055" spans="3:7">
      <c r="C2055" s="810"/>
      <c r="D2055" s="810"/>
      <c r="E2055" s="810"/>
      <c r="F2055" s="810"/>
      <c r="G2055" s="810"/>
    </row>
    <row r="2056" spans="3:7">
      <c r="C2056" s="810"/>
      <c r="D2056" s="810"/>
      <c r="E2056" s="810"/>
      <c r="F2056" s="810"/>
      <c r="G2056" s="810"/>
    </row>
    <row r="2057" spans="3:7">
      <c r="C2057" s="810"/>
      <c r="D2057" s="810"/>
      <c r="E2057" s="810"/>
      <c r="F2057" s="810"/>
      <c r="G2057" s="810"/>
    </row>
    <row r="2058" spans="3:7">
      <c r="C2058" s="810"/>
      <c r="D2058" s="810"/>
      <c r="E2058" s="810"/>
      <c r="F2058" s="810"/>
      <c r="G2058" s="810"/>
    </row>
    <row r="2059" spans="3:7">
      <c r="C2059" s="810"/>
      <c r="D2059" s="810"/>
      <c r="E2059" s="810"/>
      <c r="F2059" s="810"/>
      <c r="G2059" s="810"/>
    </row>
    <row r="2060" spans="3:7">
      <c r="C2060" s="810"/>
      <c r="D2060" s="810"/>
      <c r="E2060" s="810"/>
      <c r="F2060" s="810"/>
      <c r="G2060" s="810"/>
    </row>
    <row r="2061" spans="3:7">
      <c r="C2061" s="810"/>
      <c r="D2061" s="810"/>
      <c r="E2061" s="810"/>
      <c r="F2061" s="810"/>
      <c r="G2061" s="810"/>
    </row>
    <row r="2062" spans="3:7">
      <c r="C2062" s="810"/>
      <c r="D2062" s="810"/>
      <c r="E2062" s="810"/>
      <c r="F2062" s="810"/>
      <c r="G2062" s="810"/>
    </row>
    <row r="2063" spans="3:7">
      <c r="C2063" s="810"/>
      <c r="D2063" s="810"/>
      <c r="E2063" s="810"/>
      <c r="F2063" s="810"/>
      <c r="G2063" s="810"/>
    </row>
    <row r="2064" spans="3:7">
      <c r="C2064" s="810"/>
      <c r="D2064" s="810"/>
      <c r="E2064" s="810"/>
      <c r="F2064" s="810"/>
      <c r="G2064" s="810"/>
    </row>
    <row r="2065" spans="3:7">
      <c r="C2065" s="810"/>
      <c r="D2065" s="810"/>
      <c r="E2065" s="810"/>
      <c r="F2065" s="810"/>
      <c r="G2065" s="810"/>
    </row>
    <row r="2066" spans="3:7">
      <c r="C2066" s="810"/>
      <c r="D2066" s="810"/>
      <c r="E2066" s="810"/>
      <c r="F2066" s="810"/>
      <c r="G2066" s="810"/>
    </row>
    <row r="2067" spans="3:7">
      <c r="C2067" s="810"/>
      <c r="D2067" s="810"/>
      <c r="E2067" s="810"/>
      <c r="F2067" s="810"/>
      <c r="G2067" s="810"/>
    </row>
    <row r="2068" spans="3:7">
      <c r="C2068" s="810"/>
      <c r="D2068" s="810"/>
      <c r="E2068" s="810"/>
      <c r="F2068" s="810"/>
      <c r="G2068" s="810"/>
    </row>
    <row r="2069" spans="3:7">
      <c r="C2069" s="810"/>
      <c r="D2069" s="810"/>
      <c r="E2069" s="810"/>
      <c r="F2069" s="810"/>
      <c r="G2069" s="810"/>
    </row>
    <row r="2070" spans="3:7">
      <c r="C2070" s="810"/>
      <c r="D2070" s="810"/>
      <c r="E2070" s="810"/>
      <c r="F2070" s="810"/>
      <c r="G2070" s="810"/>
    </row>
    <row r="2071" spans="3:7">
      <c r="C2071" s="810"/>
      <c r="D2071" s="810"/>
      <c r="E2071" s="810"/>
      <c r="F2071" s="810"/>
      <c r="G2071" s="810"/>
    </row>
    <row r="2072" spans="3:7">
      <c r="C2072" s="810"/>
      <c r="D2072" s="810"/>
      <c r="E2072" s="810"/>
      <c r="F2072" s="810"/>
      <c r="G2072" s="810"/>
    </row>
    <row r="2073" spans="3:7">
      <c r="C2073" s="810"/>
      <c r="D2073" s="810"/>
      <c r="E2073" s="810"/>
      <c r="F2073" s="810"/>
      <c r="G2073" s="810"/>
    </row>
    <row r="2074" spans="3:7">
      <c r="C2074" s="810"/>
      <c r="D2074" s="810"/>
      <c r="E2074" s="810"/>
      <c r="F2074" s="810"/>
      <c r="G2074" s="810"/>
    </row>
    <row r="2075" spans="3:7">
      <c r="C2075" s="810"/>
      <c r="D2075" s="810"/>
      <c r="E2075" s="810"/>
      <c r="F2075" s="810"/>
      <c r="G2075" s="810"/>
    </row>
    <row r="2076" spans="3:7">
      <c r="C2076" s="810"/>
      <c r="D2076" s="810"/>
      <c r="E2076" s="810"/>
      <c r="F2076" s="810"/>
      <c r="G2076" s="810"/>
    </row>
    <row r="2077" spans="3:7">
      <c r="C2077" s="810"/>
      <c r="D2077" s="810"/>
      <c r="E2077" s="810"/>
      <c r="F2077" s="810"/>
      <c r="G2077" s="810"/>
    </row>
    <row r="2078" spans="3:7">
      <c r="C2078" s="810"/>
      <c r="D2078" s="810"/>
      <c r="E2078" s="810"/>
      <c r="F2078" s="810"/>
      <c r="G2078" s="810"/>
    </row>
    <row r="2079" spans="3:7">
      <c r="C2079" s="810"/>
      <c r="D2079" s="810"/>
      <c r="E2079" s="810"/>
      <c r="F2079" s="810"/>
      <c r="G2079" s="810"/>
    </row>
    <row r="2080" spans="3:7">
      <c r="C2080" s="810"/>
      <c r="D2080" s="810"/>
      <c r="E2080" s="810"/>
      <c r="F2080" s="810"/>
      <c r="G2080" s="810"/>
    </row>
    <row r="2081" spans="3:7">
      <c r="C2081" s="810"/>
      <c r="D2081" s="810"/>
      <c r="E2081" s="810"/>
      <c r="F2081" s="810"/>
      <c r="G2081" s="810"/>
    </row>
    <row r="2082" spans="3:7">
      <c r="C2082" s="810"/>
      <c r="D2082" s="810"/>
      <c r="E2082" s="810"/>
      <c r="F2082" s="810"/>
      <c r="G2082" s="810"/>
    </row>
    <row r="2083" spans="3:7">
      <c r="C2083" s="810"/>
      <c r="D2083" s="810"/>
      <c r="E2083" s="810"/>
      <c r="F2083" s="810"/>
      <c r="G2083" s="810"/>
    </row>
    <row r="2084" spans="3:7">
      <c r="C2084" s="810"/>
      <c r="D2084" s="810"/>
      <c r="E2084" s="810"/>
      <c r="F2084" s="810"/>
      <c r="G2084" s="810"/>
    </row>
    <row r="2085" spans="3:7">
      <c r="C2085" s="810"/>
      <c r="D2085" s="810"/>
      <c r="E2085" s="810"/>
      <c r="F2085" s="810"/>
      <c r="G2085" s="810"/>
    </row>
    <row r="2086" spans="3:7">
      <c r="C2086" s="810"/>
      <c r="D2086" s="810"/>
      <c r="E2086" s="810"/>
      <c r="F2086" s="810"/>
      <c r="G2086" s="810"/>
    </row>
    <row r="2087" spans="3:7">
      <c r="C2087" s="810"/>
      <c r="D2087" s="810"/>
      <c r="E2087" s="810"/>
      <c r="F2087" s="810"/>
      <c r="G2087" s="810"/>
    </row>
    <row r="2088" spans="3:7">
      <c r="C2088" s="810"/>
      <c r="D2088" s="810"/>
      <c r="E2088" s="810"/>
      <c r="F2088" s="810"/>
      <c r="G2088" s="810"/>
    </row>
    <row r="2089" spans="3:7">
      <c r="C2089" s="810"/>
      <c r="D2089" s="810"/>
      <c r="E2089" s="810"/>
      <c r="F2089" s="810"/>
      <c r="G2089" s="810"/>
    </row>
    <row r="2090" spans="3:7">
      <c r="C2090" s="810"/>
      <c r="D2090" s="810"/>
      <c r="E2090" s="810"/>
      <c r="F2090" s="810"/>
      <c r="G2090" s="810"/>
    </row>
    <row r="2091" spans="3:7">
      <c r="C2091" s="810"/>
      <c r="D2091" s="810"/>
      <c r="E2091" s="810"/>
      <c r="F2091" s="810"/>
      <c r="G2091" s="810"/>
    </row>
    <row r="2092" spans="3:7">
      <c r="C2092" s="810"/>
      <c r="D2092" s="810"/>
      <c r="E2092" s="810"/>
      <c r="F2092" s="810"/>
      <c r="G2092" s="810"/>
    </row>
    <row r="2093" spans="3:7">
      <c r="C2093" s="810"/>
      <c r="D2093" s="810"/>
      <c r="E2093" s="810"/>
      <c r="F2093" s="810"/>
      <c r="G2093" s="810"/>
    </row>
    <row r="2094" spans="3:7">
      <c r="C2094" s="810"/>
      <c r="D2094" s="810"/>
      <c r="E2094" s="810"/>
      <c r="F2094" s="810"/>
      <c r="G2094" s="810"/>
    </row>
    <row r="2095" spans="3:7">
      <c r="C2095" s="810"/>
      <c r="D2095" s="810"/>
      <c r="E2095" s="810"/>
      <c r="F2095" s="810"/>
      <c r="G2095" s="810"/>
    </row>
    <row r="2096" spans="3:7">
      <c r="C2096" s="810"/>
      <c r="D2096" s="810"/>
      <c r="E2096" s="810"/>
      <c r="F2096" s="810"/>
      <c r="G2096" s="810"/>
    </row>
    <row r="2097" spans="3:7">
      <c r="C2097" s="810"/>
      <c r="D2097" s="810"/>
      <c r="E2097" s="810"/>
      <c r="F2097" s="810"/>
      <c r="G2097" s="810"/>
    </row>
    <row r="2098" spans="3:7">
      <c r="C2098" s="810"/>
      <c r="D2098" s="810"/>
      <c r="E2098" s="810"/>
      <c r="F2098" s="810"/>
      <c r="G2098" s="810"/>
    </row>
    <row r="2099" spans="3:7">
      <c r="C2099" s="810"/>
      <c r="D2099" s="810"/>
      <c r="E2099" s="810"/>
      <c r="F2099" s="810"/>
      <c r="G2099" s="810"/>
    </row>
    <row r="2100" spans="3:7">
      <c r="C2100" s="810"/>
      <c r="D2100" s="810"/>
      <c r="E2100" s="810"/>
      <c r="F2100" s="810"/>
      <c r="G2100" s="810"/>
    </row>
    <row r="2101" spans="3:7">
      <c r="C2101" s="810"/>
      <c r="D2101" s="810"/>
      <c r="E2101" s="810"/>
      <c r="F2101" s="810"/>
      <c r="G2101" s="810"/>
    </row>
    <row r="2102" spans="3:7">
      <c r="C2102" s="810"/>
      <c r="D2102" s="810"/>
      <c r="E2102" s="810"/>
      <c r="F2102" s="810"/>
      <c r="G2102" s="810"/>
    </row>
    <row r="2103" spans="3:7">
      <c r="C2103" s="810"/>
      <c r="D2103" s="810"/>
      <c r="E2103" s="810"/>
      <c r="F2103" s="810"/>
      <c r="G2103" s="810"/>
    </row>
    <row r="2104" spans="3:7">
      <c r="C2104" s="810"/>
      <c r="D2104" s="810"/>
      <c r="E2104" s="810"/>
      <c r="F2104" s="810"/>
      <c r="G2104" s="810"/>
    </row>
    <row r="2105" spans="3:7">
      <c r="C2105" s="810"/>
      <c r="D2105" s="810"/>
      <c r="E2105" s="810"/>
      <c r="F2105" s="810"/>
      <c r="G2105" s="810"/>
    </row>
    <row r="2106" spans="3:7">
      <c r="C2106" s="810"/>
      <c r="D2106" s="810"/>
      <c r="E2106" s="810"/>
      <c r="F2106" s="810"/>
      <c r="G2106" s="810"/>
    </row>
    <row r="2107" spans="3:7">
      <c r="C2107" s="810"/>
      <c r="D2107" s="810"/>
      <c r="E2107" s="810"/>
      <c r="F2107" s="810"/>
      <c r="G2107" s="810"/>
    </row>
    <row r="2108" spans="3:7">
      <c r="C2108" s="810"/>
      <c r="D2108" s="810"/>
      <c r="E2108" s="810"/>
      <c r="F2108" s="810"/>
      <c r="G2108" s="810"/>
    </row>
    <row r="2109" spans="3:7">
      <c r="C2109" s="810"/>
      <c r="D2109" s="810"/>
      <c r="E2109" s="810"/>
      <c r="F2109" s="810"/>
      <c r="G2109" s="810"/>
    </row>
    <row r="2110" spans="3:7">
      <c r="C2110" s="810"/>
      <c r="D2110" s="810"/>
      <c r="E2110" s="810"/>
      <c r="F2110" s="810"/>
      <c r="G2110" s="810"/>
    </row>
    <row r="2111" spans="3:7">
      <c r="C2111" s="810"/>
      <c r="D2111" s="810"/>
      <c r="E2111" s="810"/>
      <c r="F2111" s="810"/>
      <c r="G2111" s="810"/>
    </row>
    <row r="2112" spans="3:7">
      <c r="C2112" s="810"/>
      <c r="D2112" s="810"/>
      <c r="E2112" s="810"/>
      <c r="F2112" s="810"/>
      <c r="G2112" s="810"/>
    </row>
    <row r="2113" spans="3:7">
      <c r="C2113" s="810"/>
      <c r="D2113" s="810"/>
      <c r="E2113" s="810"/>
      <c r="F2113" s="810"/>
      <c r="G2113" s="810"/>
    </row>
    <row r="2114" spans="3:7">
      <c r="C2114" s="810"/>
      <c r="D2114" s="810"/>
      <c r="E2114" s="810"/>
      <c r="F2114" s="810"/>
      <c r="G2114" s="810"/>
    </row>
    <row r="2115" spans="3:7">
      <c r="C2115" s="810"/>
      <c r="D2115" s="810"/>
      <c r="E2115" s="810"/>
      <c r="F2115" s="810"/>
      <c r="G2115" s="810"/>
    </row>
    <row r="2116" spans="3:7">
      <c r="C2116" s="810"/>
      <c r="D2116" s="810"/>
      <c r="E2116" s="810"/>
      <c r="F2116" s="810"/>
      <c r="G2116" s="810"/>
    </row>
    <row r="2117" spans="3:7">
      <c r="C2117" s="810"/>
      <c r="D2117" s="810"/>
      <c r="E2117" s="810"/>
      <c r="F2117" s="810"/>
      <c r="G2117" s="810"/>
    </row>
    <row r="2118" spans="3:7">
      <c r="C2118" s="810"/>
      <c r="D2118" s="810"/>
      <c r="E2118" s="810"/>
      <c r="F2118" s="810"/>
      <c r="G2118" s="810"/>
    </row>
    <row r="2119" spans="3:7">
      <c r="C2119" s="810"/>
      <c r="D2119" s="810"/>
      <c r="E2119" s="810"/>
      <c r="F2119" s="810"/>
      <c r="G2119" s="810"/>
    </row>
    <row r="2120" spans="3:7">
      <c r="C2120" s="810"/>
      <c r="D2120" s="810"/>
      <c r="E2120" s="810"/>
      <c r="F2120" s="810"/>
      <c r="G2120" s="810"/>
    </row>
    <row r="2121" spans="3:7">
      <c r="C2121" s="810"/>
      <c r="D2121" s="810"/>
      <c r="E2121" s="810"/>
      <c r="F2121" s="810"/>
      <c r="G2121" s="810"/>
    </row>
    <row r="2122" spans="3:7">
      <c r="C2122" s="810"/>
      <c r="D2122" s="810"/>
      <c r="E2122" s="810"/>
      <c r="F2122" s="810"/>
      <c r="G2122" s="810"/>
    </row>
    <row r="2123" spans="3:7">
      <c r="C2123" s="810"/>
      <c r="D2123" s="810"/>
      <c r="E2123" s="810"/>
      <c r="F2123" s="810"/>
      <c r="G2123" s="810"/>
    </row>
    <row r="2124" spans="3:7">
      <c r="C2124" s="810"/>
      <c r="D2124" s="810"/>
      <c r="E2124" s="810"/>
      <c r="F2124" s="810"/>
      <c r="G2124" s="810"/>
    </row>
    <row r="2125" spans="3:7">
      <c r="C2125" s="810"/>
      <c r="D2125" s="810"/>
      <c r="E2125" s="810"/>
      <c r="F2125" s="810"/>
      <c r="G2125" s="810"/>
    </row>
    <row r="2126" spans="3:7">
      <c r="C2126" s="810"/>
      <c r="D2126" s="810"/>
      <c r="E2126" s="810"/>
      <c r="F2126" s="810"/>
      <c r="G2126" s="810"/>
    </row>
    <row r="2127" spans="3:7">
      <c r="C2127" s="810"/>
      <c r="D2127" s="810"/>
      <c r="E2127" s="810"/>
      <c r="F2127" s="810"/>
      <c r="G2127" s="810"/>
    </row>
    <row r="2128" spans="3:7">
      <c r="C2128" s="810"/>
      <c r="D2128" s="810"/>
      <c r="E2128" s="810"/>
      <c r="F2128" s="810"/>
      <c r="G2128" s="810"/>
    </row>
    <row r="2129" spans="3:7">
      <c r="C2129" s="810"/>
      <c r="D2129" s="810"/>
      <c r="E2129" s="810"/>
      <c r="F2129" s="810"/>
      <c r="G2129" s="810"/>
    </row>
    <row r="2130" spans="3:7">
      <c r="C2130" s="810"/>
      <c r="D2130" s="810"/>
      <c r="E2130" s="810"/>
      <c r="F2130" s="810"/>
      <c r="G2130" s="810"/>
    </row>
    <row r="2131" spans="3:7">
      <c r="C2131" s="810"/>
      <c r="D2131" s="810"/>
      <c r="E2131" s="810"/>
      <c r="F2131" s="810"/>
      <c r="G2131" s="810"/>
    </row>
    <row r="2132" spans="3:7">
      <c r="C2132" s="810"/>
      <c r="D2132" s="810"/>
      <c r="E2132" s="810"/>
      <c r="F2132" s="810"/>
      <c r="G2132" s="810"/>
    </row>
    <row r="2133" spans="3:7">
      <c r="C2133" s="810"/>
      <c r="D2133" s="810"/>
      <c r="E2133" s="810"/>
      <c r="F2133" s="810"/>
      <c r="G2133" s="810"/>
    </row>
    <row r="2134" spans="3:7">
      <c r="C2134" s="810"/>
      <c r="D2134" s="810"/>
      <c r="E2134" s="810"/>
      <c r="F2134" s="810"/>
      <c r="G2134" s="810"/>
    </row>
    <row r="2135" spans="3:7">
      <c r="C2135" s="810"/>
      <c r="D2135" s="810"/>
      <c r="E2135" s="810"/>
      <c r="F2135" s="810"/>
      <c r="G2135" s="810"/>
    </row>
    <row r="2136" spans="3:7">
      <c r="C2136" s="810"/>
      <c r="D2136" s="810"/>
      <c r="E2136" s="810"/>
      <c r="F2136" s="810"/>
      <c r="G2136" s="810"/>
    </row>
    <row r="2137" spans="3:7">
      <c r="C2137" s="810"/>
      <c r="D2137" s="810"/>
      <c r="E2137" s="810"/>
      <c r="F2137" s="810"/>
      <c r="G2137" s="810"/>
    </row>
    <row r="2138" spans="3:7">
      <c r="C2138" s="810"/>
      <c r="D2138" s="810"/>
      <c r="E2138" s="810"/>
      <c r="F2138" s="810"/>
      <c r="G2138" s="810"/>
    </row>
    <row r="2139" spans="3:7">
      <c r="C2139" s="810"/>
      <c r="D2139" s="810"/>
      <c r="E2139" s="810"/>
      <c r="F2139" s="810"/>
      <c r="G2139" s="810"/>
    </row>
    <row r="2140" spans="3:7">
      <c r="C2140" s="810"/>
      <c r="D2140" s="810"/>
      <c r="E2140" s="810"/>
      <c r="F2140" s="810"/>
      <c r="G2140" s="810"/>
    </row>
    <row r="2141" spans="3:7">
      <c r="C2141" s="810"/>
      <c r="D2141" s="810"/>
      <c r="E2141" s="810"/>
      <c r="F2141" s="810"/>
      <c r="G2141" s="810"/>
    </row>
    <row r="2142" spans="3:7">
      <c r="C2142" s="810"/>
      <c r="D2142" s="810"/>
      <c r="E2142" s="810"/>
      <c r="F2142" s="810"/>
      <c r="G2142" s="810"/>
    </row>
    <row r="2143" spans="3:7">
      <c r="C2143" s="810"/>
      <c r="D2143" s="810"/>
      <c r="E2143" s="810"/>
      <c r="F2143" s="810"/>
      <c r="G2143" s="810"/>
    </row>
    <row r="2144" spans="3:7">
      <c r="C2144" s="810"/>
      <c r="D2144" s="810"/>
      <c r="E2144" s="810"/>
      <c r="F2144" s="810"/>
      <c r="G2144" s="810"/>
    </row>
    <row r="2145" spans="3:7">
      <c r="C2145" s="810"/>
      <c r="D2145" s="810"/>
      <c r="E2145" s="810"/>
      <c r="F2145" s="810"/>
      <c r="G2145" s="810"/>
    </row>
    <row r="2146" spans="3:7">
      <c r="C2146" s="810"/>
      <c r="D2146" s="810"/>
      <c r="E2146" s="810"/>
      <c r="F2146" s="810"/>
      <c r="G2146" s="810"/>
    </row>
    <row r="2147" spans="3:7">
      <c r="C2147" s="810"/>
      <c r="D2147" s="810"/>
      <c r="E2147" s="810"/>
      <c r="F2147" s="810"/>
      <c r="G2147" s="810"/>
    </row>
    <row r="2148" spans="3:7">
      <c r="C2148" s="810"/>
      <c r="D2148" s="810"/>
      <c r="E2148" s="810"/>
      <c r="F2148" s="810"/>
      <c r="G2148" s="810"/>
    </row>
    <row r="2149" spans="3:7">
      <c r="C2149" s="810"/>
      <c r="D2149" s="810"/>
      <c r="E2149" s="810"/>
      <c r="F2149" s="810"/>
      <c r="G2149" s="810"/>
    </row>
    <row r="2150" spans="3:7">
      <c r="C2150" s="810"/>
      <c r="D2150" s="810"/>
      <c r="E2150" s="810"/>
      <c r="F2150" s="810"/>
      <c r="G2150" s="810"/>
    </row>
    <row r="2151" spans="3:7">
      <c r="C2151" s="810"/>
      <c r="D2151" s="810"/>
      <c r="E2151" s="810"/>
      <c r="F2151" s="810"/>
      <c r="G2151" s="810"/>
    </row>
    <row r="2152" spans="3:7">
      <c r="C2152" s="810"/>
      <c r="D2152" s="810"/>
      <c r="E2152" s="810"/>
      <c r="F2152" s="810"/>
      <c r="G2152" s="810"/>
    </row>
    <row r="2153" spans="3:7">
      <c r="C2153" s="810"/>
      <c r="D2153" s="810"/>
      <c r="E2153" s="810"/>
      <c r="F2153" s="810"/>
      <c r="G2153" s="810"/>
    </row>
    <row r="2154" spans="3:7">
      <c r="C2154" s="810"/>
      <c r="D2154" s="810"/>
      <c r="E2154" s="810"/>
      <c r="F2154" s="810"/>
      <c r="G2154" s="810"/>
    </row>
    <row r="2155" spans="3:7">
      <c r="C2155" s="810"/>
      <c r="D2155" s="810"/>
      <c r="E2155" s="810"/>
      <c r="F2155" s="810"/>
      <c r="G2155" s="810"/>
    </row>
    <row r="2156" spans="3:7">
      <c r="C2156" s="810"/>
      <c r="D2156" s="810"/>
      <c r="E2156" s="810"/>
      <c r="F2156" s="810"/>
      <c r="G2156" s="810"/>
    </row>
    <row r="2157" spans="3:7">
      <c r="C2157" s="810"/>
      <c r="D2157" s="810"/>
      <c r="E2157" s="810"/>
      <c r="F2157" s="810"/>
      <c r="G2157" s="810"/>
    </row>
    <row r="2158" spans="3:7">
      <c r="C2158" s="810"/>
      <c r="D2158" s="810"/>
      <c r="E2158" s="810"/>
      <c r="F2158" s="810"/>
      <c r="G2158" s="810"/>
    </row>
    <row r="2159" spans="3:7">
      <c r="C2159" s="810"/>
      <c r="D2159" s="810"/>
      <c r="E2159" s="810"/>
      <c r="F2159" s="810"/>
      <c r="G2159" s="810"/>
    </row>
    <row r="2160" spans="3:7">
      <c r="C2160" s="810"/>
      <c r="D2160" s="810"/>
      <c r="E2160" s="810"/>
      <c r="F2160" s="810"/>
      <c r="G2160" s="810"/>
    </row>
    <row r="2161" spans="3:7">
      <c r="C2161" s="810"/>
      <c r="D2161" s="810"/>
      <c r="E2161" s="810"/>
      <c r="F2161" s="810"/>
      <c r="G2161" s="810"/>
    </row>
    <row r="2162" spans="3:7">
      <c r="C2162" s="810"/>
      <c r="D2162" s="810"/>
      <c r="E2162" s="810"/>
      <c r="F2162" s="810"/>
      <c r="G2162" s="810"/>
    </row>
    <row r="2163" spans="3:7">
      <c r="C2163" s="810"/>
      <c r="D2163" s="810"/>
      <c r="E2163" s="810"/>
      <c r="F2163" s="810"/>
      <c r="G2163" s="810"/>
    </row>
    <row r="2164" spans="3:7">
      <c r="C2164" s="810"/>
      <c r="D2164" s="810"/>
      <c r="E2164" s="810"/>
      <c r="F2164" s="810"/>
      <c r="G2164" s="810"/>
    </row>
    <row r="2165" spans="3:7">
      <c r="C2165" s="810"/>
      <c r="D2165" s="810"/>
      <c r="E2165" s="810"/>
      <c r="F2165" s="810"/>
      <c r="G2165" s="810"/>
    </row>
    <row r="2166" spans="3:7">
      <c r="C2166" s="810"/>
      <c r="D2166" s="810"/>
      <c r="E2166" s="810"/>
      <c r="F2166" s="810"/>
      <c r="G2166" s="810"/>
    </row>
    <row r="2167" spans="3:7">
      <c r="C2167" s="810"/>
      <c r="D2167" s="810"/>
      <c r="E2167" s="810"/>
      <c r="F2167" s="810"/>
      <c r="G2167" s="810"/>
    </row>
    <row r="2168" spans="3:7">
      <c r="C2168" s="810"/>
      <c r="D2168" s="810"/>
      <c r="E2168" s="810"/>
      <c r="F2168" s="810"/>
      <c r="G2168" s="810"/>
    </row>
    <row r="2169" spans="3:7">
      <c r="C2169" s="810"/>
      <c r="D2169" s="810"/>
      <c r="E2169" s="810"/>
      <c r="F2169" s="810"/>
      <c r="G2169" s="810"/>
    </row>
    <row r="2170" spans="3:7">
      <c r="C2170" s="810"/>
      <c r="D2170" s="810"/>
      <c r="E2170" s="810"/>
      <c r="F2170" s="810"/>
      <c r="G2170" s="810"/>
    </row>
    <row r="2171" spans="3:7">
      <c r="C2171" s="810"/>
      <c r="D2171" s="810"/>
      <c r="E2171" s="810"/>
      <c r="F2171" s="810"/>
      <c r="G2171" s="810"/>
    </row>
    <row r="2172" spans="3:7">
      <c r="C2172" s="810"/>
      <c r="D2172" s="810"/>
      <c r="E2172" s="810"/>
      <c r="F2172" s="810"/>
      <c r="G2172" s="810"/>
    </row>
    <row r="2173" spans="3:7">
      <c r="C2173" s="810"/>
      <c r="D2173" s="810"/>
      <c r="E2173" s="810"/>
      <c r="F2173" s="810"/>
      <c r="G2173" s="810"/>
    </row>
    <row r="2174" spans="3:7">
      <c r="C2174" s="810"/>
      <c r="D2174" s="810"/>
      <c r="E2174" s="810"/>
      <c r="F2174" s="810"/>
      <c r="G2174" s="810"/>
    </row>
    <row r="2175" spans="3:7">
      <c r="C2175" s="810"/>
      <c r="D2175" s="810"/>
      <c r="E2175" s="810"/>
      <c r="F2175" s="810"/>
      <c r="G2175" s="810"/>
    </row>
    <row r="2176" spans="3:7">
      <c r="C2176" s="810"/>
      <c r="D2176" s="810"/>
      <c r="E2176" s="810"/>
      <c r="F2176" s="810"/>
      <c r="G2176" s="810"/>
    </row>
    <row r="2177" spans="3:7">
      <c r="C2177" s="810"/>
      <c r="D2177" s="810"/>
      <c r="E2177" s="810"/>
      <c r="F2177" s="810"/>
      <c r="G2177" s="810"/>
    </row>
    <row r="2178" spans="3:7">
      <c r="C2178" s="810"/>
      <c r="D2178" s="810"/>
      <c r="E2178" s="810"/>
      <c r="F2178" s="810"/>
      <c r="G2178" s="810"/>
    </row>
    <row r="2179" spans="3:7">
      <c r="C2179" s="810"/>
      <c r="D2179" s="810"/>
      <c r="E2179" s="810"/>
      <c r="F2179" s="810"/>
      <c r="G2179" s="810"/>
    </row>
    <row r="2180" spans="3:7">
      <c r="C2180" s="810"/>
      <c r="D2180" s="810"/>
      <c r="E2180" s="810"/>
      <c r="F2180" s="810"/>
      <c r="G2180" s="810"/>
    </row>
    <row r="2181" spans="3:7">
      <c r="C2181" s="810"/>
      <c r="D2181" s="810"/>
      <c r="E2181" s="810"/>
      <c r="F2181" s="810"/>
      <c r="G2181" s="810"/>
    </row>
    <row r="2182" spans="3:7">
      <c r="C2182" s="810"/>
      <c r="D2182" s="810"/>
      <c r="E2182" s="810"/>
      <c r="F2182" s="810"/>
      <c r="G2182" s="810"/>
    </row>
    <row r="2183" spans="3:7">
      <c r="C2183" s="810"/>
      <c r="D2183" s="810"/>
      <c r="E2183" s="810"/>
      <c r="F2183" s="810"/>
      <c r="G2183" s="810"/>
    </row>
    <row r="2184" spans="3:7">
      <c r="C2184" s="810"/>
      <c r="D2184" s="810"/>
      <c r="E2184" s="810"/>
      <c r="F2184" s="810"/>
      <c r="G2184" s="810"/>
    </row>
    <row r="2185" spans="3:7">
      <c r="C2185" s="810"/>
      <c r="D2185" s="810"/>
      <c r="E2185" s="810"/>
      <c r="F2185" s="810"/>
      <c r="G2185" s="810"/>
    </row>
    <row r="2186" spans="3:7">
      <c r="C2186" s="810"/>
      <c r="D2186" s="810"/>
      <c r="E2186" s="810"/>
      <c r="F2186" s="810"/>
      <c r="G2186" s="810"/>
    </row>
    <row r="2187" spans="3:7">
      <c r="C2187" s="810"/>
      <c r="D2187" s="810"/>
      <c r="E2187" s="810"/>
      <c r="F2187" s="810"/>
      <c r="G2187" s="810"/>
    </row>
    <row r="2188" spans="3:7">
      <c r="C2188" s="810"/>
      <c r="D2188" s="810"/>
      <c r="E2188" s="810"/>
      <c r="F2188" s="810"/>
      <c r="G2188" s="810"/>
    </row>
    <row r="2189" spans="3:7">
      <c r="C2189" s="810"/>
      <c r="D2189" s="810"/>
      <c r="E2189" s="810"/>
      <c r="F2189" s="810"/>
      <c r="G2189" s="810"/>
    </row>
    <row r="2190" spans="3:7">
      <c r="C2190" s="810"/>
      <c r="D2190" s="810"/>
      <c r="E2190" s="810"/>
      <c r="F2190" s="810"/>
      <c r="G2190" s="810"/>
    </row>
    <row r="2191" spans="3:7">
      <c r="C2191" s="810"/>
      <c r="D2191" s="810"/>
      <c r="E2191" s="810"/>
      <c r="F2191" s="810"/>
      <c r="G2191" s="810"/>
    </row>
    <row r="2192" spans="3:7">
      <c r="C2192" s="810"/>
      <c r="D2192" s="810"/>
      <c r="E2192" s="810"/>
      <c r="F2192" s="810"/>
      <c r="G2192" s="810"/>
    </row>
    <row r="2193" spans="3:7">
      <c r="C2193" s="810"/>
      <c r="D2193" s="810"/>
      <c r="E2193" s="810"/>
      <c r="F2193" s="810"/>
      <c r="G2193" s="810"/>
    </row>
    <row r="2194" spans="3:7">
      <c r="C2194" s="810"/>
      <c r="D2194" s="810"/>
      <c r="E2194" s="810"/>
      <c r="F2194" s="810"/>
      <c r="G2194" s="810"/>
    </row>
    <row r="2195" spans="3:7">
      <c r="C2195" s="810"/>
      <c r="D2195" s="810"/>
      <c r="E2195" s="810"/>
      <c r="F2195" s="810"/>
      <c r="G2195" s="810"/>
    </row>
    <row r="2196" spans="3:7">
      <c r="C2196" s="810"/>
      <c r="D2196" s="810"/>
      <c r="E2196" s="810"/>
      <c r="F2196" s="810"/>
      <c r="G2196" s="810"/>
    </row>
    <row r="2197" spans="3:7">
      <c r="C2197" s="810"/>
      <c r="D2197" s="810"/>
      <c r="E2197" s="810"/>
      <c r="F2197" s="810"/>
      <c r="G2197" s="810"/>
    </row>
    <row r="2198" spans="3:7">
      <c r="C2198" s="810"/>
      <c r="D2198" s="810"/>
      <c r="E2198" s="810"/>
      <c r="F2198" s="810"/>
      <c r="G2198" s="810"/>
    </row>
    <row r="2199" spans="3:7">
      <c r="C2199" s="810"/>
      <c r="D2199" s="810"/>
      <c r="E2199" s="810"/>
      <c r="F2199" s="810"/>
      <c r="G2199" s="810"/>
    </row>
    <row r="2200" spans="3:7">
      <c r="C2200" s="810"/>
      <c r="D2200" s="810"/>
      <c r="E2200" s="810"/>
      <c r="F2200" s="810"/>
      <c r="G2200" s="810"/>
    </row>
    <row r="2201" spans="3:7">
      <c r="C2201" s="810"/>
      <c r="D2201" s="810"/>
      <c r="E2201" s="810"/>
      <c r="F2201" s="810"/>
      <c r="G2201" s="810"/>
    </row>
    <row r="2202" spans="3:7">
      <c r="C2202" s="810"/>
      <c r="D2202" s="810"/>
      <c r="E2202" s="810"/>
      <c r="F2202" s="810"/>
      <c r="G2202" s="810"/>
    </row>
    <row r="2203" spans="3:7">
      <c r="C2203" s="810"/>
      <c r="D2203" s="810"/>
      <c r="E2203" s="810"/>
      <c r="F2203" s="810"/>
      <c r="G2203" s="810"/>
    </row>
    <row r="2204" spans="3:7">
      <c r="C2204" s="810"/>
      <c r="D2204" s="810"/>
      <c r="E2204" s="810"/>
      <c r="F2204" s="810"/>
      <c r="G2204" s="810"/>
    </row>
    <row r="2205" spans="3:7">
      <c r="C2205" s="810"/>
      <c r="D2205" s="810"/>
      <c r="E2205" s="810"/>
      <c r="F2205" s="810"/>
      <c r="G2205" s="810"/>
    </row>
    <row r="2206" spans="3:7">
      <c r="C2206" s="810"/>
      <c r="D2206" s="810"/>
      <c r="E2206" s="810"/>
      <c r="F2206" s="810"/>
      <c r="G2206" s="810"/>
    </row>
    <row r="2207" spans="3:7">
      <c r="C2207" s="810"/>
      <c r="D2207" s="810"/>
      <c r="E2207" s="810"/>
      <c r="F2207" s="810"/>
      <c r="G2207" s="810"/>
    </row>
    <row r="2208" spans="3:7">
      <c r="C2208" s="810"/>
      <c r="D2208" s="810"/>
      <c r="E2208" s="810"/>
      <c r="F2208" s="810"/>
      <c r="G2208" s="810"/>
    </row>
    <row r="2209" spans="3:7">
      <c r="C2209" s="810"/>
      <c r="D2209" s="810"/>
      <c r="E2209" s="810"/>
      <c r="F2209" s="810"/>
      <c r="G2209" s="810"/>
    </row>
    <row r="2210" spans="3:7">
      <c r="C2210" s="810"/>
      <c r="D2210" s="810"/>
      <c r="E2210" s="810"/>
      <c r="F2210" s="810"/>
      <c r="G2210" s="810"/>
    </row>
    <row r="2211" spans="3:7">
      <c r="C2211" s="810"/>
      <c r="D2211" s="810"/>
      <c r="E2211" s="810"/>
      <c r="F2211" s="810"/>
      <c r="G2211" s="810"/>
    </row>
    <row r="2212" spans="3:7">
      <c r="C2212" s="810"/>
      <c r="D2212" s="810"/>
      <c r="E2212" s="810"/>
      <c r="F2212" s="810"/>
      <c r="G2212" s="810"/>
    </row>
    <row r="2213" spans="3:7">
      <c r="C2213" s="810"/>
      <c r="D2213" s="810"/>
      <c r="E2213" s="810"/>
      <c r="F2213" s="810"/>
      <c r="G2213" s="810"/>
    </row>
    <row r="2214" spans="3:7">
      <c r="C2214" s="810"/>
      <c r="D2214" s="810"/>
      <c r="E2214" s="810"/>
      <c r="F2214" s="810"/>
      <c r="G2214" s="810"/>
    </row>
    <row r="2215" spans="3:7">
      <c r="C2215" s="810"/>
      <c r="D2215" s="810"/>
      <c r="E2215" s="810"/>
      <c r="F2215" s="810"/>
      <c r="G2215" s="810"/>
    </row>
    <row r="2216" spans="3:7">
      <c r="C2216" s="810"/>
      <c r="D2216" s="810"/>
      <c r="E2216" s="810"/>
      <c r="F2216" s="810"/>
      <c r="G2216" s="810"/>
    </row>
    <row r="2217" spans="3:7">
      <c r="C2217" s="810"/>
      <c r="D2217" s="810"/>
      <c r="E2217" s="810"/>
      <c r="F2217" s="810"/>
      <c r="G2217" s="810"/>
    </row>
    <row r="2218" spans="3:7">
      <c r="C2218" s="810"/>
      <c r="D2218" s="810"/>
      <c r="E2218" s="810"/>
      <c r="F2218" s="810"/>
      <c r="G2218" s="810"/>
    </row>
    <row r="2219" spans="3:7">
      <c r="C2219" s="810"/>
      <c r="D2219" s="810"/>
      <c r="E2219" s="810"/>
      <c r="F2219" s="810"/>
      <c r="G2219" s="810"/>
    </row>
    <row r="2220" spans="3:7">
      <c r="C2220" s="810"/>
      <c r="D2220" s="810"/>
      <c r="E2220" s="810"/>
      <c r="F2220" s="810"/>
      <c r="G2220" s="810"/>
    </row>
    <row r="2221" spans="3:7">
      <c r="C2221" s="810"/>
      <c r="D2221" s="810"/>
      <c r="E2221" s="810"/>
      <c r="F2221" s="810"/>
      <c r="G2221" s="810"/>
    </row>
    <row r="2222" spans="3:7">
      <c r="C2222" s="810"/>
      <c r="D2222" s="810"/>
      <c r="E2222" s="810"/>
      <c r="F2222" s="810"/>
      <c r="G2222" s="810"/>
    </row>
    <row r="2223" spans="3:7">
      <c r="C2223" s="810"/>
      <c r="D2223" s="810"/>
      <c r="E2223" s="810"/>
      <c r="F2223" s="810"/>
      <c r="G2223" s="810"/>
    </row>
    <row r="2224" spans="3:7">
      <c r="C2224" s="810"/>
      <c r="D2224" s="810"/>
      <c r="E2224" s="810"/>
      <c r="F2224" s="810"/>
      <c r="G2224" s="810"/>
    </row>
    <row r="2225" spans="3:7">
      <c r="C2225" s="810"/>
      <c r="D2225" s="810"/>
      <c r="E2225" s="810"/>
      <c r="F2225" s="810"/>
      <c r="G2225" s="810"/>
    </row>
    <row r="2226" spans="3:7">
      <c r="C2226" s="810"/>
      <c r="D2226" s="810"/>
      <c r="E2226" s="810"/>
      <c r="F2226" s="810"/>
      <c r="G2226" s="810"/>
    </row>
    <row r="2227" spans="3:7">
      <c r="C2227" s="810"/>
      <c r="D2227" s="810"/>
      <c r="E2227" s="810"/>
      <c r="F2227" s="810"/>
      <c r="G2227" s="810"/>
    </row>
    <row r="2228" spans="3:7">
      <c r="C2228" s="810"/>
      <c r="D2228" s="810"/>
      <c r="E2228" s="810"/>
      <c r="F2228" s="810"/>
      <c r="G2228" s="810"/>
    </row>
    <row r="2229" spans="3:7">
      <c r="C2229" s="810"/>
      <c r="D2229" s="810"/>
      <c r="E2229" s="810"/>
      <c r="F2229" s="810"/>
      <c r="G2229" s="810"/>
    </row>
    <row r="2230" spans="3:7">
      <c r="C2230" s="810"/>
      <c r="D2230" s="810"/>
      <c r="E2230" s="810"/>
      <c r="F2230" s="810"/>
      <c r="G2230" s="810"/>
    </row>
    <row r="2231" spans="3:7">
      <c r="C2231" s="810"/>
      <c r="D2231" s="810"/>
      <c r="E2231" s="810"/>
      <c r="F2231" s="810"/>
      <c r="G2231" s="810"/>
    </row>
    <row r="2232" spans="3:7">
      <c r="C2232" s="810"/>
      <c r="D2232" s="810"/>
      <c r="E2232" s="810"/>
      <c r="F2232" s="810"/>
      <c r="G2232" s="810"/>
    </row>
    <row r="2233" spans="3:7">
      <c r="C2233" s="810"/>
      <c r="D2233" s="810"/>
      <c r="E2233" s="810"/>
      <c r="F2233" s="810"/>
      <c r="G2233" s="810"/>
    </row>
    <row r="2234" spans="3:7">
      <c r="C2234" s="810"/>
      <c r="D2234" s="810"/>
      <c r="E2234" s="810"/>
      <c r="F2234" s="810"/>
      <c r="G2234" s="810"/>
    </row>
    <row r="2235" spans="3:7">
      <c r="C2235" s="810"/>
      <c r="D2235" s="810"/>
      <c r="E2235" s="810"/>
      <c r="F2235" s="810"/>
      <c r="G2235" s="810"/>
    </row>
    <row r="2236" spans="3:7">
      <c r="C2236" s="810"/>
      <c r="D2236" s="810"/>
      <c r="E2236" s="810"/>
      <c r="F2236" s="810"/>
      <c r="G2236" s="810"/>
    </row>
    <row r="2237" spans="3:7">
      <c r="C2237" s="810"/>
      <c r="D2237" s="810"/>
      <c r="E2237" s="810"/>
      <c r="F2237" s="810"/>
      <c r="G2237" s="810"/>
    </row>
    <row r="2238" spans="3:7">
      <c r="C2238" s="810"/>
      <c r="D2238" s="810"/>
      <c r="E2238" s="810"/>
      <c r="F2238" s="810"/>
      <c r="G2238" s="810"/>
    </row>
    <row r="2239" spans="3:7">
      <c r="C2239" s="810"/>
      <c r="D2239" s="810"/>
      <c r="E2239" s="810"/>
      <c r="F2239" s="810"/>
      <c r="G2239" s="810"/>
    </row>
    <row r="2240" spans="3:7">
      <c r="C2240" s="810"/>
      <c r="D2240" s="810"/>
      <c r="E2240" s="810"/>
      <c r="F2240" s="810"/>
      <c r="G2240" s="810"/>
    </row>
    <row r="2241" spans="3:7">
      <c r="C2241" s="810"/>
      <c r="D2241" s="810"/>
      <c r="E2241" s="810"/>
      <c r="F2241" s="810"/>
      <c r="G2241" s="810"/>
    </row>
    <row r="2242" spans="3:7">
      <c r="C2242" s="810"/>
      <c r="D2242" s="810"/>
      <c r="E2242" s="810"/>
      <c r="F2242" s="810"/>
      <c r="G2242" s="810"/>
    </row>
    <row r="2243" spans="3:7">
      <c r="C2243" s="810"/>
      <c r="D2243" s="810"/>
      <c r="E2243" s="810"/>
      <c r="F2243" s="810"/>
      <c r="G2243" s="810"/>
    </row>
    <row r="2244" spans="3:7">
      <c r="C2244" s="810"/>
      <c r="D2244" s="810"/>
      <c r="E2244" s="810"/>
      <c r="F2244" s="810"/>
      <c r="G2244" s="810"/>
    </row>
    <row r="2245" spans="3:7">
      <c r="C2245" s="810"/>
      <c r="D2245" s="810"/>
      <c r="E2245" s="810"/>
      <c r="F2245" s="810"/>
      <c r="G2245" s="810"/>
    </row>
    <row r="2246" spans="3:7">
      <c r="C2246" s="810"/>
      <c r="D2246" s="810"/>
      <c r="E2246" s="810"/>
      <c r="F2246" s="810"/>
      <c r="G2246" s="810"/>
    </row>
    <row r="2247" spans="3:7">
      <c r="C2247" s="810"/>
      <c r="D2247" s="810"/>
      <c r="E2247" s="810"/>
      <c r="F2247" s="810"/>
      <c r="G2247" s="810"/>
    </row>
    <row r="2248" spans="3:7">
      <c r="C2248" s="810"/>
      <c r="D2248" s="810"/>
      <c r="E2248" s="810"/>
      <c r="F2248" s="810"/>
      <c r="G2248" s="810"/>
    </row>
    <row r="2249" spans="3:7">
      <c r="C2249" s="810"/>
      <c r="D2249" s="810"/>
      <c r="E2249" s="810"/>
      <c r="F2249" s="810"/>
      <c r="G2249" s="810"/>
    </row>
    <row r="2250" spans="3:7">
      <c r="C2250" s="810"/>
      <c r="D2250" s="810"/>
      <c r="E2250" s="810"/>
      <c r="F2250" s="810"/>
      <c r="G2250" s="810"/>
    </row>
    <row r="2251" spans="3:7">
      <c r="C2251" s="810"/>
      <c r="D2251" s="810"/>
      <c r="E2251" s="810"/>
      <c r="F2251" s="810"/>
      <c r="G2251" s="810"/>
    </row>
    <row r="2252" spans="3:7">
      <c r="C2252" s="810"/>
      <c r="D2252" s="810"/>
      <c r="E2252" s="810"/>
      <c r="F2252" s="810"/>
      <c r="G2252" s="810"/>
    </row>
    <row r="2253" spans="3:7">
      <c r="C2253" s="810"/>
      <c r="D2253" s="810"/>
      <c r="E2253" s="810"/>
      <c r="F2253" s="810"/>
      <c r="G2253" s="810"/>
    </row>
    <row r="2254" spans="3:7">
      <c r="C2254" s="810"/>
      <c r="D2254" s="810"/>
      <c r="E2254" s="810"/>
      <c r="F2254" s="810"/>
      <c r="G2254" s="810"/>
    </row>
    <row r="2255" spans="3:7">
      <c r="C2255" s="810"/>
      <c r="D2255" s="810"/>
      <c r="E2255" s="810"/>
      <c r="F2255" s="810"/>
      <c r="G2255" s="810"/>
    </row>
    <row r="2256" spans="3:7">
      <c r="C2256" s="810"/>
      <c r="D2256" s="810"/>
      <c r="E2256" s="810"/>
      <c r="F2256" s="810"/>
      <c r="G2256" s="810"/>
    </row>
    <row r="2257" spans="3:7">
      <c r="C2257" s="810"/>
      <c r="D2257" s="810"/>
      <c r="E2257" s="810"/>
      <c r="F2257" s="810"/>
      <c r="G2257" s="810"/>
    </row>
    <row r="2258" spans="3:7">
      <c r="C2258" s="810"/>
      <c r="D2258" s="810"/>
      <c r="E2258" s="810"/>
      <c r="F2258" s="810"/>
      <c r="G2258" s="810"/>
    </row>
    <row r="2259" spans="3:7">
      <c r="C2259" s="810"/>
      <c r="D2259" s="810"/>
      <c r="E2259" s="810"/>
      <c r="F2259" s="810"/>
      <c r="G2259" s="810"/>
    </row>
    <row r="2260" spans="3:7">
      <c r="C2260" s="810"/>
      <c r="D2260" s="810"/>
      <c r="E2260" s="810"/>
      <c r="F2260" s="810"/>
      <c r="G2260" s="810"/>
    </row>
    <row r="2261" spans="3:7">
      <c r="C2261" s="810"/>
      <c r="D2261" s="810"/>
      <c r="E2261" s="810"/>
      <c r="F2261" s="810"/>
      <c r="G2261" s="810"/>
    </row>
    <row r="2262" spans="3:7">
      <c r="C2262" s="810"/>
      <c r="D2262" s="810"/>
      <c r="E2262" s="810"/>
      <c r="F2262" s="810"/>
      <c r="G2262" s="810"/>
    </row>
    <row r="2263" spans="3:7">
      <c r="C2263" s="810"/>
      <c r="D2263" s="810"/>
      <c r="E2263" s="810"/>
      <c r="F2263" s="810"/>
      <c r="G2263" s="810"/>
    </row>
    <row r="2264" spans="3:7">
      <c r="C2264" s="810"/>
      <c r="D2264" s="810"/>
      <c r="E2264" s="810"/>
      <c r="F2264" s="810"/>
      <c r="G2264" s="810"/>
    </row>
    <row r="2265" spans="3:7">
      <c r="C2265" s="810"/>
      <c r="D2265" s="810"/>
      <c r="E2265" s="810"/>
      <c r="F2265" s="810"/>
      <c r="G2265" s="810"/>
    </row>
    <row r="2266" spans="3:7">
      <c r="C2266" s="810"/>
      <c r="D2266" s="810"/>
      <c r="E2266" s="810"/>
      <c r="F2266" s="810"/>
      <c r="G2266" s="810"/>
    </row>
    <row r="2267" spans="3:7">
      <c r="C2267" s="810"/>
      <c r="D2267" s="810"/>
      <c r="E2267" s="810"/>
      <c r="F2267" s="810"/>
      <c r="G2267" s="810"/>
    </row>
    <row r="2268" spans="3:7">
      <c r="C2268" s="810"/>
      <c r="D2268" s="810"/>
      <c r="E2268" s="810"/>
      <c r="F2268" s="810"/>
      <c r="G2268" s="810"/>
    </row>
    <row r="2269" spans="3:7">
      <c r="C2269" s="810"/>
      <c r="D2269" s="810"/>
      <c r="E2269" s="810"/>
      <c r="F2269" s="810"/>
      <c r="G2269" s="810"/>
    </row>
    <row r="2270" spans="3:7">
      <c r="C2270" s="810"/>
      <c r="D2270" s="810"/>
      <c r="E2270" s="810"/>
      <c r="F2270" s="810"/>
      <c r="G2270" s="810"/>
    </row>
    <row r="2271" spans="3:7">
      <c r="C2271" s="810"/>
      <c r="D2271" s="810"/>
      <c r="E2271" s="810"/>
      <c r="F2271" s="810"/>
      <c r="G2271" s="810"/>
    </row>
    <row r="2272" spans="3:7">
      <c r="C2272" s="810"/>
      <c r="D2272" s="810"/>
      <c r="E2272" s="810"/>
      <c r="F2272" s="810"/>
      <c r="G2272" s="810"/>
    </row>
    <row r="2273" spans="3:7">
      <c r="C2273" s="810"/>
      <c r="D2273" s="810"/>
      <c r="E2273" s="810"/>
      <c r="F2273" s="810"/>
      <c r="G2273" s="810"/>
    </row>
    <row r="2274" spans="3:7">
      <c r="C2274" s="810"/>
      <c r="D2274" s="810"/>
      <c r="E2274" s="810"/>
      <c r="F2274" s="810"/>
      <c r="G2274" s="810"/>
    </row>
    <row r="2275" spans="3:7">
      <c r="C2275" s="810"/>
      <c r="D2275" s="810"/>
      <c r="E2275" s="810"/>
      <c r="F2275" s="810"/>
      <c r="G2275" s="810"/>
    </row>
    <row r="2276" spans="3:7">
      <c r="C2276" s="810"/>
      <c r="D2276" s="810"/>
      <c r="E2276" s="810"/>
      <c r="F2276" s="810"/>
      <c r="G2276" s="810"/>
    </row>
    <row r="2277" spans="3:7">
      <c r="C2277" s="810"/>
      <c r="D2277" s="810"/>
      <c r="E2277" s="810"/>
      <c r="F2277" s="810"/>
      <c r="G2277" s="810"/>
    </row>
    <row r="2278" spans="3:7">
      <c r="C2278" s="810"/>
      <c r="D2278" s="810"/>
      <c r="E2278" s="810"/>
      <c r="F2278" s="810"/>
      <c r="G2278" s="810"/>
    </row>
    <row r="2279" spans="3:7">
      <c r="C2279" s="810"/>
      <c r="D2279" s="810"/>
      <c r="E2279" s="810"/>
      <c r="F2279" s="810"/>
      <c r="G2279" s="810"/>
    </row>
    <row r="2280" spans="3:7">
      <c r="C2280" s="810"/>
      <c r="D2280" s="810"/>
      <c r="E2280" s="810"/>
      <c r="F2280" s="810"/>
      <c r="G2280" s="810"/>
    </row>
    <row r="2281" spans="3:7">
      <c r="C2281" s="810"/>
      <c r="D2281" s="810"/>
      <c r="E2281" s="810"/>
      <c r="F2281" s="810"/>
      <c r="G2281" s="810"/>
    </row>
    <row r="2282" spans="3:7">
      <c r="C2282" s="810"/>
      <c r="D2282" s="810"/>
      <c r="E2282" s="810"/>
      <c r="F2282" s="810"/>
      <c r="G2282" s="810"/>
    </row>
    <row r="2283" spans="3:7">
      <c r="C2283" s="810"/>
      <c r="D2283" s="810"/>
      <c r="E2283" s="810"/>
      <c r="F2283" s="810"/>
      <c r="G2283" s="810"/>
    </row>
    <row r="2284" spans="3:7">
      <c r="C2284" s="810"/>
      <c r="D2284" s="810"/>
      <c r="E2284" s="810"/>
      <c r="F2284" s="810"/>
      <c r="G2284" s="810"/>
    </row>
    <row r="2285" spans="3:7">
      <c r="C2285" s="810"/>
      <c r="D2285" s="810"/>
      <c r="E2285" s="810"/>
      <c r="F2285" s="810"/>
      <c r="G2285" s="810"/>
    </row>
    <row r="2286" spans="3:7">
      <c r="C2286" s="810"/>
      <c r="D2286" s="810"/>
      <c r="E2286" s="810"/>
      <c r="F2286" s="810"/>
      <c r="G2286" s="810"/>
    </row>
    <row r="2287" spans="3:7">
      <c r="C2287" s="810"/>
      <c r="D2287" s="810"/>
      <c r="E2287" s="810"/>
      <c r="F2287" s="810"/>
      <c r="G2287" s="810"/>
    </row>
    <row r="2288" spans="3:7">
      <c r="C2288" s="810"/>
      <c r="D2288" s="810"/>
      <c r="E2288" s="810"/>
      <c r="F2288" s="810"/>
      <c r="G2288" s="810"/>
    </row>
    <row r="2289" spans="3:7">
      <c r="C2289" s="810"/>
      <c r="D2289" s="810"/>
      <c r="E2289" s="810"/>
      <c r="F2289" s="810"/>
      <c r="G2289" s="810"/>
    </row>
    <row r="2290" spans="3:7">
      <c r="C2290" s="810"/>
      <c r="D2290" s="810"/>
      <c r="E2290" s="810"/>
      <c r="F2290" s="810"/>
      <c r="G2290" s="810"/>
    </row>
    <row r="2291" spans="3:7">
      <c r="C2291" s="810"/>
      <c r="D2291" s="810"/>
      <c r="E2291" s="810"/>
      <c r="F2291" s="810"/>
      <c r="G2291" s="810"/>
    </row>
    <row r="2292" spans="3:7">
      <c r="C2292" s="810"/>
      <c r="D2292" s="810"/>
      <c r="E2292" s="810"/>
      <c r="F2292" s="810"/>
      <c r="G2292" s="810"/>
    </row>
    <row r="2293" spans="3:7">
      <c r="C2293" s="810"/>
      <c r="D2293" s="810"/>
      <c r="E2293" s="810"/>
      <c r="F2293" s="810"/>
      <c r="G2293" s="810"/>
    </row>
    <row r="2294" spans="3:7">
      <c r="C2294" s="810"/>
      <c r="D2294" s="810"/>
      <c r="E2294" s="810"/>
      <c r="F2294" s="810"/>
      <c r="G2294" s="810"/>
    </row>
    <row r="2295" spans="3:7">
      <c r="C2295" s="810"/>
      <c r="D2295" s="810"/>
      <c r="E2295" s="810"/>
      <c r="F2295" s="810"/>
      <c r="G2295" s="810"/>
    </row>
    <row r="2296" spans="3:7">
      <c r="C2296" s="810"/>
      <c r="D2296" s="810"/>
      <c r="E2296" s="810"/>
      <c r="F2296" s="810"/>
      <c r="G2296" s="810"/>
    </row>
    <row r="2297" spans="3:7">
      <c r="C2297" s="810"/>
      <c r="D2297" s="810"/>
      <c r="E2297" s="810"/>
      <c r="F2297" s="810"/>
      <c r="G2297" s="810"/>
    </row>
    <row r="2298" spans="3:7">
      <c r="C2298" s="810"/>
      <c r="D2298" s="810"/>
      <c r="E2298" s="810"/>
      <c r="F2298" s="810"/>
      <c r="G2298" s="810"/>
    </row>
    <row r="2299" spans="3:7">
      <c r="C2299" s="810"/>
      <c r="D2299" s="810"/>
      <c r="E2299" s="810"/>
      <c r="F2299" s="810"/>
      <c r="G2299" s="810"/>
    </row>
    <row r="2300" spans="3:7">
      <c r="C2300" s="810"/>
      <c r="D2300" s="810"/>
      <c r="E2300" s="810"/>
      <c r="F2300" s="810"/>
      <c r="G2300" s="810"/>
    </row>
    <row r="2301" spans="3:7">
      <c r="C2301" s="810"/>
      <c r="D2301" s="810"/>
      <c r="E2301" s="810"/>
      <c r="F2301" s="810"/>
      <c r="G2301" s="810"/>
    </row>
    <row r="2302" spans="3:7">
      <c r="C2302" s="810"/>
      <c r="D2302" s="810"/>
      <c r="E2302" s="810"/>
      <c r="F2302" s="810"/>
      <c r="G2302" s="810"/>
    </row>
    <row r="2303" spans="3:7">
      <c r="C2303" s="810"/>
      <c r="D2303" s="810"/>
      <c r="E2303" s="810"/>
      <c r="F2303" s="810"/>
      <c r="G2303" s="810"/>
    </row>
    <row r="2304" spans="3:7">
      <c r="C2304" s="810"/>
      <c r="D2304" s="810"/>
      <c r="E2304" s="810"/>
      <c r="F2304" s="810"/>
      <c r="G2304" s="810"/>
    </row>
    <row r="2305" spans="3:7">
      <c r="C2305" s="810"/>
      <c r="D2305" s="810"/>
      <c r="E2305" s="810"/>
      <c r="F2305" s="810"/>
      <c r="G2305" s="810"/>
    </row>
    <row r="2306" spans="3:7">
      <c r="C2306" s="810"/>
      <c r="D2306" s="810"/>
      <c r="E2306" s="810"/>
      <c r="F2306" s="810"/>
      <c r="G2306" s="810"/>
    </row>
    <row r="2307" spans="3:7">
      <c r="C2307" s="810"/>
      <c r="D2307" s="810"/>
      <c r="E2307" s="810"/>
      <c r="F2307" s="810"/>
      <c r="G2307" s="810"/>
    </row>
    <row r="2308" spans="3:7">
      <c r="C2308" s="810"/>
      <c r="D2308" s="810"/>
      <c r="E2308" s="810"/>
      <c r="F2308" s="810"/>
      <c r="G2308" s="810"/>
    </row>
    <row r="2309" spans="3:7">
      <c r="C2309" s="810"/>
      <c r="D2309" s="810"/>
      <c r="E2309" s="810"/>
      <c r="F2309" s="810"/>
      <c r="G2309" s="810"/>
    </row>
    <row r="2310" spans="3:7">
      <c r="C2310" s="810"/>
      <c r="D2310" s="810"/>
      <c r="E2310" s="810"/>
      <c r="F2310" s="810"/>
      <c r="G2310" s="810"/>
    </row>
    <row r="2311" spans="3:7">
      <c r="C2311" s="810"/>
      <c r="D2311" s="810"/>
      <c r="E2311" s="810"/>
      <c r="F2311" s="810"/>
      <c r="G2311" s="810"/>
    </row>
    <row r="2312" spans="3:7">
      <c r="C2312" s="810"/>
      <c r="D2312" s="810"/>
      <c r="E2312" s="810"/>
      <c r="F2312" s="810"/>
      <c r="G2312" s="810"/>
    </row>
    <row r="2313" spans="3:7">
      <c r="C2313" s="810"/>
      <c r="D2313" s="810"/>
      <c r="E2313" s="810"/>
      <c r="F2313" s="810"/>
      <c r="G2313" s="810"/>
    </row>
    <row r="2314" spans="3:7">
      <c r="C2314" s="810"/>
      <c r="D2314" s="810"/>
      <c r="E2314" s="810"/>
      <c r="F2314" s="810"/>
      <c r="G2314" s="810"/>
    </row>
    <row r="2315" spans="3:7">
      <c r="C2315" s="810"/>
      <c r="D2315" s="810"/>
      <c r="E2315" s="810"/>
      <c r="F2315" s="810"/>
      <c r="G2315" s="810"/>
    </row>
    <row r="2316" spans="3:7">
      <c r="C2316" s="810"/>
      <c r="D2316" s="810"/>
      <c r="E2316" s="810"/>
      <c r="F2316" s="810"/>
      <c r="G2316" s="810"/>
    </row>
    <row r="2317" spans="3:7">
      <c r="C2317" s="810"/>
      <c r="D2317" s="810"/>
      <c r="E2317" s="810"/>
      <c r="F2317" s="810"/>
      <c r="G2317" s="810"/>
    </row>
    <row r="2318" spans="3:7">
      <c r="C2318" s="810"/>
      <c r="D2318" s="810"/>
      <c r="E2318" s="810"/>
      <c r="F2318" s="810"/>
      <c r="G2318" s="810"/>
    </row>
    <row r="2319" spans="3:7">
      <c r="C2319" s="810"/>
      <c r="D2319" s="810"/>
      <c r="E2319" s="810"/>
      <c r="F2319" s="810"/>
      <c r="G2319" s="810"/>
    </row>
    <row r="2320" spans="3:7">
      <c r="C2320" s="810"/>
      <c r="D2320" s="810"/>
      <c r="E2320" s="810"/>
      <c r="F2320" s="810"/>
      <c r="G2320" s="810"/>
    </row>
    <row r="2321" spans="3:7">
      <c r="C2321" s="810"/>
      <c r="D2321" s="810"/>
      <c r="E2321" s="810"/>
      <c r="F2321" s="810"/>
      <c r="G2321" s="810"/>
    </row>
    <row r="2322" spans="3:7">
      <c r="C2322" s="810"/>
      <c r="D2322" s="810"/>
      <c r="E2322" s="810"/>
      <c r="F2322" s="810"/>
      <c r="G2322" s="810"/>
    </row>
    <row r="2323" spans="3:7">
      <c r="C2323" s="810"/>
      <c r="D2323" s="810"/>
      <c r="E2323" s="810"/>
      <c r="F2323" s="810"/>
      <c r="G2323" s="810"/>
    </row>
    <row r="2324" spans="3:7">
      <c r="C2324" s="810"/>
      <c r="D2324" s="810"/>
      <c r="E2324" s="810"/>
      <c r="F2324" s="810"/>
      <c r="G2324" s="810"/>
    </row>
    <row r="2325" spans="3:7">
      <c r="C2325" s="810"/>
      <c r="D2325" s="810"/>
      <c r="E2325" s="810"/>
      <c r="F2325" s="810"/>
      <c r="G2325" s="810"/>
    </row>
    <row r="2326" spans="3:7">
      <c r="C2326" s="810"/>
      <c r="D2326" s="810"/>
      <c r="E2326" s="810"/>
      <c r="F2326" s="810"/>
      <c r="G2326" s="810"/>
    </row>
    <row r="2327" spans="3:7">
      <c r="C2327" s="810"/>
      <c r="D2327" s="810"/>
      <c r="E2327" s="810"/>
      <c r="F2327" s="810"/>
      <c r="G2327" s="810"/>
    </row>
    <row r="2328" spans="3:7">
      <c r="C2328" s="810"/>
      <c r="D2328" s="810"/>
      <c r="E2328" s="810"/>
      <c r="F2328" s="810"/>
      <c r="G2328" s="810"/>
    </row>
    <row r="2329" spans="3:7">
      <c r="C2329" s="810"/>
      <c r="D2329" s="810"/>
      <c r="E2329" s="810"/>
      <c r="F2329" s="810"/>
      <c r="G2329" s="810"/>
    </row>
    <row r="2330" spans="3:7">
      <c r="C2330" s="810"/>
      <c r="D2330" s="810"/>
      <c r="E2330" s="810"/>
      <c r="F2330" s="810"/>
      <c r="G2330" s="810"/>
    </row>
    <row r="2331" spans="3:7">
      <c r="C2331" s="810"/>
      <c r="D2331" s="810"/>
      <c r="E2331" s="810"/>
      <c r="F2331" s="810"/>
      <c r="G2331" s="810"/>
    </row>
    <row r="2332" spans="3:7">
      <c r="C2332" s="810"/>
      <c r="D2332" s="810"/>
      <c r="E2332" s="810"/>
      <c r="F2332" s="810"/>
      <c r="G2332" s="810"/>
    </row>
    <row r="2333" spans="3:7">
      <c r="C2333" s="810"/>
      <c r="D2333" s="810"/>
      <c r="E2333" s="810"/>
      <c r="F2333" s="810"/>
      <c r="G2333" s="810"/>
    </row>
    <row r="2334" spans="3:7">
      <c r="C2334" s="810"/>
      <c r="D2334" s="810"/>
      <c r="E2334" s="810"/>
      <c r="F2334" s="810"/>
      <c r="G2334" s="810"/>
    </row>
    <row r="2335" spans="3:7">
      <c r="C2335" s="810"/>
      <c r="D2335" s="810"/>
      <c r="E2335" s="810"/>
      <c r="F2335" s="810"/>
      <c r="G2335" s="810"/>
    </row>
    <row r="2336" spans="3:7">
      <c r="C2336" s="810"/>
      <c r="D2336" s="810"/>
      <c r="E2336" s="810"/>
      <c r="F2336" s="810"/>
      <c r="G2336" s="810"/>
    </row>
    <row r="2337" spans="3:7">
      <c r="C2337" s="810"/>
      <c r="D2337" s="810"/>
      <c r="E2337" s="810"/>
      <c r="F2337" s="810"/>
      <c r="G2337" s="810"/>
    </row>
    <row r="2338" spans="3:7">
      <c r="C2338" s="810"/>
      <c r="D2338" s="810"/>
      <c r="E2338" s="810"/>
      <c r="F2338" s="810"/>
      <c r="G2338" s="810"/>
    </row>
    <row r="2339" spans="3:7">
      <c r="C2339" s="810"/>
      <c r="D2339" s="810"/>
      <c r="E2339" s="810"/>
      <c r="F2339" s="810"/>
      <c r="G2339" s="810"/>
    </row>
    <row r="2340" spans="3:7">
      <c r="C2340" s="810"/>
      <c r="D2340" s="810"/>
      <c r="E2340" s="810"/>
      <c r="F2340" s="810"/>
      <c r="G2340" s="810"/>
    </row>
    <row r="2341" spans="3:7">
      <c r="C2341" s="810"/>
      <c r="D2341" s="810"/>
      <c r="E2341" s="810"/>
      <c r="F2341" s="810"/>
      <c r="G2341" s="810"/>
    </row>
    <row r="2342" spans="3:7">
      <c r="C2342" s="810"/>
      <c r="D2342" s="810"/>
      <c r="E2342" s="810"/>
      <c r="F2342" s="810"/>
      <c r="G2342" s="810"/>
    </row>
    <row r="2343" spans="3:7">
      <c r="C2343" s="810"/>
      <c r="D2343" s="810"/>
      <c r="E2343" s="810"/>
      <c r="F2343" s="810"/>
      <c r="G2343" s="810"/>
    </row>
    <row r="2344" spans="3:7">
      <c r="C2344" s="810"/>
      <c r="D2344" s="810"/>
      <c r="E2344" s="810"/>
      <c r="F2344" s="810"/>
      <c r="G2344" s="810"/>
    </row>
    <row r="2345" spans="3:7">
      <c r="C2345" s="810"/>
      <c r="D2345" s="810"/>
      <c r="E2345" s="810"/>
      <c r="F2345" s="810"/>
      <c r="G2345" s="810"/>
    </row>
    <row r="2346" spans="3:7">
      <c r="C2346" s="810"/>
      <c r="D2346" s="810"/>
      <c r="E2346" s="810"/>
      <c r="F2346" s="810"/>
      <c r="G2346" s="810"/>
    </row>
    <row r="2347" spans="3:7">
      <c r="C2347" s="810"/>
      <c r="D2347" s="810"/>
      <c r="E2347" s="810"/>
      <c r="F2347" s="810"/>
      <c r="G2347" s="810"/>
    </row>
    <row r="2348" spans="3:7">
      <c r="C2348" s="810"/>
      <c r="D2348" s="810"/>
      <c r="E2348" s="810"/>
      <c r="F2348" s="810"/>
      <c r="G2348" s="810"/>
    </row>
    <row r="2349" spans="3:7">
      <c r="C2349" s="810"/>
      <c r="D2349" s="810"/>
      <c r="E2349" s="810"/>
      <c r="F2349" s="810"/>
      <c r="G2349" s="810"/>
    </row>
    <row r="2350" spans="3:7">
      <c r="C2350" s="810"/>
      <c r="D2350" s="810"/>
      <c r="E2350" s="810"/>
      <c r="F2350" s="810"/>
      <c r="G2350" s="810"/>
    </row>
    <row r="2351" spans="3:7">
      <c r="C2351" s="810"/>
      <c r="D2351" s="810"/>
      <c r="E2351" s="810"/>
      <c r="F2351" s="810"/>
      <c r="G2351" s="810"/>
    </row>
    <row r="2352" spans="3:7">
      <c r="C2352" s="810"/>
      <c r="D2352" s="810"/>
      <c r="E2352" s="810"/>
      <c r="F2352" s="810"/>
      <c r="G2352" s="810"/>
    </row>
    <row r="2353" spans="3:7">
      <c r="C2353" s="810"/>
      <c r="D2353" s="810"/>
      <c r="E2353" s="810"/>
      <c r="F2353" s="810"/>
      <c r="G2353" s="810"/>
    </row>
    <row r="2354" spans="3:7">
      <c r="C2354" s="810"/>
      <c r="D2354" s="810"/>
      <c r="E2354" s="810"/>
      <c r="F2354" s="810"/>
      <c r="G2354" s="810"/>
    </row>
    <row r="2355" spans="3:7">
      <c r="C2355" s="810"/>
      <c r="D2355" s="810"/>
      <c r="E2355" s="810"/>
      <c r="F2355" s="810"/>
      <c r="G2355" s="810"/>
    </row>
    <row r="2356" spans="3:7">
      <c r="C2356" s="810"/>
      <c r="D2356" s="810"/>
      <c r="E2356" s="810"/>
      <c r="F2356" s="810"/>
      <c r="G2356" s="810"/>
    </row>
    <row r="2357" spans="3:7">
      <c r="C2357" s="810"/>
      <c r="D2357" s="810"/>
      <c r="E2357" s="810"/>
      <c r="F2357" s="810"/>
      <c r="G2357" s="810"/>
    </row>
    <row r="2358" spans="3:7">
      <c r="C2358" s="810"/>
      <c r="D2358" s="810"/>
      <c r="E2358" s="810"/>
      <c r="F2358" s="810"/>
      <c r="G2358" s="810"/>
    </row>
    <row r="2359" spans="3:7">
      <c r="C2359" s="810"/>
      <c r="D2359" s="810"/>
      <c r="E2359" s="810"/>
      <c r="F2359" s="810"/>
      <c r="G2359" s="810"/>
    </row>
    <row r="2360" spans="3:7">
      <c r="C2360" s="810"/>
      <c r="D2360" s="810"/>
      <c r="E2360" s="810"/>
      <c r="F2360" s="810"/>
      <c r="G2360" s="810"/>
    </row>
    <row r="2361" spans="3:7">
      <c r="C2361" s="810"/>
      <c r="D2361" s="810"/>
      <c r="E2361" s="810"/>
      <c r="F2361" s="810"/>
      <c r="G2361" s="810"/>
    </row>
    <row r="2362" spans="3:7">
      <c r="C2362" s="810"/>
      <c r="D2362" s="810"/>
      <c r="E2362" s="810"/>
      <c r="F2362" s="810"/>
      <c r="G2362" s="810"/>
    </row>
    <row r="2363" spans="3:7">
      <c r="C2363" s="810"/>
      <c r="D2363" s="810"/>
      <c r="E2363" s="810"/>
      <c r="F2363" s="810"/>
      <c r="G2363" s="810"/>
    </row>
    <row r="2364" spans="3:7">
      <c r="C2364" s="810"/>
      <c r="D2364" s="810"/>
      <c r="E2364" s="810"/>
      <c r="F2364" s="810"/>
      <c r="G2364" s="810"/>
    </row>
    <row r="2365" spans="3:7">
      <c r="C2365" s="810"/>
      <c r="D2365" s="810"/>
      <c r="E2365" s="810"/>
      <c r="F2365" s="810"/>
      <c r="G2365" s="810"/>
    </row>
    <row r="2366" spans="3:7">
      <c r="C2366" s="810"/>
      <c r="D2366" s="810"/>
      <c r="E2366" s="810"/>
      <c r="F2366" s="810"/>
      <c r="G2366" s="810"/>
    </row>
    <row r="2367" spans="3:7">
      <c r="C2367" s="810"/>
      <c r="D2367" s="810"/>
      <c r="E2367" s="810"/>
      <c r="F2367" s="810"/>
      <c r="G2367" s="810"/>
    </row>
    <row r="2368" spans="3:7">
      <c r="C2368" s="810"/>
      <c r="D2368" s="810"/>
      <c r="E2368" s="810"/>
      <c r="F2368" s="810"/>
      <c r="G2368" s="810"/>
    </row>
    <row r="2369" spans="3:7">
      <c r="C2369" s="810"/>
      <c r="D2369" s="810"/>
      <c r="E2369" s="810"/>
      <c r="F2369" s="810"/>
      <c r="G2369" s="810"/>
    </row>
    <row r="2370" spans="3:7">
      <c r="C2370" s="810"/>
      <c r="D2370" s="810"/>
      <c r="E2370" s="810"/>
      <c r="F2370" s="810"/>
      <c r="G2370" s="810"/>
    </row>
    <row r="2371" spans="3:7">
      <c r="C2371" s="810"/>
      <c r="D2371" s="810"/>
      <c r="E2371" s="810"/>
      <c r="F2371" s="810"/>
      <c r="G2371" s="810"/>
    </row>
    <row r="2372" spans="3:7">
      <c r="C2372" s="810"/>
      <c r="D2372" s="810"/>
      <c r="E2372" s="810"/>
      <c r="F2372" s="810"/>
      <c r="G2372" s="810"/>
    </row>
    <row r="2373" spans="3:7">
      <c r="C2373" s="810"/>
      <c r="D2373" s="810"/>
      <c r="E2373" s="810"/>
      <c r="F2373" s="810"/>
      <c r="G2373" s="810"/>
    </row>
    <row r="2374" spans="3:7">
      <c r="C2374" s="810"/>
      <c r="D2374" s="810"/>
      <c r="E2374" s="810"/>
      <c r="F2374" s="810"/>
      <c r="G2374" s="810"/>
    </row>
    <row r="2375" spans="3:7">
      <c r="C2375" s="810"/>
      <c r="D2375" s="810"/>
      <c r="E2375" s="810"/>
      <c r="F2375" s="810"/>
      <c r="G2375" s="810"/>
    </row>
    <row r="2376" spans="3:7">
      <c r="C2376" s="810"/>
      <c r="D2376" s="810"/>
      <c r="E2376" s="810"/>
      <c r="F2376" s="810"/>
      <c r="G2376" s="810"/>
    </row>
    <row r="2377" spans="3:7">
      <c r="C2377" s="810"/>
      <c r="D2377" s="810"/>
      <c r="E2377" s="810"/>
      <c r="F2377" s="810"/>
      <c r="G2377" s="810"/>
    </row>
    <row r="2378" spans="3:7">
      <c r="C2378" s="810"/>
      <c r="D2378" s="810"/>
      <c r="E2378" s="810"/>
      <c r="F2378" s="810"/>
      <c r="G2378" s="810"/>
    </row>
    <row r="2379" spans="3:7">
      <c r="C2379" s="810"/>
      <c r="D2379" s="810"/>
      <c r="E2379" s="810"/>
      <c r="F2379" s="810"/>
      <c r="G2379" s="810"/>
    </row>
    <row r="2380" spans="3:7">
      <c r="C2380" s="810"/>
      <c r="D2380" s="810"/>
      <c r="E2380" s="810"/>
      <c r="F2380" s="810"/>
      <c r="G2380" s="810"/>
    </row>
    <row r="2381" spans="3:7">
      <c r="C2381" s="810"/>
      <c r="D2381" s="810"/>
      <c r="E2381" s="810"/>
      <c r="F2381" s="810"/>
      <c r="G2381" s="810"/>
    </row>
    <row r="2382" spans="3:7">
      <c r="C2382" s="810"/>
      <c r="D2382" s="810"/>
      <c r="E2382" s="810"/>
      <c r="F2382" s="810"/>
      <c r="G2382" s="810"/>
    </row>
    <row r="2383" spans="3:7">
      <c r="C2383" s="810"/>
      <c r="D2383" s="810"/>
      <c r="E2383" s="810"/>
      <c r="F2383" s="810"/>
      <c r="G2383" s="810"/>
    </row>
    <row r="2384" spans="3:7">
      <c r="C2384" s="810"/>
      <c r="D2384" s="810"/>
      <c r="E2384" s="810"/>
      <c r="F2384" s="810"/>
      <c r="G2384" s="810"/>
    </row>
    <row r="2385" spans="3:7">
      <c r="C2385" s="810"/>
      <c r="D2385" s="810"/>
      <c r="E2385" s="810"/>
      <c r="F2385" s="810"/>
      <c r="G2385" s="810"/>
    </row>
    <row r="2386" spans="3:7">
      <c r="C2386" s="810"/>
      <c r="D2386" s="810"/>
      <c r="E2386" s="810"/>
      <c r="F2386" s="810"/>
      <c r="G2386" s="810"/>
    </row>
    <row r="2387" spans="3:7">
      <c r="C2387" s="810"/>
      <c r="D2387" s="810"/>
      <c r="E2387" s="810"/>
      <c r="F2387" s="810"/>
      <c r="G2387" s="810"/>
    </row>
    <row r="2388" spans="3:7">
      <c r="C2388" s="810"/>
      <c r="D2388" s="810"/>
      <c r="E2388" s="810"/>
      <c r="F2388" s="810"/>
      <c r="G2388" s="810"/>
    </row>
    <row r="2389" spans="3:7">
      <c r="C2389" s="810"/>
      <c r="D2389" s="810"/>
      <c r="E2389" s="810"/>
      <c r="F2389" s="810"/>
      <c r="G2389" s="810"/>
    </row>
    <row r="2390" spans="3:7">
      <c r="C2390" s="810"/>
      <c r="D2390" s="810"/>
      <c r="E2390" s="810"/>
      <c r="F2390" s="810"/>
      <c r="G2390" s="810"/>
    </row>
    <row r="2391" spans="3:7">
      <c r="C2391" s="810"/>
      <c r="D2391" s="810"/>
      <c r="E2391" s="810"/>
      <c r="F2391" s="810"/>
      <c r="G2391" s="810"/>
    </row>
    <row r="2392" spans="3:7">
      <c r="C2392" s="810"/>
      <c r="D2392" s="810"/>
      <c r="E2392" s="810"/>
      <c r="F2392" s="810"/>
      <c r="G2392" s="810"/>
    </row>
    <row r="2393" spans="3:7">
      <c r="C2393" s="810"/>
      <c r="D2393" s="810"/>
      <c r="E2393" s="810"/>
      <c r="F2393" s="810"/>
      <c r="G2393" s="810"/>
    </row>
    <row r="2394" spans="3:7">
      <c r="C2394" s="810"/>
      <c r="D2394" s="810"/>
      <c r="E2394" s="810"/>
      <c r="F2394" s="810"/>
      <c r="G2394" s="810"/>
    </row>
    <row r="2395" spans="3:7">
      <c r="C2395" s="810"/>
      <c r="D2395" s="810"/>
      <c r="E2395" s="810"/>
      <c r="F2395" s="810"/>
      <c r="G2395" s="810"/>
    </row>
    <row r="2396" spans="3:7">
      <c r="C2396" s="810"/>
      <c r="D2396" s="810"/>
      <c r="E2396" s="810"/>
      <c r="F2396" s="810"/>
      <c r="G2396" s="810"/>
    </row>
    <row r="2397" spans="3:7">
      <c r="C2397" s="810"/>
      <c r="D2397" s="810"/>
      <c r="E2397" s="810"/>
      <c r="F2397" s="810"/>
      <c r="G2397" s="810"/>
    </row>
    <row r="2398" spans="3:7">
      <c r="C2398" s="810"/>
      <c r="D2398" s="810"/>
      <c r="E2398" s="810"/>
      <c r="F2398" s="810"/>
      <c r="G2398" s="810"/>
    </row>
    <row r="2399" spans="3:7">
      <c r="C2399" s="810"/>
      <c r="D2399" s="810"/>
      <c r="E2399" s="810"/>
      <c r="F2399" s="810"/>
      <c r="G2399" s="810"/>
    </row>
    <row r="2400" spans="3:7">
      <c r="C2400" s="810"/>
      <c r="D2400" s="810"/>
      <c r="E2400" s="810"/>
      <c r="F2400" s="810"/>
      <c r="G2400" s="810"/>
    </row>
    <row r="2401" spans="3:7">
      <c r="C2401" s="810"/>
      <c r="D2401" s="810"/>
      <c r="E2401" s="810"/>
      <c r="F2401" s="810"/>
      <c r="G2401" s="810"/>
    </row>
    <row r="2402" spans="3:7">
      <c r="C2402" s="810"/>
      <c r="D2402" s="810"/>
      <c r="E2402" s="810"/>
      <c r="F2402" s="810"/>
      <c r="G2402" s="810"/>
    </row>
    <row r="2403" spans="3:7">
      <c r="C2403" s="810"/>
      <c r="D2403" s="810"/>
      <c r="E2403" s="810"/>
      <c r="F2403" s="810"/>
      <c r="G2403" s="810"/>
    </row>
    <row r="2404" spans="3:7">
      <c r="C2404" s="810"/>
      <c r="D2404" s="810"/>
      <c r="E2404" s="810"/>
      <c r="F2404" s="810"/>
      <c r="G2404" s="810"/>
    </row>
    <row r="2405" spans="3:7">
      <c r="C2405" s="810"/>
      <c r="D2405" s="810"/>
      <c r="E2405" s="810"/>
      <c r="F2405" s="810"/>
      <c r="G2405" s="810"/>
    </row>
    <row r="2406" spans="3:7">
      <c r="C2406" s="810"/>
      <c r="D2406" s="810"/>
      <c r="E2406" s="810"/>
      <c r="F2406" s="810"/>
      <c r="G2406" s="810"/>
    </row>
    <row r="2407" spans="3:7">
      <c r="C2407" s="810"/>
      <c r="D2407" s="810"/>
      <c r="E2407" s="810"/>
      <c r="F2407" s="810"/>
      <c r="G2407" s="810"/>
    </row>
    <row r="2408" spans="3:7">
      <c r="C2408" s="810"/>
      <c r="D2408" s="810"/>
      <c r="E2408" s="810"/>
      <c r="F2408" s="810"/>
      <c r="G2408" s="810"/>
    </row>
    <row r="2409" spans="3:7">
      <c r="C2409" s="810"/>
      <c r="D2409" s="810"/>
      <c r="E2409" s="810"/>
      <c r="F2409" s="810"/>
      <c r="G2409" s="810"/>
    </row>
    <row r="2410" spans="3:7">
      <c r="C2410" s="810"/>
      <c r="D2410" s="810"/>
      <c r="E2410" s="810"/>
      <c r="F2410" s="810"/>
      <c r="G2410" s="810"/>
    </row>
    <row r="2411" spans="3:7">
      <c r="C2411" s="810"/>
      <c r="D2411" s="810"/>
      <c r="E2411" s="810"/>
      <c r="F2411" s="810"/>
      <c r="G2411" s="810"/>
    </row>
    <row r="2412" spans="3:7">
      <c r="C2412" s="810"/>
      <c r="D2412" s="810"/>
      <c r="E2412" s="810"/>
      <c r="F2412" s="810"/>
      <c r="G2412" s="810"/>
    </row>
    <row r="2413" spans="3:7">
      <c r="C2413" s="810"/>
      <c r="D2413" s="810"/>
      <c r="E2413" s="810"/>
      <c r="F2413" s="810"/>
      <c r="G2413" s="810"/>
    </row>
    <row r="2414" spans="3:7">
      <c r="C2414" s="810"/>
      <c r="D2414" s="810"/>
      <c r="E2414" s="810"/>
      <c r="F2414" s="810"/>
      <c r="G2414" s="810"/>
    </row>
    <row r="2415" spans="3:7">
      <c r="C2415" s="810"/>
      <c r="D2415" s="810"/>
      <c r="E2415" s="810"/>
      <c r="F2415" s="810"/>
      <c r="G2415" s="810"/>
    </row>
    <row r="2416" spans="3:7">
      <c r="C2416" s="810"/>
      <c r="D2416" s="810"/>
      <c r="E2416" s="810"/>
      <c r="F2416" s="810"/>
      <c r="G2416" s="810"/>
    </row>
    <row r="2417" spans="3:7">
      <c r="C2417" s="810"/>
      <c r="D2417" s="810"/>
      <c r="E2417" s="810"/>
      <c r="F2417" s="810"/>
      <c r="G2417" s="810"/>
    </row>
    <row r="2418" spans="3:7">
      <c r="C2418" s="810"/>
      <c r="D2418" s="810"/>
      <c r="E2418" s="810"/>
      <c r="F2418" s="810"/>
      <c r="G2418" s="810"/>
    </row>
    <row r="2419" spans="3:7">
      <c r="C2419" s="810"/>
      <c r="D2419" s="810"/>
      <c r="E2419" s="810"/>
      <c r="F2419" s="810"/>
      <c r="G2419" s="810"/>
    </row>
    <row r="2420" spans="3:7">
      <c r="C2420" s="810"/>
      <c r="D2420" s="810"/>
      <c r="E2420" s="810"/>
      <c r="F2420" s="810"/>
      <c r="G2420" s="810"/>
    </row>
    <row r="2421" spans="3:7">
      <c r="C2421" s="810"/>
      <c r="D2421" s="810"/>
      <c r="E2421" s="810"/>
      <c r="F2421" s="810"/>
      <c r="G2421" s="810"/>
    </row>
    <row r="2422" spans="3:7">
      <c r="C2422" s="810"/>
      <c r="D2422" s="810"/>
      <c r="E2422" s="810"/>
      <c r="F2422" s="810"/>
      <c r="G2422" s="810"/>
    </row>
    <row r="2423" spans="3:7">
      <c r="C2423" s="810"/>
      <c r="D2423" s="810"/>
      <c r="E2423" s="810"/>
      <c r="F2423" s="810"/>
      <c r="G2423" s="810"/>
    </row>
    <row r="2424" spans="3:7">
      <c r="C2424" s="810"/>
      <c r="D2424" s="810"/>
      <c r="E2424" s="810"/>
      <c r="F2424" s="810"/>
      <c r="G2424" s="810"/>
    </row>
    <row r="2425" spans="3:7">
      <c r="C2425" s="810"/>
      <c r="D2425" s="810"/>
      <c r="E2425" s="810"/>
      <c r="F2425" s="810"/>
      <c r="G2425" s="810"/>
    </row>
    <row r="2426" spans="3:7">
      <c r="C2426" s="810"/>
      <c r="D2426" s="810"/>
      <c r="E2426" s="810"/>
      <c r="F2426" s="810"/>
      <c r="G2426" s="810"/>
    </row>
    <row r="2427" spans="3:7">
      <c r="C2427" s="810"/>
      <c r="D2427" s="810"/>
      <c r="E2427" s="810"/>
      <c r="F2427" s="810"/>
      <c r="G2427" s="810"/>
    </row>
    <row r="2428" spans="3:7">
      <c r="C2428" s="810"/>
      <c r="D2428" s="810"/>
      <c r="E2428" s="810"/>
      <c r="F2428" s="810"/>
      <c r="G2428" s="810"/>
    </row>
    <row r="2429" spans="3:7">
      <c r="C2429" s="810"/>
      <c r="D2429" s="810"/>
      <c r="E2429" s="810"/>
      <c r="F2429" s="810"/>
      <c r="G2429" s="810"/>
    </row>
    <row r="2430" spans="3:7">
      <c r="C2430" s="810"/>
      <c r="D2430" s="810"/>
      <c r="E2430" s="810"/>
      <c r="F2430" s="810"/>
      <c r="G2430" s="810"/>
    </row>
    <row r="2431" spans="3:7">
      <c r="C2431" s="810"/>
      <c r="D2431" s="810"/>
      <c r="E2431" s="810"/>
      <c r="F2431" s="810"/>
      <c r="G2431" s="810"/>
    </row>
    <row r="2432" spans="3:7">
      <c r="C2432" s="810"/>
      <c r="D2432" s="810"/>
      <c r="E2432" s="810"/>
      <c r="F2432" s="810"/>
      <c r="G2432" s="810"/>
    </row>
    <row r="2433" spans="3:7">
      <c r="C2433" s="810"/>
      <c r="D2433" s="810"/>
      <c r="E2433" s="810"/>
      <c r="F2433" s="810"/>
      <c r="G2433" s="810"/>
    </row>
    <row r="2434" spans="3:7">
      <c r="C2434" s="810"/>
      <c r="D2434" s="810"/>
      <c r="E2434" s="810"/>
      <c r="F2434" s="810"/>
      <c r="G2434" s="810"/>
    </row>
    <row r="2435" spans="3:7">
      <c r="C2435" s="810"/>
      <c r="D2435" s="810"/>
      <c r="E2435" s="810"/>
      <c r="F2435" s="810"/>
      <c r="G2435" s="810"/>
    </row>
    <row r="2436" spans="3:7">
      <c r="C2436" s="810"/>
      <c r="D2436" s="810"/>
      <c r="E2436" s="810"/>
      <c r="F2436" s="810"/>
      <c r="G2436" s="810"/>
    </row>
    <row r="2437" spans="3:7">
      <c r="C2437" s="810"/>
      <c r="D2437" s="810"/>
      <c r="E2437" s="810"/>
      <c r="F2437" s="810"/>
      <c r="G2437" s="810"/>
    </row>
    <row r="2438" spans="3:7">
      <c r="C2438" s="810"/>
      <c r="D2438" s="810"/>
      <c r="E2438" s="810"/>
      <c r="F2438" s="810"/>
      <c r="G2438" s="810"/>
    </row>
    <row r="2439" spans="3:7">
      <c r="C2439" s="810"/>
      <c r="D2439" s="810"/>
      <c r="E2439" s="810"/>
      <c r="F2439" s="810"/>
      <c r="G2439" s="810"/>
    </row>
    <row r="2440" spans="3:7">
      <c r="C2440" s="810"/>
      <c r="D2440" s="810"/>
      <c r="E2440" s="810"/>
      <c r="F2440" s="810"/>
      <c r="G2440" s="810"/>
    </row>
    <row r="2441" spans="3:7">
      <c r="C2441" s="810"/>
      <c r="D2441" s="810"/>
      <c r="E2441" s="810"/>
      <c r="F2441" s="810"/>
      <c r="G2441" s="810"/>
    </row>
    <row r="2442" spans="3:7">
      <c r="C2442" s="810"/>
      <c r="D2442" s="810"/>
      <c r="E2442" s="810"/>
      <c r="F2442" s="810"/>
      <c r="G2442" s="810"/>
    </row>
    <row r="2443" spans="3:7">
      <c r="C2443" s="810"/>
      <c r="D2443" s="810"/>
      <c r="E2443" s="810"/>
      <c r="F2443" s="810"/>
      <c r="G2443" s="810"/>
    </row>
    <row r="2444" spans="3:7">
      <c r="C2444" s="810"/>
      <c r="D2444" s="810"/>
      <c r="E2444" s="810"/>
      <c r="F2444" s="810"/>
      <c r="G2444" s="810"/>
    </row>
    <row r="2445" spans="3:7">
      <c r="C2445" s="810"/>
      <c r="D2445" s="810"/>
      <c r="E2445" s="810"/>
      <c r="F2445" s="810"/>
      <c r="G2445" s="810"/>
    </row>
    <row r="2446" spans="3:7">
      <c r="C2446" s="810"/>
      <c r="D2446" s="810"/>
      <c r="E2446" s="810"/>
      <c r="F2446" s="810"/>
      <c r="G2446" s="810"/>
    </row>
    <row r="2447" spans="3:7">
      <c r="C2447" s="810"/>
      <c r="D2447" s="810"/>
      <c r="E2447" s="810"/>
      <c r="F2447" s="810"/>
      <c r="G2447" s="810"/>
    </row>
    <row r="2448" spans="3:7">
      <c r="C2448" s="810"/>
      <c r="D2448" s="810"/>
      <c r="E2448" s="810"/>
      <c r="F2448" s="810"/>
      <c r="G2448" s="810"/>
    </row>
    <row r="2449" spans="3:7">
      <c r="C2449" s="810"/>
      <c r="D2449" s="810"/>
      <c r="E2449" s="810"/>
      <c r="F2449" s="810"/>
      <c r="G2449" s="810"/>
    </row>
    <row r="2450" spans="3:7">
      <c r="C2450" s="810"/>
      <c r="D2450" s="810"/>
      <c r="E2450" s="810"/>
      <c r="F2450" s="810"/>
      <c r="G2450" s="810"/>
    </row>
    <row r="2451" spans="3:7">
      <c r="C2451" s="810"/>
      <c r="D2451" s="810"/>
      <c r="E2451" s="810"/>
      <c r="F2451" s="810"/>
      <c r="G2451" s="810"/>
    </row>
    <row r="2452" spans="3:7">
      <c r="C2452" s="810"/>
      <c r="D2452" s="810"/>
      <c r="E2452" s="810"/>
      <c r="F2452" s="810"/>
      <c r="G2452" s="810"/>
    </row>
    <row r="2453" spans="3:7">
      <c r="C2453" s="810"/>
      <c r="D2453" s="810"/>
      <c r="E2453" s="810"/>
      <c r="F2453" s="810"/>
      <c r="G2453" s="810"/>
    </row>
    <row r="2454" spans="3:7">
      <c r="C2454" s="810"/>
      <c r="D2454" s="810"/>
      <c r="E2454" s="810"/>
      <c r="F2454" s="810"/>
      <c r="G2454" s="810"/>
    </row>
    <row r="2455" spans="3:7">
      <c r="C2455" s="810"/>
      <c r="D2455" s="810"/>
      <c r="E2455" s="810"/>
      <c r="F2455" s="810"/>
      <c r="G2455" s="810"/>
    </row>
    <row r="2456" spans="3:7">
      <c r="C2456" s="810"/>
      <c r="D2456" s="810"/>
      <c r="E2456" s="810"/>
      <c r="F2456" s="810"/>
      <c r="G2456" s="810"/>
    </row>
    <row r="2457" spans="3:7">
      <c r="C2457" s="810"/>
      <c r="D2457" s="810"/>
      <c r="E2457" s="810"/>
      <c r="F2457" s="810"/>
      <c r="G2457" s="810"/>
    </row>
    <row r="2458" spans="3:7">
      <c r="C2458" s="810"/>
      <c r="D2458" s="810"/>
      <c r="E2458" s="810"/>
      <c r="F2458" s="810"/>
      <c r="G2458" s="810"/>
    </row>
    <row r="2459" spans="3:7">
      <c r="C2459" s="810"/>
      <c r="D2459" s="810"/>
      <c r="E2459" s="810"/>
      <c r="F2459" s="810"/>
      <c r="G2459" s="810"/>
    </row>
    <row r="2460" spans="3:7">
      <c r="C2460" s="810"/>
      <c r="D2460" s="810"/>
      <c r="E2460" s="810"/>
      <c r="F2460" s="810"/>
      <c r="G2460" s="810"/>
    </row>
    <row r="2461" spans="3:7">
      <c r="C2461" s="810"/>
      <c r="D2461" s="810"/>
      <c r="E2461" s="810"/>
      <c r="F2461" s="810"/>
      <c r="G2461" s="810"/>
    </row>
    <row r="2462" spans="3:7">
      <c r="C2462" s="810"/>
      <c r="D2462" s="810"/>
      <c r="E2462" s="810"/>
      <c r="F2462" s="810"/>
      <c r="G2462" s="810"/>
    </row>
    <row r="2463" spans="3:7">
      <c r="C2463" s="810"/>
      <c r="D2463" s="810"/>
      <c r="E2463" s="810"/>
      <c r="F2463" s="810"/>
      <c r="G2463" s="810"/>
    </row>
    <row r="2464" spans="3:7">
      <c r="C2464" s="810"/>
      <c r="D2464" s="810"/>
      <c r="E2464" s="810"/>
      <c r="F2464" s="810"/>
      <c r="G2464" s="810"/>
    </row>
    <row r="2465" spans="3:7">
      <c r="C2465" s="810"/>
      <c r="D2465" s="810"/>
      <c r="E2465" s="810"/>
      <c r="F2465" s="810"/>
      <c r="G2465" s="810"/>
    </row>
    <row r="2466" spans="3:7">
      <c r="C2466" s="810"/>
      <c r="D2466" s="810"/>
      <c r="E2466" s="810"/>
      <c r="F2466" s="810"/>
      <c r="G2466" s="810"/>
    </row>
    <row r="2467" spans="3:7">
      <c r="C2467" s="810"/>
      <c r="D2467" s="810"/>
      <c r="E2467" s="810"/>
      <c r="F2467" s="810"/>
      <c r="G2467" s="810"/>
    </row>
    <row r="2468" spans="3:7">
      <c r="C2468" s="810"/>
      <c r="D2468" s="810"/>
      <c r="E2468" s="810"/>
      <c r="F2468" s="810"/>
      <c r="G2468" s="810"/>
    </row>
    <row r="2469" spans="3:7">
      <c r="C2469" s="810"/>
      <c r="D2469" s="810"/>
      <c r="E2469" s="810"/>
      <c r="F2469" s="810"/>
      <c r="G2469" s="810"/>
    </row>
    <row r="2470" spans="3:7">
      <c r="C2470" s="810"/>
      <c r="D2470" s="810"/>
      <c r="E2470" s="810"/>
      <c r="F2470" s="810"/>
      <c r="G2470" s="810"/>
    </row>
    <row r="2471" spans="3:7">
      <c r="C2471" s="810"/>
      <c r="D2471" s="810"/>
      <c r="E2471" s="810"/>
      <c r="F2471" s="810"/>
      <c r="G2471" s="810"/>
    </row>
    <row r="2472" spans="3:7">
      <c r="C2472" s="810"/>
      <c r="D2472" s="810"/>
      <c r="E2472" s="810"/>
      <c r="F2472" s="810"/>
      <c r="G2472" s="810"/>
    </row>
    <row r="2473" spans="3:7">
      <c r="C2473" s="810"/>
      <c r="D2473" s="810"/>
      <c r="E2473" s="810"/>
      <c r="F2473" s="810"/>
      <c r="G2473" s="810"/>
    </row>
    <row r="2474" spans="3:7">
      <c r="C2474" s="810"/>
      <c r="D2474" s="810"/>
      <c r="E2474" s="810"/>
      <c r="F2474" s="810"/>
      <c r="G2474" s="810"/>
    </row>
    <row r="2475" spans="3:7">
      <c r="C2475" s="810"/>
      <c r="D2475" s="810"/>
      <c r="E2475" s="810"/>
      <c r="F2475" s="810"/>
      <c r="G2475" s="810"/>
    </row>
    <row r="2476" spans="3:7">
      <c r="C2476" s="810"/>
      <c r="D2476" s="810"/>
      <c r="E2476" s="810"/>
      <c r="F2476" s="810"/>
      <c r="G2476" s="810"/>
    </row>
    <row r="2477" spans="3:7">
      <c r="C2477" s="810"/>
      <c r="D2477" s="810"/>
      <c r="E2477" s="810"/>
      <c r="F2477" s="810"/>
      <c r="G2477" s="810"/>
    </row>
    <row r="2478" spans="3:7">
      <c r="C2478" s="810"/>
      <c r="D2478" s="810"/>
      <c r="E2478" s="810"/>
      <c r="F2478" s="810"/>
      <c r="G2478" s="810"/>
    </row>
    <row r="2479" spans="3:7">
      <c r="C2479" s="810"/>
      <c r="D2479" s="810"/>
      <c r="E2479" s="810"/>
      <c r="F2479" s="810"/>
      <c r="G2479" s="810"/>
    </row>
    <row r="2480" spans="3:7">
      <c r="C2480" s="810"/>
      <c r="D2480" s="810"/>
      <c r="E2480" s="810"/>
      <c r="F2480" s="810"/>
      <c r="G2480" s="810"/>
    </row>
    <row r="2481" spans="3:7">
      <c r="C2481" s="810"/>
      <c r="D2481" s="810"/>
      <c r="E2481" s="810"/>
      <c r="F2481" s="810"/>
      <c r="G2481" s="810"/>
    </row>
    <row r="2482" spans="3:7">
      <c r="C2482" s="810"/>
      <c r="D2482" s="810"/>
      <c r="E2482" s="810"/>
      <c r="F2482" s="810"/>
      <c r="G2482" s="810"/>
    </row>
    <row r="2483" spans="3:7">
      <c r="C2483" s="810"/>
      <c r="D2483" s="810"/>
      <c r="E2483" s="810"/>
      <c r="F2483" s="810"/>
      <c r="G2483" s="810"/>
    </row>
    <row r="2484" spans="3:7">
      <c r="C2484" s="810"/>
      <c r="D2484" s="810"/>
      <c r="E2484" s="810"/>
      <c r="F2484" s="810"/>
      <c r="G2484" s="810"/>
    </row>
    <row r="2485" spans="3:7">
      <c r="C2485" s="810"/>
      <c r="D2485" s="810"/>
      <c r="E2485" s="810"/>
      <c r="F2485" s="810"/>
      <c r="G2485" s="810"/>
    </row>
    <row r="2486" spans="3:7">
      <c r="C2486" s="810"/>
      <c r="D2486" s="810"/>
      <c r="E2486" s="810"/>
      <c r="F2486" s="810"/>
      <c r="G2486" s="810"/>
    </row>
    <row r="2487" spans="3:7">
      <c r="C2487" s="810"/>
      <c r="D2487" s="810"/>
      <c r="E2487" s="810"/>
      <c r="F2487" s="810"/>
      <c r="G2487" s="810"/>
    </row>
    <row r="2488" spans="3:7">
      <c r="C2488" s="810"/>
      <c r="D2488" s="810"/>
      <c r="E2488" s="810"/>
      <c r="F2488" s="810"/>
      <c r="G2488" s="810"/>
    </row>
    <row r="2489" spans="3:7">
      <c r="C2489" s="810"/>
      <c r="D2489" s="810"/>
      <c r="E2489" s="810"/>
      <c r="F2489" s="810"/>
      <c r="G2489" s="810"/>
    </row>
    <row r="2490" spans="3:7">
      <c r="C2490" s="810"/>
      <c r="D2490" s="810"/>
      <c r="E2490" s="810"/>
      <c r="F2490" s="810"/>
      <c r="G2490" s="810"/>
    </row>
    <row r="2491" spans="3:7">
      <c r="C2491" s="810"/>
      <c r="D2491" s="810"/>
      <c r="E2491" s="810"/>
      <c r="F2491" s="810"/>
      <c r="G2491" s="810"/>
    </row>
    <row r="2492" spans="3:7">
      <c r="C2492" s="810"/>
      <c r="D2492" s="810"/>
      <c r="E2492" s="810"/>
      <c r="F2492" s="810"/>
      <c r="G2492" s="810"/>
    </row>
    <row r="2493" spans="3:7">
      <c r="C2493" s="810"/>
      <c r="D2493" s="810"/>
      <c r="E2493" s="810"/>
      <c r="F2493" s="810"/>
      <c r="G2493" s="810"/>
    </row>
    <row r="2494" spans="3:7">
      <c r="C2494" s="810"/>
      <c r="D2494" s="810"/>
      <c r="E2494" s="810"/>
      <c r="F2494" s="810"/>
      <c r="G2494" s="810"/>
    </row>
    <row r="2495" spans="3:7">
      <c r="C2495" s="810"/>
      <c r="D2495" s="810"/>
      <c r="E2495" s="810"/>
      <c r="F2495" s="810"/>
      <c r="G2495" s="810"/>
    </row>
    <row r="2496" spans="3:7">
      <c r="C2496" s="810"/>
      <c r="D2496" s="810"/>
      <c r="E2496" s="810"/>
      <c r="F2496" s="810"/>
      <c r="G2496" s="810"/>
    </row>
    <row r="2497" spans="3:7">
      <c r="C2497" s="810"/>
      <c r="D2497" s="810"/>
      <c r="E2497" s="810"/>
      <c r="F2497" s="810"/>
      <c r="G2497" s="810"/>
    </row>
    <row r="2498" spans="3:7">
      <c r="C2498" s="810"/>
      <c r="D2498" s="810"/>
      <c r="E2498" s="810"/>
      <c r="F2498" s="810"/>
      <c r="G2498" s="810"/>
    </row>
    <row r="2499" spans="3:7">
      <c r="C2499" s="810"/>
      <c r="D2499" s="810"/>
      <c r="E2499" s="810"/>
      <c r="F2499" s="810"/>
      <c r="G2499" s="810"/>
    </row>
    <row r="2500" spans="3:7">
      <c r="C2500" s="810"/>
      <c r="D2500" s="810"/>
      <c r="E2500" s="810"/>
      <c r="F2500" s="810"/>
      <c r="G2500" s="810"/>
    </row>
    <row r="2501" spans="3:7">
      <c r="C2501" s="810"/>
      <c r="D2501" s="810"/>
      <c r="E2501" s="810"/>
      <c r="F2501" s="810"/>
      <c r="G2501" s="810"/>
    </row>
    <row r="2502" spans="3:7">
      <c r="C2502" s="810"/>
      <c r="D2502" s="810"/>
      <c r="E2502" s="810"/>
      <c r="F2502" s="810"/>
      <c r="G2502" s="810"/>
    </row>
    <row r="2503" spans="3:7">
      <c r="C2503" s="810"/>
      <c r="D2503" s="810"/>
      <c r="E2503" s="810"/>
      <c r="F2503" s="810"/>
      <c r="G2503" s="810"/>
    </row>
    <row r="2504" spans="3:7">
      <c r="C2504" s="810"/>
      <c r="D2504" s="810"/>
      <c r="E2504" s="810"/>
      <c r="F2504" s="810"/>
      <c r="G2504" s="810"/>
    </row>
    <row r="2505" spans="3:7">
      <c r="C2505" s="810"/>
      <c r="D2505" s="810"/>
      <c r="E2505" s="810"/>
      <c r="F2505" s="810"/>
      <c r="G2505" s="810"/>
    </row>
    <row r="2506" spans="3:7">
      <c r="C2506" s="810"/>
      <c r="D2506" s="810"/>
      <c r="E2506" s="810"/>
      <c r="F2506" s="810"/>
      <c r="G2506" s="810"/>
    </row>
    <row r="2507" spans="3:7">
      <c r="C2507" s="810"/>
      <c r="D2507" s="810"/>
      <c r="E2507" s="810"/>
      <c r="F2507" s="810"/>
      <c r="G2507" s="810"/>
    </row>
    <row r="2508" spans="3:7">
      <c r="C2508" s="810"/>
      <c r="D2508" s="810"/>
      <c r="E2508" s="810"/>
      <c r="F2508" s="810"/>
      <c r="G2508" s="810"/>
    </row>
    <row r="2509" spans="3:7">
      <c r="C2509" s="810"/>
      <c r="D2509" s="810"/>
      <c r="E2509" s="810"/>
      <c r="F2509" s="810"/>
      <c r="G2509" s="810"/>
    </row>
    <row r="2510" spans="3:7">
      <c r="C2510" s="810"/>
      <c r="D2510" s="810"/>
      <c r="E2510" s="810"/>
      <c r="F2510" s="810"/>
      <c r="G2510" s="810"/>
    </row>
    <row r="2511" spans="3:7">
      <c r="C2511" s="810"/>
      <c r="D2511" s="810"/>
      <c r="E2511" s="810"/>
      <c r="F2511" s="810"/>
      <c r="G2511" s="810"/>
    </row>
    <row r="2512" spans="3:7">
      <c r="C2512" s="810"/>
      <c r="D2512" s="810"/>
      <c r="E2512" s="810"/>
      <c r="F2512" s="810"/>
      <c r="G2512" s="810"/>
    </row>
    <row r="2513" spans="3:7">
      <c r="C2513" s="810"/>
      <c r="D2513" s="810"/>
      <c r="E2513" s="810"/>
      <c r="F2513" s="810"/>
      <c r="G2513" s="810"/>
    </row>
    <row r="2514" spans="3:7">
      <c r="C2514" s="810"/>
      <c r="D2514" s="810"/>
      <c r="E2514" s="810"/>
      <c r="F2514" s="810"/>
      <c r="G2514" s="810"/>
    </row>
    <row r="2515" spans="3:7">
      <c r="C2515" s="810"/>
      <c r="D2515" s="810"/>
      <c r="E2515" s="810"/>
      <c r="F2515" s="810"/>
      <c r="G2515" s="810"/>
    </row>
    <row r="2516" spans="3:7">
      <c r="C2516" s="810"/>
      <c r="D2516" s="810"/>
      <c r="E2516" s="810"/>
      <c r="F2516" s="810"/>
      <c r="G2516" s="810"/>
    </row>
    <row r="2517" spans="3:7">
      <c r="C2517" s="810"/>
      <c r="D2517" s="810"/>
      <c r="E2517" s="810"/>
      <c r="F2517" s="810"/>
      <c r="G2517" s="810"/>
    </row>
    <row r="2518" spans="3:7">
      <c r="C2518" s="810"/>
      <c r="D2518" s="810"/>
      <c r="E2518" s="810"/>
      <c r="F2518" s="810"/>
      <c r="G2518" s="810"/>
    </row>
    <row r="2519" spans="3:7">
      <c r="C2519" s="810"/>
      <c r="D2519" s="810"/>
      <c r="E2519" s="810"/>
      <c r="F2519" s="810"/>
      <c r="G2519" s="810"/>
    </row>
    <row r="2520" spans="3:7">
      <c r="C2520" s="810"/>
      <c r="D2520" s="810"/>
      <c r="E2520" s="810"/>
      <c r="F2520" s="810"/>
      <c r="G2520" s="810"/>
    </row>
    <row r="2521" spans="3:7">
      <c r="C2521" s="810"/>
      <c r="D2521" s="810"/>
      <c r="E2521" s="810"/>
      <c r="F2521" s="810"/>
      <c r="G2521" s="810"/>
    </row>
    <row r="2522" spans="3:7">
      <c r="C2522" s="810"/>
      <c r="D2522" s="810"/>
      <c r="E2522" s="810"/>
      <c r="F2522" s="810"/>
      <c r="G2522" s="810"/>
    </row>
    <row r="2523" spans="3:7">
      <c r="C2523" s="810"/>
      <c r="D2523" s="810"/>
      <c r="E2523" s="810"/>
      <c r="F2523" s="810"/>
      <c r="G2523" s="810"/>
    </row>
    <row r="2524" spans="3:7">
      <c r="C2524" s="810"/>
      <c r="D2524" s="810"/>
      <c r="E2524" s="810"/>
      <c r="F2524" s="810"/>
      <c r="G2524" s="810"/>
    </row>
    <row r="2525" spans="3:7">
      <c r="C2525" s="810"/>
      <c r="D2525" s="810"/>
      <c r="E2525" s="810"/>
      <c r="F2525" s="810"/>
      <c r="G2525" s="810"/>
    </row>
    <row r="2526" spans="3:7">
      <c r="C2526" s="810"/>
      <c r="D2526" s="810"/>
      <c r="E2526" s="810"/>
      <c r="F2526" s="810"/>
      <c r="G2526" s="810"/>
    </row>
    <row r="2527" spans="3:7">
      <c r="C2527" s="810"/>
      <c r="D2527" s="810"/>
      <c r="E2527" s="810"/>
      <c r="F2527" s="810"/>
      <c r="G2527" s="810"/>
    </row>
    <row r="2528" spans="3:7">
      <c r="C2528" s="810"/>
      <c r="D2528" s="810"/>
      <c r="E2528" s="810"/>
      <c r="F2528" s="810"/>
      <c r="G2528" s="810"/>
    </row>
    <row r="2529" spans="3:7">
      <c r="C2529" s="810"/>
      <c r="D2529" s="810"/>
      <c r="E2529" s="810"/>
      <c r="F2529" s="810"/>
      <c r="G2529" s="810"/>
    </row>
    <row r="2530" spans="3:7">
      <c r="C2530" s="810"/>
      <c r="D2530" s="810"/>
      <c r="E2530" s="810"/>
      <c r="F2530" s="810"/>
      <c r="G2530" s="810"/>
    </row>
    <row r="2531" spans="3:7">
      <c r="C2531" s="810"/>
      <c r="D2531" s="810"/>
      <c r="E2531" s="810"/>
      <c r="F2531" s="810"/>
      <c r="G2531" s="810"/>
    </row>
    <row r="2532" spans="3:7">
      <c r="C2532" s="810"/>
      <c r="D2532" s="810"/>
      <c r="E2532" s="810"/>
      <c r="F2532" s="810"/>
      <c r="G2532" s="810"/>
    </row>
    <row r="2533" spans="3:7">
      <c r="C2533" s="810"/>
      <c r="D2533" s="810"/>
      <c r="E2533" s="810"/>
      <c r="F2533" s="810"/>
      <c r="G2533" s="810"/>
    </row>
    <row r="2534" spans="3:7">
      <c r="C2534" s="810"/>
      <c r="D2534" s="810"/>
      <c r="E2534" s="810"/>
      <c r="F2534" s="810"/>
      <c r="G2534" s="810"/>
    </row>
    <row r="2535" spans="3:7">
      <c r="C2535" s="810"/>
      <c r="D2535" s="810"/>
      <c r="E2535" s="810"/>
      <c r="F2535" s="810"/>
      <c r="G2535" s="810"/>
    </row>
    <row r="2536" spans="3:7">
      <c r="C2536" s="810"/>
      <c r="D2536" s="810"/>
      <c r="E2536" s="810"/>
      <c r="F2536" s="810"/>
      <c r="G2536" s="810"/>
    </row>
    <row r="2537" spans="3:7">
      <c r="C2537" s="810"/>
      <c r="D2537" s="810"/>
      <c r="E2537" s="810"/>
      <c r="F2537" s="810"/>
      <c r="G2537" s="810"/>
    </row>
    <row r="2538" spans="3:7">
      <c r="C2538" s="810"/>
      <c r="D2538" s="810"/>
      <c r="E2538" s="810"/>
      <c r="F2538" s="810"/>
      <c r="G2538" s="810"/>
    </row>
    <row r="2539" spans="3:7">
      <c r="C2539" s="810"/>
      <c r="D2539" s="810"/>
      <c r="E2539" s="810"/>
      <c r="F2539" s="810"/>
      <c r="G2539" s="810"/>
    </row>
    <row r="2540" spans="3:7">
      <c r="C2540" s="810"/>
      <c r="D2540" s="810"/>
      <c r="E2540" s="810"/>
      <c r="F2540" s="810"/>
      <c r="G2540" s="810"/>
    </row>
    <row r="2541" spans="3:7">
      <c r="C2541" s="810"/>
      <c r="D2541" s="810"/>
      <c r="E2541" s="810"/>
      <c r="F2541" s="810"/>
      <c r="G2541" s="810"/>
    </row>
    <row r="2542" spans="3:7">
      <c r="C2542" s="810"/>
      <c r="D2542" s="810"/>
      <c r="E2542" s="810"/>
      <c r="F2542" s="810"/>
      <c r="G2542" s="810"/>
    </row>
    <row r="2543" spans="3:7">
      <c r="C2543" s="810"/>
      <c r="D2543" s="810"/>
      <c r="E2543" s="810"/>
      <c r="F2543" s="810"/>
      <c r="G2543" s="810"/>
    </row>
    <row r="2544" spans="3:7">
      <c r="C2544" s="810"/>
      <c r="D2544" s="810"/>
      <c r="E2544" s="810"/>
      <c r="F2544" s="810"/>
      <c r="G2544" s="810"/>
    </row>
    <row r="2545" spans="3:7">
      <c r="C2545" s="810"/>
      <c r="D2545" s="810"/>
      <c r="E2545" s="810"/>
      <c r="F2545" s="810"/>
      <c r="G2545" s="810"/>
    </row>
    <row r="2546" spans="3:7">
      <c r="C2546" s="810"/>
      <c r="D2546" s="810"/>
      <c r="E2546" s="810"/>
      <c r="F2546" s="810"/>
      <c r="G2546" s="810"/>
    </row>
    <row r="2547" spans="3:7">
      <c r="C2547" s="810"/>
      <c r="D2547" s="810"/>
      <c r="E2547" s="810"/>
      <c r="F2547" s="810"/>
      <c r="G2547" s="810"/>
    </row>
    <row r="2548" spans="3:7">
      <c r="C2548" s="810"/>
      <c r="D2548" s="810"/>
      <c r="E2548" s="810"/>
      <c r="F2548" s="810"/>
      <c r="G2548" s="810"/>
    </row>
    <row r="2549" spans="3:7">
      <c r="C2549" s="810"/>
      <c r="D2549" s="810"/>
      <c r="E2549" s="810"/>
      <c r="F2549" s="810"/>
      <c r="G2549" s="810"/>
    </row>
    <row r="2550" spans="3:7">
      <c r="C2550" s="810"/>
      <c r="D2550" s="810"/>
      <c r="E2550" s="810"/>
      <c r="F2550" s="810"/>
      <c r="G2550" s="810"/>
    </row>
    <row r="2551" spans="3:7">
      <c r="C2551" s="810"/>
      <c r="D2551" s="810"/>
      <c r="E2551" s="810"/>
      <c r="F2551" s="810"/>
      <c r="G2551" s="810"/>
    </row>
    <row r="2552" spans="3:7">
      <c r="C2552" s="810"/>
      <c r="D2552" s="810"/>
      <c r="E2552" s="810"/>
      <c r="F2552" s="810"/>
      <c r="G2552" s="810"/>
    </row>
    <row r="2553" spans="3:7">
      <c r="C2553" s="810"/>
      <c r="D2553" s="810"/>
      <c r="E2553" s="810"/>
      <c r="F2553" s="810"/>
      <c r="G2553" s="810"/>
    </row>
    <row r="2554" spans="3:7">
      <c r="C2554" s="810"/>
      <c r="D2554" s="810"/>
      <c r="E2554" s="810"/>
      <c r="F2554" s="810"/>
      <c r="G2554" s="810"/>
    </row>
    <row r="2555" spans="3:7">
      <c r="C2555" s="810"/>
      <c r="D2555" s="810"/>
      <c r="E2555" s="810"/>
      <c r="F2555" s="810"/>
      <c r="G2555" s="810"/>
    </row>
    <row r="2556" spans="3:7">
      <c r="C2556" s="810"/>
      <c r="D2556" s="810"/>
      <c r="E2556" s="810"/>
      <c r="F2556" s="810"/>
      <c r="G2556" s="810"/>
    </row>
    <row r="2557" spans="3:7">
      <c r="C2557" s="810"/>
      <c r="D2557" s="810"/>
      <c r="E2557" s="810"/>
      <c r="F2557" s="810"/>
      <c r="G2557" s="810"/>
    </row>
    <row r="2558" spans="3:7">
      <c r="C2558" s="810"/>
      <c r="D2558" s="810"/>
      <c r="E2558" s="810"/>
      <c r="F2558" s="810"/>
      <c r="G2558" s="810"/>
    </row>
    <row r="2559" spans="3:7">
      <c r="C2559" s="810"/>
      <c r="D2559" s="810"/>
      <c r="E2559" s="810"/>
      <c r="F2559" s="810"/>
      <c r="G2559" s="810"/>
    </row>
    <row r="2560" spans="3:7">
      <c r="C2560" s="810"/>
      <c r="D2560" s="810"/>
      <c r="E2560" s="810"/>
      <c r="F2560" s="810"/>
      <c r="G2560" s="810"/>
    </row>
    <row r="2561" spans="3:7">
      <c r="C2561" s="810"/>
      <c r="D2561" s="810"/>
      <c r="E2561" s="810"/>
      <c r="F2561" s="810"/>
      <c r="G2561" s="810"/>
    </row>
    <row r="2562" spans="3:7">
      <c r="C2562" s="810"/>
      <c r="D2562" s="810"/>
      <c r="E2562" s="810"/>
      <c r="F2562" s="810"/>
      <c r="G2562" s="810"/>
    </row>
    <row r="2563" spans="3:7">
      <c r="C2563" s="810"/>
      <c r="D2563" s="810"/>
      <c r="E2563" s="810"/>
      <c r="F2563" s="810"/>
      <c r="G2563" s="810"/>
    </row>
    <row r="2564" spans="3:7">
      <c r="C2564" s="810"/>
      <c r="D2564" s="810"/>
      <c r="E2564" s="810"/>
      <c r="F2564" s="810"/>
      <c r="G2564" s="810"/>
    </row>
    <row r="2565" spans="3:7">
      <c r="C2565" s="810"/>
      <c r="D2565" s="810"/>
      <c r="E2565" s="810"/>
      <c r="F2565" s="810"/>
      <c r="G2565" s="810"/>
    </row>
    <row r="2566" spans="3:7">
      <c r="C2566" s="810"/>
      <c r="D2566" s="810"/>
      <c r="E2566" s="810"/>
      <c r="F2566" s="810"/>
      <c r="G2566" s="810"/>
    </row>
    <row r="2567" spans="3:7">
      <c r="C2567" s="810"/>
      <c r="D2567" s="810"/>
      <c r="E2567" s="810"/>
      <c r="F2567" s="810"/>
      <c r="G2567" s="810"/>
    </row>
    <row r="2568" spans="3:7">
      <c r="C2568" s="810"/>
      <c r="D2568" s="810"/>
      <c r="E2568" s="810"/>
      <c r="F2568" s="810"/>
      <c r="G2568" s="810"/>
    </row>
    <row r="2569" spans="3:7">
      <c r="C2569" s="810"/>
      <c r="D2569" s="810"/>
      <c r="E2569" s="810"/>
      <c r="F2569" s="810"/>
      <c r="G2569" s="810"/>
    </row>
    <row r="2570" spans="3:7">
      <c r="C2570" s="810"/>
      <c r="D2570" s="810"/>
      <c r="E2570" s="810"/>
      <c r="F2570" s="810"/>
      <c r="G2570" s="810"/>
    </row>
    <row r="2571" spans="3:7">
      <c r="C2571" s="810"/>
      <c r="D2571" s="810"/>
      <c r="E2571" s="810"/>
      <c r="F2571" s="810"/>
      <c r="G2571" s="810"/>
    </row>
    <row r="2572" spans="3:7">
      <c r="C2572" s="810"/>
      <c r="D2572" s="810"/>
      <c r="E2572" s="810"/>
      <c r="F2572" s="810"/>
      <c r="G2572" s="810"/>
    </row>
    <row r="2573" spans="3:7">
      <c r="C2573" s="810"/>
      <c r="D2573" s="810"/>
      <c r="E2573" s="810"/>
      <c r="F2573" s="810"/>
      <c r="G2573" s="810"/>
    </row>
    <row r="2574" spans="3:7">
      <c r="C2574" s="810"/>
      <c r="D2574" s="810"/>
      <c r="E2574" s="810"/>
      <c r="F2574" s="810"/>
      <c r="G2574" s="810"/>
    </row>
    <row r="2575" spans="3:7">
      <c r="C2575" s="810"/>
      <c r="D2575" s="810"/>
      <c r="E2575" s="810"/>
      <c r="F2575" s="810"/>
      <c r="G2575" s="810"/>
    </row>
    <row r="2576" spans="3:7">
      <c r="C2576" s="810"/>
      <c r="D2576" s="810"/>
      <c r="E2576" s="810"/>
      <c r="F2576" s="810"/>
      <c r="G2576" s="810"/>
    </row>
    <row r="2577" spans="3:7">
      <c r="C2577" s="810"/>
      <c r="D2577" s="810"/>
      <c r="E2577" s="810"/>
      <c r="F2577" s="810"/>
      <c r="G2577" s="810"/>
    </row>
    <row r="2578" spans="3:7">
      <c r="C2578" s="810"/>
      <c r="D2578" s="810"/>
      <c r="E2578" s="810"/>
      <c r="F2578" s="810"/>
      <c r="G2578" s="810"/>
    </row>
    <row r="2579" spans="3:7">
      <c r="C2579" s="810"/>
      <c r="D2579" s="810"/>
      <c r="E2579" s="810"/>
      <c r="F2579" s="810"/>
      <c r="G2579" s="810"/>
    </row>
    <row r="2580" spans="3:7">
      <c r="C2580" s="810"/>
      <c r="D2580" s="810"/>
      <c r="E2580" s="810"/>
      <c r="F2580" s="810"/>
      <c r="G2580" s="810"/>
    </row>
    <row r="2581" spans="3:7">
      <c r="C2581" s="810"/>
      <c r="D2581" s="810"/>
      <c r="E2581" s="810"/>
      <c r="F2581" s="810"/>
      <c r="G2581" s="810"/>
    </row>
    <row r="2582" spans="3:7">
      <c r="C2582" s="810"/>
      <c r="D2582" s="810"/>
      <c r="E2582" s="810"/>
      <c r="F2582" s="810"/>
      <c r="G2582" s="810"/>
    </row>
    <row r="2583" spans="3:7">
      <c r="C2583" s="810"/>
      <c r="D2583" s="810"/>
      <c r="E2583" s="810"/>
      <c r="F2583" s="810"/>
      <c r="G2583" s="810"/>
    </row>
    <row r="2584" spans="3:7">
      <c r="C2584" s="810"/>
      <c r="D2584" s="810"/>
      <c r="E2584" s="810"/>
      <c r="F2584" s="810"/>
      <c r="G2584" s="810"/>
    </row>
    <row r="2585" spans="3:7">
      <c r="C2585" s="810"/>
      <c r="D2585" s="810"/>
      <c r="E2585" s="810"/>
      <c r="F2585" s="810"/>
      <c r="G2585" s="810"/>
    </row>
    <row r="2586" spans="3:7">
      <c r="C2586" s="810"/>
      <c r="D2586" s="810"/>
      <c r="E2586" s="810"/>
      <c r="F2586" s="810"/>
      <c r="G2586" s="810"/>
    </row>
    <row r="2587" spans="3:7">
      <c r="C2587" s="810"/>
      <c r="D2587" s="810"/>
      <c r="E2587" s="810"/>
      <c r="F2587" s="810"/>
      <c r="G2587" s="810"/>
    </row>
    <row r="2588" spans="3:7">
      <c r="C2588" s="810"/>
      <c r="D2588" s="810"/>
      <c r="E2588" s="810"/>
      <c r="F2588" s="810"/>
      <c r="G2588" s="810"/>
    </row>
    <row r="2589" spans="3:7">
      <c r="C2589" s="810"/>
      <c r="D2589" s="810"/>
      <c r="E2589" s="810"/>
      <c r="F2589" s="810"/>
      <c r="G2589" s="810"/>
    </row>
    <row r="2590" spans="3:7">
      <c r="C2590" s="810"/>
      <c r="D2590" s="810"/>
      <c r="E2590" s="810"/>
      <c r="F2590" s="810"/>
      <c r="G2590" s="810"/>
    </row>
    <row r="2591" spans="3:7">
      <c r="C2591" s="810"/>
      <c r="D2591" s="810"/>
      <c r="E2591" s="810"/>
      <c r="F2591" s="810"/>
      <c r="G2591" s="810"/>
    </row>
    <row r="2592" spans="3:7">
      <c r="C2592" s="810"/>
      <c r="D2592" s="810"/>
      <c r="E2592" s="810"/>
      <c r="F2592" s="810"/>
      <c r="G2592" s="810"/>
    </row>
    <row r="2593" spans="3:7">
      <c r="C2593" s="810"/>
      <c r="D2593" s="810"/>
      <c r="E2593" s="810"/>
      <c r="F2593" s="810"/>
      <c r="G2593" s="810"/>
    </row>
    <row r="2594" spans="3:7">
      <c r="C2594" s="810"/>
      <c r="D2594" s="810"/>
      <c r="E2594" s="810"/>
      <c r="F2594" s="810"/>
      <c r="G2594" s="810"/>
    </row>
    <row r="2595" spans="3:7">
      <c r="C2595" s="810"/>
      <c r="D2595" s="810"/>
      <c r="E2595" s="810"/>
      <c r="F2595" s="810"/>
      <c r="G2595" s="810"/>
    </row>
    <row r="2596" spans="3:7">
      <c r="C2596" s="810"/>
      <c r="D2596" s="810"/>
      <c r="E2596" s="810"/>
      <c r="F2596" s="810"/>
      <c r="G2596" s="810"/>
    </row>
    <row r="2597" spans="3:7">
      <c r="C2597" s="810"/>
      <c r="D2597" s="810"/>
      <c r="E2597" s="810"/>
      <c r="F2597" s="810"/>
      <c r="G2597" s="810"/>
    </row>
    <row r="2598" spans="3:7">
      <c r="C2598" s="810"/>
      <c r="D2598" s="810"/>
      <c r="E2598" s="810"/>
      <c r="F2598" s="810"/>
      <c r="G2598" s="810"/>
    </row>
    <row r="2599" spans="3:7">
      <c r="C2599" s="810"/>
      <c r="D2599" s="810"/>
      <c r="E2599" s="810"/>
      <c r="F2599" s="810"/>
      <c r="G2599" s="810"/>
    </row>
    <row r="2600" spans="3:7">
      <c r="C2600" s="810"/>
      <c r="D2600" s="810"/>
      <c r="E2600" s="810"/>
      <c r="F2600" s="810"/>
      <c r="G2600" s="810"/>
    </row>
    <row r="2601" spans="3:7">
      <c r="C2601" s="810"/>
      <c r="D2601" s="810"/>
      <c r="E2601" s="810"/>
      <c r="F2601" s="810"/>
      <c r="G2601" s="810"/>
    </row>
    <row r="2602" spans="3:7">
      <c r="C2602" s="810"/>
      <c r="D2602" s="810"/>
      <c r="E2602" s="810"/>
      <c r="F2602" s="810"/>
      <c r="G2602" s="810"/>
    </row>
    <row r="2603" spans="3:7">
      <c r="C2603" s="810"/>
      <c r="D2603" s="810"/>
      <c r="E2603" s="810"/>
      <c r="F2603" s="810"/>
      <c r="G2603" s="810"/>
    </row>
    <row r="2604" spans="3:7">
      <c r="C2604" s="810"/>
      <c r="D2604" s="810"/>
      <c r="E2604" s="810"/>
      <c r="F2604" s="810"/>
      <c r="G2604" s="810"/>
    </row>
    <row r="2605" spans="3:7">
      <c r="C2605" s="810"/>
      <c r="D2605" s="810"/>
      <c r="E2605" s="810"/>
      <c r="F2605" s="810"/>
      <c r="G2605" s="810"/>
    </row>
    <row r="2606" spans="3:7">
      <c r="C2606" s="810"/>
      <c r="D2606" s="810"/>
      <c r="E2606" s="810"/>
      <c r="F2606" s="810"/>
      <c r="G2606" s="810"/>
    </row>
    <row r="2607" spans="3:7">
      <c r="C2607" s="810"/>
      <c r="D2607" s="810"/>
      <c r="E2607" s="810"/>
      <c r="F2607" s="810"/>
      <c r="G2607" s="810"/>
    </row>
    <row r="2608" spans="3:7">
      <c r="C2608" s="810"/>
      <c r="D2608" s="810"/>
      <c r="E2608" s="810"/>
      <c r="F2608" s="810"/>
      <c r="G2608" s="810"/>
    </row>
    <row r="2609" spans="3:7">
      <c r="C2609" s="810"/>
      <c r="D2609" s="810"/>
      <c r="E2609" s="810"/>
      <c r="F2609" s="810"/>
      <c r="G2609" s="810"/>
    </row>
    <row r="2610" spans="3:7">
      <c r="C2610" s="810"/>
      <c r="D2610" s="810"/>
      <c r="E2610" s="810"/>
      <c r="F2610" s="810"/>
      <c r="G2610" s="810"/>
    </row>
    <row r="2611" spans="3:7">
      <c r="C2611" s="810"/>
      <c r="D2611" s="810"/>
      <c r="E2611" s="810"/>
      <c r="F2611" s="810"/>
      <c r="G2611" s="810"/>
    </row>
    <row r="2612" spans="3:7">
      <c r="C2612" s="810"/>
      <c r="D2612" s="810"/>
      <c r="E2612" s="810"/>
      <c r="F2612" s="810"/>
      <c r="G2612" s="810"/>
    </row>
    <row r="2613" spans="3:7">
      <c r="C2613" s="810"/>
      <c r="D2613" s="810"/>
      <c r="E2613" s="810"/>
      <c r="F2613" s="810"/>
      <c r="G2613" s="810"/>
    </row>
    <row r="2614" spans="3:7">
      <c r="C2614" s="810"/>
      <c r="D2614" s="810"/>
      <c r="E2614" s="810"/>
      <c r="F2614" s="810"/>
      <c r="G2614" s="810"/>
    </row>
    <row r="2615" spans="3:7">
      <c r="C2615" s="810"/>
      <c r="D2615" s="810"/>
      <c r="E2615" s="810"/>
      <c r="F2615" s="810"/>
      <c r="G2615" s="810"/>
    </row>
    <row r="2616" spans="3:7">
      <c r="C2616" s="810"/>
      <c r="D2616" s="810"/>
      <c r="E2616" s="810"/>
      <c r="F2616" s="810"/>
      <c r="G2616" s="810"/>
    </row>
    <row r="2617" spans="3:7">
      <c r="C2617" s="810"/>
      <c r="D2617" s="810"/>
      <c r="E2617" s="810"/>
      <c r="F2617" s="810"/>
      <c r="G2617" s="810"/>
    </row>
    <row r="2618" spans="3:7">
      <c r="C2618" s="810"/>
      <c r="D2618" s="810"/>
      <c r="E2618" s="810"/>
      <c r="F2618" s="810"/>
      <c r="G2618" s="810"/>
    </row>
    <row r="2619" spans="3:7">
      <c r="C2619" s="810"/>
      <c r="D2619" s="810"/>
      <c r="E2619" s="810"/>
      <c r="F2619" s="810"/>
      <c r="G2619" s="810"/>
    </row>
    <row r="2620" spans="3:7">
      <c r="C2620" s="810"/>
      <c r="D2620" s="810"/>
      <c r="E2620" s="810"/>
      <c r="F2620" s="810"/>
      <c r="G2620" s="810"/>
    </row>
    <row r="2621" spans="3:7">
      <c r="C2621" s="810"/>
      <c r="D2621" s="810"/>
      <c r="E2621" s="810"/>
      <c r="F2621" s="810"/>
      <c r="G2621" s="810"/>
    </row>
    <row r="2622" spans="3:7">
      <c r="C2622" s="810"/>
      <c r="D2622" s="810"/>
      <c r="E2622" s="810"/>
      <c r="F2622" s="810"/>
      <c r="G2622" s="810"/>
    </row>
    <row r="2623" spans="3:7">
      <c r="C2623" s="810"/>
      <c r="D2623" s="810"/>
      <c r="E2623" s="810"/>
      <c r="F2623" s="810"/>
      <c r="G2623" s="810"/>
    </row>
    <row r="2624" spans="3:7">
      <c r="C2624" s="810"/>
      <c r="D2624" s="810"/>
      <c r="E2624" s="810"/>
      <c r="F2624" s="810"/>
      <c r="G2624" s="810"/>
    </row>
    <row r="2625" spans="3:7">
      <c r="C2625" s="810"/>
      <c r="D2625" s="810"/>
      <c r="E2625" s="810"/>
      <c r="F2625" s="810"/>
      <c r="G2625" s="810"/>
    </row>
    <row r="2626" spans="3:7">
      <c r="C2626" s="810"/>
      <c r="D2626" s="810"/>
      <c r="E2626" s="810"/>
      <c r="F2626" s="810"/>
      <c r="G2626" s="810"/>
    </row>
    <row r="2627" spans="3:7">
      <c r="C2627" s="810"/>
      <c r="D2627" s="810"/>
      <c r="E2627" s="810"/>
      <c r="F2627" s="810"/>
      <c r="G2627" s="810"/>
    </row>
    <row r="2628" spans="3:7">
      <c r="C2628" s="810"/>
      <c r="D2628" s="810"/>
      <c r="E2628" s="810"/>
      <c r="F2628" s="810"/>
      <c r="G2628" s="810"/>
    </row>
    <row r="2629" spans="3:7">
      <c r="C2629" s="810"/>
      <c r="D2629" s="810"/>
      <c r="E2629" s="810"/>
      <c r="F2629" s="810"/>
      <c r="G2629" s="810"/>
    </row>
    <row r="2630" spans="3:7">
      <c r="C2630" s="810"/>
      <c r="D2630" s="810"/>
      <c r="E2630" s="810"/>
      <c r="F2630" s="810"/>
      <c r="G2630" s="810"/>
    </row>
    <row r="2631" spans="3:7">
      <c r="C2631" s="810"/>
      <c r="D2631" s="810"/>
      <c r="E2631" s="810"/>
      <c r="F2631" s="810"/>
      <c r="G2631" s="810"/>
    </row>
    <row r="2632" spans="3:7">
      <c r="C2632" s="810"/>
      <c r="D2632" s="810"/>
      <c r="E2632" s="810"/>
      <c r="F2632" s="810"/>
      <c r="G2632" s="810"/>
    </row>
    <row r="2633" spans="3:7">
      <c r="C2633" s="810"/>
      <c r="D2633" s="810"/>
      <c r="E2633" s="810"/>
      <c r="F2633" s="810"/>
      <c r="G2633" s="810"/>
    </row>
    <row r="2634" spans="3:7">
      <c r="C2634" s="810"/>
      <c r="D2634" s="810"/>
      <c r="E2634" s="810"/>
      <c r="F2634" s="810"/>
      <c r="G2634" s="810"/>
    </row>
    <row r="2635" spans="3:7">
      <c r="C2635" s="810"/>
      <c r="D2635" s="810"/>
      <c r="E2635" s="810"/>
      <c r="F2635" s="810"/>
      <c r="G2635" s="810"/>
    </row>
    <row r="2636" spans="3:7">
      <c r="C2636" s="810"/>
      <c r="D2636" s="810"/>
      <c r="E2636" s="810"/>
      <c r="F2636" s="810"/>
      <c r="G2636" s="810"/>
    </row>
    <row r="2637" spans="3:7">
      <c r="C2637" s="810"/>
      <c r="D2637" s="810"/>
      <c r="E2637" s="810"/>
      <c r="F2637" s="810"/>
      <c r="G2637" s="810"/>
    </row>
    <row r="2638" spans="3:7">
      <c r="C2638" s="810"/>
      <c r="D2638" s="810"/>
      <c r="E2638" s="810"/>
      <c r="F2638" s="810"/>
      <c r="G2638" s="810"/>
    </row>
    <row r="2639" spans="3:7">
      <c r="C2639" s="810"/>
      <c r="D2639" s="810"/>
      <c r="E2639" s="810"/>
      <c r="F2639" s="810"/>
      <c r="G2639" s="810"/>
    </row>
    <row r="2640" spans="3:7">
      <c r="C2640" s="810"/>
      <c r="D2640" s="810"/>
      <c r="E2640" s="810"/>
      <c r="F2640" s="810"/>
      <c r="G2640" s="810"/>
    </row>
    <row r="2641" spans="3:7">
      <c r="C2641" s="810"/>
      <c r="D2641" s="810"/>
      <c r="E2641" s="810"/>
      <c r="F2641" s="810"/>
      <c r="G2641" s="810"/>
    </row>
    <row r="2642" spans="3:7">
      <c r="C2642" s="810"/>
      <c r="D2642" s="810"/>
      <c r="E2642" s="810"/>
      <c r="F2642" s="810"/>
      <c r="G2642" s="810"/>
    </row>
    <row r="2643" spans="3:7">
      <c r="C2643" s="810"/>
      <c r="D2643" s="810"/>
      <c r="E2643" s="810"/>
      <c r="F2643" s="810"/>
      <c r="G2643" s="810"/>
    </row>
    <row r="2644" spans="3:7">
      <c r="C2644" s="810"/>
      <c r="D2644" s="810"/>
      <c r="E2644" s="810"/>
      <c r="F2644" s="810"/>
      <c r="G2644" s="810"/>
    </row>
    <row r="2645" spans="3:7">
      <c r="C2645" s="810"/>
      <c r="D2645" s="810"/>
      <c r="E2645" s="810"/>
      <c r="F2645" s="810"/>
      <c r="G2645" s="810"/>
    </row>
    <row r="2646" spans="3:7">
      <c r="C2646" s="810"/>
      <c r="D2646" s="810"/>
      <c r="E2646" s="810"/>
      <c r="F2646" s="810"/>
      <c r="G2646" s="810"/>
    </row>
    <row r="2647" spans="3:7">
      <c r="C2647" s="810"/>
      <c r="D2647" s="810"/>
      <c r="E2647" s="810"/>
      <c r="F2647" s="810"/>
      <c r="G2647" s="810"/>
    </row>
    <row r="2648" spans="3:7">
      <c r="C2648" s="810"/>
      <c r="D2648" s="810"/>
      <c r="E2648" s="810"/>
      <c r="F2648" s="810"/>
      <c r="G2648" s="810"/>
    </row>
    <row r="2649" spans="3:7">
      <c r="C2649" s="810"/>
      <c r="D2649" s="810"/>
      <c r="E2649" s="810"/>
      <c r="F2649" s="810"/>
      <c r="G2649" s="810"/>
    </row>
    <row r="2650" spans="3:7">
      <c r="C2650" s="810"/>
      <c r="D2650" s="810"/>
      <c r="E2650" s="810"/>
      <c r="F2650" s="810"/>
      <c r="G2650" s="810"/>
    </row>
    <row r="2651" spans="3:7">
      <c r="C2651" s="810"/>
      <c r="D2651" s="810"/>
      <c r="E2651" s="810"/>
      <c r="F2651" s="810"/>
      <c r="G2651" s="810"/>
    </row>
    <row r="2652" spans="3:7">
      <c r="C2652" s="810"/>
      <c r="D2652" s="810"/>
      <c r="E2652" s="810"/>
      <c r="F2652" s="810"/>
      <c r="G2652" s="810"/>
    </row>
    <row r="2653" spans="3:7">
      <c r="C2653" s="810"/>
      <c r="D2653" s="810"/>
      <c r="E2653" s="810"/>
      <c r="F2653" s="810"/>
      <c r="G2653" s="810"/>
    </row>
    <row r="2654" spans="3:7">
      <c r="C2654" s="810"/>
      <c r="D2654" s="810"/>
      <c r="E2654" s="810"/>
      <c r="F2654" s="810"/>
      <c r="G2654" s="810"/>
    </row>
    <row r="2655" spans="3:7">
      <c r="C2655" s="810"/>
      <c r="D2655" s="810"/>
      <c r="E2655" s="810"/>
      <c r="F2655" s="810"/>
      <c r="G2655" s="810"/>
    </row>
    <row r="2656" spans="3:7">
      <c r="C2656" s="810"/>
      <c r="D2656" s="810"/>
      <c r="E2656" s="810"/>
      <c r="F2656" s="810"/>
      <c r="G2656" s="810"/>
    </row>
    <row r="2657" spans="3:7">
      <c r="C2657" s="810"/>
      <c r="D2657" s="810"/>
      <c r="E2657" s="810"/>
      <c r="F2657" s="810"/>
      <c r="G2657" s="810"/>
    </row>
    <row r="2658" spans="3:7">
      <c r="C2658" s="810"/>
      <c r="D2658" s="810"/>
      <c r="E2658" s="810"/>
      <c r="F2658" s="810"/>
      <c r="G2658" s="810"/>
    </row>
    <row r="2659" spans="3:7">
      <c r="C2659" s="810"/>
      <c r="D2659" s="810"/>
      <c r="E2659" s="810"/>
      <c r="F2659" s="810"/>
      <c r="G2659" s="810"/>
    </row>
    <row r="2660" spans="3:7">
      <c r="C2660" s="810"/>
      <c r="D2660" s="810"/>
      <c r="E2660" s="810"/>
      <c r="F2660" s="810"/>
      <c r="G2660" s="810"/>
    </row>
    <row r="2661" spans="3:7">
      <c r="C2661" s="810"/>
      <c r="D2661" s="810"/>
      <c r="E2661" s="810"/>
      <c r="F2661" s="810"/>
      <c r="G2661" s="810"/>
    </row>
    <row r="2662" spans="3:7">
      <c r="C2662" s="810"/>
      <c r="D2662" s="810"/>
      <c r="E2662" s="810"/>
      <c r="F2662" s="810"/>
      <c r="G2662" s="810"/>
    </row>
    <row r="2663" spans="3:7">
      <c r="C2663" s="810"/>
      <c r="D2663" s="810"/>
      <c r="E2663" s="810"/>
      <c r="F2663" s="810"/>
      <c r="G2663" s="810"/>
    </row>
    <row r="2664" spans="3:7">
      <c r="C2664" s="810"/>
      <c r="D2664" s="810"/>
      <c r="E2664" s="810"/>
      <c r="F2664" s="810"/>
      <c r="G2664" s="810"/>
    </row>
    <row r="2665" spans="3:7">
      <c r="C2665" s="810"/>
      <c r="D2665" s="810"/>
      <c r="E2665" s="810"/>
      <c r="F2665" s="810"/>
      <c r="G2665" s="810"/>
    </row>
    <row r="2666" spans="3:7">
      <c r="C2666" s="810"/>
      <c r="D2666" s="810"/>
      <c r="E2666" s="810"/>
      <c r="F2666" s="810"/>
      <c r="G2666" s="810"/>
    </row>
    <row r="2667" spans="3:7">
      <c r="C2667" s="810"/>
      <c r="D2667" s="810"/>
      <c r="E2667" s="810"/>
      <c r="F2667" s="810"/>
      <c r="G2667" s="810"/>
    </row>
    <row r="2668" spans="3:7">
      <c r="C2668" s="810"/>
      <c r="D2668" s="810"/>
      <c r="E2668" s="810"/>
      <c r="F2668" s="810"/>
      <c r="G2668" s="810"/>
    </row>
    <row r="2669" spans="3:7">
      <c r="C2669" s="810"/>
      <c r="D2669" s="810"/>
      <c r="E2669" s="810"/>
      <c r="F2669" s="810"/>
      <c r="G2669" s="810"/>
    </row>
    <row r="2670" spans="3:7">
      <c r="C2670" s="810"/>
      <c r="D2670" s="810"/>
      <c r="E2670" s="810"/>
      <c r="F2670" s="810"/>
      <c r="G2670" s="810"/>
    </row>
    <row r="2671" spans="3:7">
      <c r="C2671" s="810"/>
      <c r="D2671" s="810"/>
      <c r="E2671" s="810"/>
      <c r="F2671" s="810"/>
      <c r="G2671" s="810"/>
    </row>
    <row r="2672" spans="3:7">
      <c r="C2672" s="810"/>
      <c r="D2672" s="810"/>
      <c r="E2672" s="810"/>
      <c r="F2672" s="810"/>
      <c r="G2672" s="810"/>
    </row>
    <row r="2673" spans="3:7">
      <c r="C2673" s="810"/>
      <c r="D2673" s="810"/>
      <c r="E2673" s="810"/>
      <c r="F2673" s="810"/>
      <c r="G2673" s="810"/>
    </row>
    <row r="2674" spans="3:7">
      <c r="C2674" s="810"/>
      <c r="D2674" s="810"/>
      <c r="E2674" s="810"/>
      <c r="F2674" s="810"/>
      <c r="G2674" s="810"/>
    </row>
    <row r="2675" spans="3:7">
      <c r="C2675" s="810"/>
      <c r="D2675" s="810"/>
      <c r="E2675" s="810"/>
      <c r="F2675" s="810"/>
      <c r="G2675" s="810"/>
    </row>
    <row r="2676" spans="3:7">
      <c r="C2676" s="810"/>
      <c r="D2676" s="810"/>
      <c r="E2676" s="810"/>
      <c r="F2676" s="810"/>
      <c r="G2676" s="810"/>
    </row>
    <row r="2677" spans="3:7">
      <c r="C2677" s="810"/>
      <c r="D2677" s="810"/>
      <c r="E2677" s="810"/>
      <c r="F2677" s="810"/>
      <c r="G2677" s="810"/>
    </row>
    <row r="2678" spans="3:7">
      <c r="C2678" s="810"/>
      <c r="D2678" s="810"/>
      <c r="E2678" s="810"/>
      <c r="F2678" s="810"/>
      <c r="G2678" s="810"/>
    </row>
    <row r="2679" spans="3:7">
      <c r="C2679" s="810"/>
      <c r="D2679" s="810"/>
      <c r="E2679" s="810"/>
      <c r="F2679" s="810"/>
      <c r="G2679" s="810"/>
    </row>
    <row r="2680" spans="3:7">
      <c r="C2680" s="810"/>
      <c r="D2680" s="810"/>
      <c r="E2680" s="810"/>
      <c r="F2680" s="810"/>
      <c r="G2680" s="810"/>
    </row>
    <row r="2681" spans="3:7">
      <c r="C2681" s="810"/>
      <c r="D2681" s="810"/>
      <c r="E2681" s="810"/>
      <c r="F2681" s="810"/>
      <c r="G2681" s="810"/>
    </row>
    <row r="2682" spans="3:7">
      <c r="C2682" s="810"/>
      <c r="D2682" s="810"/>
      <c r="E2682" s="810"/>
      <c r="F2682" s="810"/>
      <c r="G2682" s="810"/>
    </row>
    <row r="2683" spans="3:7">
      <c r="C2683" s="810"/>
      <c r="D2683" s="810"/>
      <c r="E2683" s="810"/>
      <c r="F2683" s="810"/>
      <c r="G2683" s="810"/>
    </row>
    <row r="2684" spans="3:7">
      <c r="C2684" s="810"/>
      <c r="D2684" s="810"/>
      <c r="E2684" s="810"/>
      <c r="F2684" s="810"/>
      <c r="G2684" s="810"/>
    </row>
    <row r="2685" spans="3:7">
      <c r="C2685" s="810"/>
      <c r="D2685" s="810"/>
      <c r="E2685" s="810"/>
      <c r="F2685" s="810"/>
      <c r="G2685" s="810"/>
    </row>
    <row r="2686" spans="3:7">
      <c r="C2686" s="810"/>
      <c r="D2686" s="810"/>
      <c r="E2686" s="810"/>
      <c r="F2686" s="810"/>
      <c r="G2686" s="810"/>
    </row>
    <row r="2687" spans="3:7">
      <c r="C2687" s="810"/>
      <c r="D2687" s="810"/>
      <c r="E2687" s="810"/>
      <c r="F2687" s="810"/>
      <c r="G2687" s="810"/>
    </row>
    <row r="2688" spans="3:7">
      <c r="C2688" s="810"/>
      <c r="D2688" s="810"/>
      <c r="E2688" s="810"/>
      <c r="F2688" s="810"/>
      <c r="G2688" s="810"/>
    </row>
    <row r="2689" spans="3:7">
      <c r="C2689" s="810"/>
      <c r="D2689" s="810"/>
      <c r="E2689" s="810"/>
      <c r="F2689" s="810"/>
      <c r="G2689" s="810"/>
    </row>
    <row r="2690" spans="3:7">
      <c r="C2690" s="810"/>
      <c r="D2690" s="810"/>
      <c r="E2690" s="810"/>
      <c r="F2690" s="810"/>
      <c r="G2690" s="810"/>
    </row>
    <row r="2691" spans="3:7">
      <c r="C2691" s="810"/>
      <c r="D2691" s="810"/>
      <c r="E2691" s="810"/>
      <c r="F2691" s="810"/>
      <c r="G2691" s="810"/>
    </row>
    <row r="2692" spans="3:7">
      <c r="C2692" s="810"/>
      <c r="D2692" s="810"/>
      <c r="E2692" s="810"/>
      <c r="F2692" s="810"/>
      <c r="G2692" s="810"/>
    </row>
    <row r="2693" spans="3:7">
      <c r="C2693" s="810"/>
      <c r="D2693" s="810"/>
      <c r="E2693" s="810"/>
      <c r="F2693" s="810"/>
      <c r="G2693" s="810"/>
    </row>
    <row r="2694" spans="3:7">
      <c r="C2694" s="810"/>
      <c r="D2694" s="810"/>
      <c r="E2694" s="810"/>
      <c r="F2694" s="810"/>
      <c r="G2694" s="810"/>
    </row>
    <row r="2695" spans="3:7">
      <c r="C2695" s="810"/>
      <c r="D2695" s="810"/>
      <c r="E2695" s="810"/>
      <c r="F2695" s="810"/>
      <c r="G2695" s="810"/>
    </row>
    <row r="2696" spans="3:7">
      <c r="C2696" s="810"/>
      <c r="D2696" s="810"/>
      <c r="E2696" s="810"/>
      <c r="F2696" s="810"/>
      <c r="G2696" s="810"/>
    </row>
    <row r="2697" spans="3:7">
      <c r="C2697" s="810"/>
      <c r="D2697" s="810"/>
      <c r="E2697" s="810"/>
      <c r="F2697" s="810"/>
      <c r="G2697" s="810"/>
    </row>
    <row r="2698" spans="3:7">
      <c r="C2698" s="810"/>
      <c r="D2698" s="810"/>
      <c r="E2698" s="810"/>
      <c r="F2698" s="810"/>
      <c r="G2698" s="810"/>
    </row>
    <row r="2699" spans="3:7">
      <c r="C2699" s="810"/>
      <c r="D2699" s="810"/>
      <c r="E2699" s="810"/>
      <c r="F2699" s="810"/>
      <c r="G2699" s="810"/>
    </row>
    <row r="2700" spans="3:7">
      <c r="C2700" s="810"/>
      <c r="D2700" s="810"/>
      <c r="E2700" s="810"/>
      <c r="F2700" s="810"/>
      <c r="G2700" s="810"/>
    </row>
    <row r="2701" spans="3:7">
      <c r="C2701" s="810"/>
      <c r="D2701" s="810"/>
      <c r="E2701" s="810"/>
      <c r="F2701" s="810"/>
      <c r="G2701" s="810"/>
    </row>
    <row r="2702" spans="3:7">
      <c r="C2702" s="810"/>
      <c r="D2702" s="810"/>
      <c r="E2702" s="810"/>
      <c r="F2702" s="810"/>
      <c r="G2702" s="810"/>
    </row>
    <row r="2703" spans="3:7">
      <c r="C2703" s="810"/>
      <c r="D2703" s="810"/>
      <c r="E2703" s="810"/>
      <c r="F2703" s="810"/>
      <c r="G2703" s="810"/>
    </row>
    <row r="2704" spans="3:7">
      <c r="C2704" s="810"/>
      <c r="D2704" s="810"/>
      <c r="E2704" s="810"/>
      <c r="F2704" s="810"/>
      <c r="G2704" s="810"/>
    </row>
    <row r="2705" spans="3:7">
      <c r="C2705" s="810"/>
      <c r="D2705" s="810"/>
      <c r="E2705" s="810"/>
      <c r="F2705" s="810"/>
      <c r="G2705" s="810"/>
    </row>
    <row r="2706" spans="3:7">
      <c r="C2706" s="810"/>
      <c r="D2706" s="810"/>
      <c r="E2706" s="810"/>
      <c r="F2706" s="810"/>
      <c r="G2706" s="810"/>
    </row>
    <row r="2707" spans="3:7">
      <c r="C2707" s="810"/>
      <c r="D2707" s="810"/>
      <c r="E2707" s="810"/>
      <c r="F2707" s="810"/>
      <c r="G2707" s="810"/>
    </row>
    <row r="2708" spans="3:7">
      <c r="C2708" s="810"/>
      <c r="D2708" s="810"/>
      <c r="E2708" s="810"/>
      <c r="F2708" s="810"/>
      <c r="G2708" s="810"/>
    </row>
    <row r="2709" spans="3:7">
      <c r="C2709" s="810"/>
      <c r="D2709" s="810"/>
      <c r="E2709" s="810"/>
      <c r="F2709" s="810"/>
      <c r="G2709" s="810"/>
    </row>
    <row r="2710" spans="3:7">
      <c r="C2710" s="810"/>
      <c r="D2710" s="810"/>
      <c r="E2710" s="810"/>
      <c r="F2710" s="810"/>
      <c r="G2710" s="810"/>
    </row>
    <row r="2711" spans="3:7">
      <c r="C2711" s="810"/>
      <c r="D2711" s="810"/>
      <c r="E2711" s="810"/>
      <c r="F2711" s="810"/>
      <c r="G2711" s="810"/>
    </row>
    <row r="2712" spans="3:7">
      <c r="C2712" s="810"/>
      <c r="D2712" s="810"/>
      <c r="E2712" s="810"/>
      <c r="F2712" s="810"/>
      <c r="G2712" s="810"/>
    </row>
    <row r="2713" spans="3:7">
      <c r="C2713" s="810"/>
      <c r="D2713" s="810"/>
      <c r="E2713" s="810"/>
      <c r="F2713" s="810"/>
      <c r="G2713" s="810"/>
    </row>
    <row r="2714" spans="3:7">
      <c r="C2714" s="810"/>
      <c r="D2714" s="810"/>
      <c r="E2714" s="810"/>
      <c r="F2714" s="810"/>
      <c r="G2714" s="810"/>
    </row>
    <row r="2715" spans="3:7">
      <c r="C2715" s="810"/>
      <c r="D2715" s="810"/>
      <c r="E2715" s="810"/>
      <c r="F2715" s="810"/>
      <c r="G2715" s="810"/>
    </row>
    <row r="2716" spans="3:7">
      <c r="C2716" s="810"/>
      <c r="D2716" s="810"/>
      <c r="E2716" s="810"/>
      <c r="F2716" s="810"/>
      <c r="G2716" s="810"/>
    </row>
    <row r="2717" spans="3:7">
      <c r="C2717" s="810"/>
      <c r="D2717" s="810"/>
      <c r="E2717" s="810"/>
      <c r="F2717" s="810"/>
      <c r="G2717" s="810"/>
    </row>
    <row r="2718" spans="3:7">
      <c r="C2718" s="810"/>
      <c r="D2718" s="810"/>
      <c r="E2718" s="810"/>
      <c r="F2718" s="810"/>
      <c r="G2718" s="810"/>
    </row>
    <row r="2719" spans="3:7">
      <c r="C2719" s="810"/>
      <c r="D2719" s="810"/>
      <c r="E2719" s="810"/>
      <c r="F2719" s="810"/>
      <c r="G2719" s="810"/>
    </row>
    <row r="2720" spans="3:7">
      <c r="C2720" s="810"/>
      <c r="D2720" s="810"/>
      <c r="E2720" s="810"/>
      <c r="F2720" s="810"/>
      <c r="G2720" s="810"/>
    </row>
    <row r="2721" spans="3:7">
      <c r="C2721" s="810"/>
      <c r="D2721" s="810"/>
      <c r="E2721" s="810"/>
      <c r="F2721" s="810"/>
      <c r="G2721" s="810"/>
    </row>
    <row r="2722" spans="3:7">
      <c r="C2722" s="810"/>
      <c r="D2722" s="810"/>
      <c r="E2722" s="810"/>
      <c r="F2722" s="810"/>
      <c r="G2722" s="810"/>
    </row>
    <row r="2723" spans="3:7">
      <c r="C2723" s="810"/>
      <c r="D2723" s="810"/>
      <c r="E2723" s="810"/>
      <c r="F2723" s="810"/>
      <c r="G2723" s="810"/>
    </row>
    <row r="2724" spans="3:7">
      <c r="C2724" s="810"/>
      <c r="D2724" s="810"/>
      <c r="E2724" s="810"/>
      <c r="F2724" s="810"/>
      <c r="G2724" s="810"/>
    </row>
    <row r="2725" spans="3:7">
      <c r="C2725" s="810"/>
      <c r="D2725" s="810"/>
      <c r="E2725" s="810"/>
      <c r="F2725" s="810"/>
      <c r="G2725" s="810"/>
    </row>
    <row r="2726" spans="3:7">
      <c r="C2726" s="810"/>
      <c r="D2726" s="810"/>
      <c r="E2726" s="810"/>
      <c r="F2726" s="810"/>
      <c r="G2726" s="810"/>
    </row>
    <row r="2727" spans="3:7">
      <c r="C2727" s="810"/>
      <c r="D2727" s="810"/>
      <c r="E2727" s="810"/>
      <c r="F2727" s="810"/>
      <c r="G2727" s="810"/>
    </row>
    <row r="2728" spans="3:7">
      <c r="C2728" s="810"/>
      <c r="D2728" s="810"/>
      <c r="E2728" s="810"/>
      <c r="F2728" s="810"/>
      <c r="G2728" s="810"/>
    </row>
    <row r="2729" spans="3:7">
      <c r="C2729" s="810"/>
      <c r="D2729" s="810"/>
      <c r="E2729" s="810"/>
      <c r="F2729" s="810"/>
      <c r="G2729" s="810"/>
    </row>
    <row r="2730" spans="3:7">
      <c r="C2730" s="810"/>
      <c r="D2730" s="810"/>
      <c r="E2730" s="810"/>
      <c r="F2730" s="810"/>
      <c r="G2730" s="810"/>
    </row>
    <row r="2731" spans="3:7">
      <c r="C2731" s="810"/>
      <c r="D2731" s="810"/>
      <c r="E2731" s="810"/>
      <c r="F2731" s="810"/>
      <c r="G2731" s="810"/>
    </row>
    <row r="2732" spans="3:7">
      <c r="C2732" s="810"/>
      <c r="D2732" s="810"/>
      <c r="E2732" s="810"/>
      <c r="F2732" s="810"/>
      <c r="G2732" s="810"/>
    </row>
    <row r="2733" spans="3:7">
      <c r="C2733" s="810"/>
      <c r="D2733" s="810"/>
      <c r="E2733" s="810"/>
      <c r="F2733" s="810"/>
      <c r="G2733" s="810"/>
    </row>
    <row r="2734" spans="3:7">
      <c r="C2734" s="810"/>
      <c r="D2734" s="810"/>
      <c r="E2734" s="810"/>
      <c r="F2734" s="810"/>
      <c r="G2734" s="810"/>
    </row>
    <row r="2735" spans="3:7">
      <c r="C2735" s="810"/>
      <c r="D2735" s="810"/>
      <c r="E2735" s="810"/>
      <c r="F2735" s="810"/>
      <c r="G2735" s="810"/>
    </row>
    <row r="2736" spans="3:7">
      <c r="C2736" s="810"/>
      <c r="D2736" s="810"/>
      <c r="E2736" s="810"/>
      <c r="F2736" s="810"/>
      <c r="G2736" s="810"/>
    </row>
    <row r="2737" spans="3:7">
      <c r="C2737" s="810"/>
      <c r="D2737" s="810"/>
      <c r="E2737" s="810"/>
      <c r="F2737" s="810"/>
      <c r="G2737" s="810"/>
    </row>
    <row r="2738" spans="3:7">
      <c r="C2738" s="810"/>
      <c r="D2738" s="810"/>
      <c r="E2738" s="810"/>
      <c r="F2738" s="810"/>
      <c r="G2738" s="810"/>
    </row>
    <row r="2739" spans="3:7">
      <c r="C2739" s="810"/>
      <c r="D2739" s="810"/>
      <c r="E2739" s="810"/>
      <c r="F2739" s="810"/>
      <c r="G2739" s="810"/>
    </row>
    <row r="2740" spans="3:7">
      <c r="C2740" s="810"/>
      <c r="D2740" s="810"/>
      <c r="E2740" s="810"/>
      <c r="F2740" s="810"/>
      <c r="G2740" s="810"/>
    </row>
    <row r="2741" spans="3:7">
      <c r="C2741" s="810"/>
      <c r="D2741" s="810"/>
      <c r="E2741" s="810"/>
      <c r="F2741" s="810"/>
      <c r="G2741" s="810"/>
    </row>
    <row r="2742" spans="3:7">
      <c r="C2742" s="810"/>
      <c r="D2742" s="810"/>
      <c r="E2742" s="810"/>
      <c r="F2742" s="810"/>
      <c r="G2742" s="810"/>
    </row>
    <row r="2743" spans="3:7">
      <c r="C2743" s="810"/>
      <c r="D2743" s="810"/>
      <c r="E2743" s="810"/>
      <c r="F2743" s="810"/>
      <c r="G2743" s="810"/>
    </row>
    <row r="2744" spans="3:7">
      <c r="C2744" s="810"/>
      <c r="D2744" s="810"/>
      <c r="E2744" s="810"/>
      <c r="F2744" s="810"/>
      <c r="G2744" s="810"/>
    </row>
    <row r="2745" spans="3:7">
      <c r="C2745" s="810"/>
      <c r="D2745" s="810"/>
      <c r="E2745" s="810"/>
      <c r="F2745" s="810"/>
      <c r="G2745" s="810"/>
    </row>
    <row r="2746" spans="3:7">
      <c r="C2746" s="810"/>
      <c r="D2746" s="810"/>
      <c r="E2746" s="810"/>
      <c r="F2746" s="810"/>
      <c r="G2746" s="810"/>
    </row>
    <row r="2747" spans="3:7">
      <c r="C2747" s="810"/>
      <c r="D2747" s="810"/>
      <c r="E2747" s="810"/>
      <c r="F2747" s="810"/>
      <c r="G2747" s="810"/>
    </row>
    <row r="2748" spans="3:7">
      <c r="C2748" s="810"/>
      <c r="D2748" s="810"/>
      <c r="E2748" s="810"/>
      <c r="F2748" s="810"/>
      <c r="G2748" s="810"/>
    </row>
    <row r="2749" spans="3:7">
      <c r="C2749" s="810"/>
      <c r="D2749" s="810"/>
      <c r="E2749" s="810"/>
      <c r="F2749" s="810"/>
      <c r="G2749" s="810"/>
    </row>
    <row r="2750" spans="3:7">
      <c r="C2750" s="810"/>
      <c r="D2750" s="810"/>
      <c r="E2750" s="810"/>
      <c r="F2750" s="810"/>
      <c r="G2750" s="810"/>
    </row>
    <row r="2751" spans="3:7">
      <c r="C2751" s="810"/>
      <c r="D2751" s="810"/>
      <c r="E2751" s="810"/>
      <c r="F2751" s="810"/>
      <c r="G2751" s="810"/>
    </row>
    <row r="2752" spans="3:7">
      <c r="C2752" s="810"/>
      <c r="D2752" s="810"/>
      <c r="E2752" s="810"/>
      <c r="F2752" s="810"/>
      <c r="G2752" s="810"/>
    </row>
    <row r="2753" spans="3:7">
      <c r="C2753" s="810"/>
      <c r="D2753" s="810"/>
      <c r="E2753" s="810"/>
      <c r="F2753" s="810"/>
      <c r="G2753" s="810"/>
    </row>
    <row r="2754" spans="3:7">
      <c r="C2754" s="810"/>
      <c r="D2754" s="810"/>
      <c r="E2754" s="810"/>
      <c r="F2754" s="810"/>
      <c r="G2754" s="810"/>
    </row>
    <row r="2755" spans="3:7">
      <c r="C2755" s="810"/>
      <c r="D2755" s="810"/>
      <c r="E2755" s="810"/>
      <c r="F2755" s="810"/>
      <c r="G2755" s="810"/>
    </row>
    <row r="2756" spans="3:7">
      <c r="C2756" s="810"/>
      <c r="D2756" s="810"/>
      <c r="E2756" s="810"/>
      <c r="F2756" s="810"/>
      <c r="G2756" s="810"/>
    </row>
    <row r="2757" spans="3:7">
      <c r="C2757" s="810"/>
      <c r="D2757" s="810"/>
      <c r="E2757" s="810"/>
      <c r="F2757" s="810"/>
      <c r="G2757" s="810"/>
    </row>
    <row r="2758" spans="3:7">
      <c r="C2758" s="810"/>
      <c r="D2758" s="810"/>
      <c r="E2758" s="810"/>
      <c r="F2758" s="810"/>
      <c r="G2758" s="810"/>
    </row>
    <row r="2759" spans="3:7">
      <c r="C2759" s="810"/>
      <c r="D2759" s="810"/>
      <c r="E2759" s="810"/>
      <c r="F2759" s="810"/>
      <c r="G2759" s="810"/>
    </row>
    <row r="2760" spans="3:7">
      <c r="C2760" s="810"/>
      <c r="D2760" s="810"/>
      <c r="E2760" s="810"/>
      <c r="F2760" s="810"/>
      <c r="G2760" s="810"/>
    </row>
    <row r="2761" spans="3:7">
      <c r="C2761" s="810"/>
      <c r="D2761" s="810"/>
      <c r="E2761" s="810"/>
      <c r="F2761" s="810"/>
      <c r="G2761" s="810"/>
    </row>
    <row r="2762" spans="3:7">
      <c r="C2762" s="810"/>
      <c r="D2762" s="810"/>
      <c r="E2762" s="810"/>
      <c r="F2762" s="810"/>
      <c r="G2762" s="810"/>
    </row>
    <row r="2763" spans="3:7">
      <c r="C2763" s="810"/>
      <c r="D2763" s="810"/>
      <c r="E2763" s="810"/>
      <c r="F2763" s="810"/>
      <c r="G2763" s="810"/>
    </row>
    <row r="2764" spans="3:7">
      <c r="C2764" s="810"/>
      <c r="D2764" s="810"/>
      <c r="E2764" s="810"/>
      <c r="F2764" s="810"/>
      <c r="G2764" s="810"/>
    </row>
    <row r="2765" spans="3:7">
      <c r="C2765" s="810"/>
      <c r="D2765" s="810"/>
      <c r="E2765" s="810"/>
      <c r="F2765" s="810"/>
      <c r="G2765" s="810"/>
    </row>
    <row r="2766" spans="3:7">
      <c r="C2766" s="810"/>
      <c r="D2766" s="810"/>
      <c r="E2766" s="810"/>
      <c r="F2766" s="810"/>
      <c r="G2766" s="810"/>
    </row>
    <row r="2767" spans="3:7">
      <c r="C2767" s="810"/>
      <c r="D2767" s="810"/>
      <c r="E2767" s="810"/>
      <c r="F2767" s="810"/>
      <c r="G2767" s="810"/>
    </row>
    <row r="2768" spans="3:7">
      <c r="C2768" s="810"/>
      <c r="D2768" s="810"/>
      <c r="E2768" s="810"/>
      <c r="F2768" s="810"/>
      <c r="G2768" s="810"/>
    </row>
    <row r="2769" spans="3:7">
      <c r="C2769" s="810"/>
      <c r="D2769" s="810"/>
      <c r="E2769" s="810"/>
      <c r="F2769" s="810"/>
      <c r="G2769" s="810"/>
    </row>
    <row r="2770" spans="3:7">
      <c r="C2770" s="810"/>
      <c r="D2770" s="810"/>
      <c r="E2770" s="810"/>
      <c r="F2770" s="810"/>
      <c r="G2770" s="810"/>
    </row>
    <row r="2771" spans="3:7">
      <c r="C2771" s="810"/>
      <c r="D2771" s="810"/>
      <c r="E2771" s="810"/>
      <c r="F2771" s="810"/>
      <c r="G2771" s="810"/>
    </row>
    <row r="2772" spans="3:7">
      <c r="C2772" s="810"/>
      <c r="D2772" s="810"/>
      <c r="E2772" s="810"/>
      <c r="F2772" s="810"/>
      <c r="G2772" s="810"/>
    </row>
    <row r="2773" spans="3:7">
      <c r="C2773" s="810"/>
      <c r="D2773" s="810"/>
      <c r="E2773" s="810"/>
      <c r="F2773" s="810"/>
      <c r="G2773" s="810"/>
    </row>
    <row r="2774" spans="3:7">
      <c r="C2774" s="810"/>
      <c r="D2774" s="810"/>
      <c r="E2774" s="810"/>
      <c r="F2774" s="810"/>
      <c r="G2774" s="810"/>
    </row>
    <row r="2775" spans="3:7">
      <c r="C2775" s="810"/>
      <c r="D2775" s="810"/>
      <c r="E2775" s="810"/>
      <c r="F2775" s="810"/>
      <c r="G2775" s="810"/>
    </row>
    <row r="2776" spans="3:7">
      <c r="C2776" s="810"/>
      <c r="D2776" s="810"/>
      <c r="E2776" s="810"/>
      <c r="F2776" s="810"/>
      <c r="G2776" s="810"/>
    </row>
    <row r="2777" spans="3:7">
      <c r="C2777" s="810"/>
      <c r="D2777" s="810"/>
      <c r="E2777" s="810"/>
      <c r="F2777" s="810"/>
      <c r="G2777" s="810"/>
    </row>
    <row r="2778" spans="3:7">
      <c r="C2778" s="810"/>
      <c r="D2778" s="810"/>
      <c r="E2778" s="810"/>
      <c r="F2778" s="810"/>
      <c r="G2778" s="810"/>
    </row>
    <row r="2779" spans="3:7">
      <c r="C2779" s="810"/>
      <c r="D2779" s="810"/>
      <c r="E2779" s="810"/>
      <c r="F2779" s="810"/>
      <c r="G2779" s="810"/>
    </row>
    <row r="2780" spans="3:7">
      <c r="C2780" s="810"/>
      <c r="D2780" s="810"/>
      <c r="E2780" s="810"/>
      <c r="F2780" s="810"/>
      <c r="G2780" s="810"/>
    </row>
    <row r="2781" spans="3:7">
      <c r="C2781" s="810"/>
      <c r="D2781" s="810"/>
      <c r="E2781" s="810"/>
      <c r="F2781" s="810"/>
      <c r="G2781" s="810"/>
    </row>
    <row r="2782" spans="3:7">
      <c r="C2782" s="810"/>
      <c r="D2782" s="810"/>
      <c r="E2782" s="810"/>
      <c r="F2782" s="810"/>
      <c r="G2782" s="810"/>
    </row>
    <row r="2783" spans="3:7">
      <c r="C2783" s="810"/>
      <c r="D2783" s="810"/>
      <c r="E2783" s="810"/>
      <c r="F2783" s="810"/>
      <c r="G2783" s="810"/>
    </row>
    <row r="2784" spans="3:7">
      <c r="C2784" s="810"/>
      <c r="D2784" s="810"/>
      <c r="E2784" s="810"/>
      <c r="F2784" s="810"/>
      <c r="G2784" s="810"/>
    </row>
    <row r="2785" spans="3:7">
      <c r="C2785" s="810"/>
      <c r="D2785" s="810"/>
      <c r="E2785" s="810"/>
      <c r="F2785" s="810"/>
      <c r="G2785" s="810"/>
    </row>
    <row r="2786" spans="3:7">
      <c r="C2786" s="810"/>
      <c r="D2786" s="810"/>
      <c r="E2786" s="810"/>
      <c r="F2786" s="810"/>
      <c r="G2786" s="810"/>
    </row>
    <row r="2787" spans="3:7">
      <c r="C2787" s="810"/>
      <c r="D2787" s="810"/>
      <c r="E2787" s="810"/>
      <c r="F2787" s="810"/>
      <c r="G2787" s="810"/>
    </row>
    <row r="2788" spans="3:7">
      <c r="C2788" s="810"/>
      <c r="D2788" s="810"/>
      <c r="E2788" s="810"/>
      <c r="F2788" s="810"/>
      <c r="G2788" s="810"/>
    </row>
    <row r="2789" spans="3:7">
      <c r="C2789" s="810"/>
      <c r="D2789" s="810"/>
      <c r="E2789" s="810"/>
      <c r="F2789" s="810"/>
      <c r="G2789" s="810"/>
    </row>
    <row r="2790" spans="3:7">
      <c r="C2790" s="810"/>
      <c r="D2790" s="810"/>
      <c r="E2790" s="810"/>
      <c r="F2790" s="810"/>
      <c r="G2790" s="810"/>
    </row>
    <row r="2791" spans="3:7">
      <c r="C2791" s="810"/>
      <c r="D2791" s="810"/>
      <c r="E2791" s="810"/>
      <c r="F2791" s="810"/>
      <c r="G2791" s="810"/>
    </row>
    <row r="2792" spans="3:7">
      <c r="C2792" s="810"/>
      <c r="D2792" s="810"/>
      <c r="E2792" s="810"/>
      <c r="F2792" s="810"/>
      <c r="G2792" s="810"/>
    </row>
    <row r="2793" spans="3:7">
      <c r="C2793" s="810"/>
      <c r="D2793" s="810"/>
      <c r="E2793" s="810"/>
      <c r="F2793" s="810"/>
      <c r="G2793" s="810"/>
    </row>
    <row r="2794" spans="3:7">
      <c r="C2794" s="810"/>
      <c r="D2794" s="810"/>
      <c r="E2794" s="810"/>
      <c r="F2794" s="810"/>
      <c r="G2794" s="810"/>
    </row>
    <row r="2795" spans="3:7">
      <c r="C2795" s="810"/>
      <c r="D2795" s="810"/>
      <c r="E2795" s="810"/>
      <c r="F2795" s="810"/>
      <c r="G2795" s="810"/>
    </row>
    <row r="2796" spans="3:7">
      <c r="C2796" s="810"/>
      <c r="D2796" s="810"/>
      <c r="E2796" s="810"/>
      <c r="F2796" s="810"/>
      <c r="G2796" s="810"/>
    </row>
    <row r="2797" spans="3:7">
      <c r="C2797" s="810"/>
      <c r="D2797" s="810"/>
      <c r="E2797" s="810"/>
      <c r="F2797" s="810"/>
      <c r="G2797" s="810"/>
    </row>
    <row r="2798" spans="3:7">
      <c r="C2798" s="810"/>
      <c r="D2798" s="810"/>
      <c r="E2798" s="810"/>
      <c r="F2798" s="810"/>
      <c r="G2798" s="810"/>
    </row>
    <row r="2799" spans="3:7">
      <c r="C2799" s="810"/>
      <c r="D2799" s="810"/>
      <c r="E2799" s="810"/>
      <c r="F2799" s="810"/>
      <c r="G2799" s="810"/>
    </row>
    <row r="2800" spans="3:7">
      <c r="C2800" s="810"/>
      <c r="D2800" s="810"/>
      <c r="E2800" s="810"/>
      <c r="F2800" s="810"/>
      <c r="G2800" s="810"/>
    </row>
    <row r="2801" spans="3:7">
      <c r="C2801" s="810"/>
      <c r="D2801" s="810"/>
      <c r="E2801" s="810"/>
      <c r="F2801" s="810"/>
      <c r="G2801" s="810"/>
    </row>
    <row r="2802" spans="3:7">
      <c r="C2802" s="810"/>
      <c r="D2802" s="810"/>
      <c r="E2802" s="810"/>
      <c r="F2802" s="810"/>
      <c r="G2802" s="810"/>
    </row>
    <row r="2803" spans="3:7">
      <c r="C2803" s="810"/>
      <c r="D2803" s="810"/>
      <c r="E2803" s="810"/>
      <c r="F2803" s="810"/>
      <c r="G2803" s="810"/>
    </row>
    <row r="2804" spans="3:7">
      <c r="C2804" s="810"/>
      <c r="D2804" s="810"/>
      <c r="E2804" s="810"/>
      <c r="F2804" s="810"/>
      <c r="G2804" s="810"/>
    </row>
    <row r="2805" spans="3:7">
      <c r="C2805" s="810"/>
      <c r="D2805" s="810"/>
      <c r="E2805" s="810"/>
      <c r="F2805" s="810"/>
      <c r="G2805" s="810"/>
    </row>
    <row r="2806" spans="3:7">
      <c r="C2806" s="810"/>
      <c r="D2806" s="810"/>
      <c r="E2806" s="810"/>
      <c r="F2806" s="810"/>
      <c r="G2806" s="810"/>
    </row>
    <row r="2807" spans="3:7">
      <c r="C2807" s="810"/>
      <c r="D2807" s="810"/>
      <c r="E2807" s="810"/>
      <c r="F2807" s="810"/>
      <c r="G2807" s="810"/>
    </row>
    <row r="2808" spans="3:7">
      <c r="C2808" s="810"/>
      <c r="D2808" s="810"/>
      <c r="E2808" s="810"/>
      <c r="F2808" s="810"/>
      <c r="G2808" s="810"/>
    </row>
    <row r="2809" spans="3:7">
      <c r="C2809" s="810"/>
      <c r="D2809" s="810"/>
      <c r="E2809" s="810"/>
      <c r="F2809" s="810"/>
      <c r="G2809" s="810"/>
    </row>
    <row r="2810" spans="3:7">
      <c r="C2810" s="810"/>
      <c r="D2810" s="810"/>
      <c r="E2810" s="810"/>
      <c r="F2810" s="810"/>
      <c r="G2810" s="810"/>
    </row>
    <row r="2811" spans="3:7">
      <c r="C2811" s="810"/>
      <c r="D2811" s="810"/>
      <c r="E2811" s="810"/>
      <c r="F2811" s="810"/>
      <c r="G2811" s="810"/>
    </row>
    <row r="2812" spans="3:7">
      <c r="C2812" s="810"/>
      <c r="D2812" s="810"/>
      <c r="E2812" s="810"/>
      <c r="F2812" s="810"/>
      <c r="G2812" s="810"/>
    </row>
    <row r="2813" spans="3:7">
      <c r="C2813" s="810"/>
      <c r="D2813" s="810"/>
      <c r="E2813" s="810"/>
      <c r="F2813" s="810"/>
      <c r="G2813" s="810"/>
    </row>
    <row r="2814" spans="3:7">
      <c r="C2814" s="810"/>
      <c r="D2814" s="810"/>
      <c r="E2814" s="810"/>
      <c r="F2814" s="810"/>
      <c r="G2814" s="810"/>
    </row>
    <row r="2815" spans="3:7">
      <c r="C2815" s="810"/>
      <c r="D2815" s="810"/>
      <c r="E2815" s="810"/>
      <c r="F2815" s="810"/>
      <c r="G2815" s="810"/>
    </row>
    <row r="2816" spans="3:7">
      <c r="C2816" s="810"/>
      <c r="D2816" s="810"/>
      <c r="E2816" s="810"/>
      <c r="F2816" s="810"/>
      <c r="G2816" s="810"/>
    </row>
    <row r="2817" spans="3:7">
      <c r="C2817" s="810"/>
      <c r="D2817" s="810"/>
      <c r="E2817" s="810"/>
      <c r="F2817" s="810"/>
      <c r="G2817" s="810"/>
    </row>
    <row r="2818" spans="3:7">
      <c r="C2818" s="810"/>
      <c r="D2818" s="810"/>
      <c r="E2818" s="810"/>
      <c r="F2818" s="810"/>
      <c r="G2818" s="810"/>
    </row>
    <row r="2819" spans="3:7">
      <c r="C2819" s="810"/>
      <c r="D2819" s="810"/>
      <c r="E2819" s="810"/>
      <c r="F2819" s="810"/>
      <c r="G2819" s="810"/>
    </row>
    <row r="2820" spans="3:7">
      <c r="C2820" s="810"/>
      <c r="D2820" s="810"/>
      <c r="E2820" s="810"/>
      <c r="F2820" s="810"/>
      <c r="G2820" s="810"/>
    </row>
    <row r="2821" spans="3:7">
      <c r="C2821" s="810"/>
      <c r="D2821" s="810"/>
      <c r="E2821" s="810"/>
      <c r="F2821" s="810"/>
      <c r="G2821" s="810"/>
    </row>
    <row r="2822" spans="3:7">
      <c r="C2822" s="810"/>
      <c r="D2822" s="810"/>
      <c r="E2822" s="810"/>
      <c r="F2822" s="810"/>
      <c r="G2822" s="810"/>
    </row>
    <row r="2823" spans="3:7">
      <c r="C2823" s="810"/>
      <c r="D2823" s="810"/>
      <c r="E2823" s="810"/>
      <c r="F2823" s="810"/>
      <c r="G2823" s="810"/>
    </row>
    <row r="2824" spans="3:7">
      <c r="C2824" s="810"/>
      <c r="D2824" s="810"/>
      <c r="E2824" s="810"/>
      <c r="F2824" s="810"/>
      <c r="G2824" s="810"/>
    </row>
    <row r="2825" spans="3:7">
      <c r="C2825" s="810"/>
      <c r="D2825" s="810"/>
      <c r="E2825" s="810"/>
      <c r="F2825" s="810"/>
      <c r="G2825" s="810"/>
    </row>
    <row r="2826" spans="3:7">
      <c r="C2826" s="810"/>
      <c r="D2826" s="810"/>
      <c r="E2826" s="810"/>
      <c r="F2826" s="810"/>
      <c r="G2826" s="810"/>
    </row>
    <row r="2827" spans="3:7">
      <c r="C2827" s="810"/>
      <c r="D2827" s="810"/>
      <c r="E2827" s="810"/>
      <c r="F2827" s="810"/>
      <c r="G2827" s="810"/>
    </row>
    <row r="2828" spans="3:7">
      <c r="C2828" s="810"/>
      <c r="D2828" s="810"/>
      <c r="E2828" s="810"/>
      <c r="F2828" s="810"/>
      <c r="G2828" s="810"/>
    </row>
    <row r="2829" spans="3:7">
      <c r="C2829" s="810"/>
      <c r="D2829" s="810"/>
      <c r="E2829" s="810"/>
      <c r="F2829" s="810"/>
      <c r="G2829" s="810"/>
    </row>
    <row r="2830" spans="3:7">
      <c r="C2830" s="810"/>
      <c r="D2830" s="810"/>
      <c r="E2830" s="810"/>
      <c r="F2830" s="810"/>
      <c r="G2830" s="810"/>
    </row>
    <row r="2831" spans="3:7">
      <c r="C2831" s="810"/>
      <c r="D2831" s="810"/>
      <c r="E2831" s="810"/>
      <c r="F2831" s="810"/>
      <c r="G2831" s="810"/>
    </row>
    <row r="2832" spans="3:7">
      <c r="C2832" s="810"/>
      <c r="D2832" s="810"/>
      <c r="E2832" s="810"/>
      <c r="F2832" s="810"/>
      <c r="G2832" s="810"/>
    </row>
    <row r="2833" spans="3:7">
      <c r="C2833" s="810"/>
      <c r="D2833" s="810"/>
      <c r="E2833" s="810"/>
      <c r="F2833" s="810"/>
      <c r="G2833" s="810"/>
    </row>
    <row r="2834" spans="3:7">
      <c r="C2834" s="810"/>
      <c r="D2834" s="810"/>
      <c r="E2834" s="810"/>
      <c r="F2834" s="810"/>
      <c r="G2834" s="810"/>
    </row>
    <row r="2835" spans="3:7">
      <c r="C2835" s="810"/>
      <c r="D2835" s="810"/>
      <c r="E2835" s="810"/>
      <c r="F2835" s="810"/>
      <c r="G2835" s="810"/>
    </row>
    <row r="2836" spans="3:7">
      <c r="C2836" s="810"/>
      <c r="D2836" s="810"/>
      <c r="E2836" s="810"/>
      <c r="F2836" s="810"/>
      <c r="G2836" s="810"/>
    </row>
    <row r="2837" spans="3:7">
      <c r="C2837" s="810"/>
      <c r="D2837" s="810"/>
      <c r="E2837" s="810"/>
      <c r="F2837" s="810"/>
      <c r="G2837" s="810"/>
    </row>
    <row r="2838" spans="3:7">
      <c r="C2838" s="810"/>
      <c r="D2838" s="810"/>
      <c r="E2838" s="810"/>
      <c r="F2838" s="810"/>
      <c r="G2838" s="810"/>
    </row>
    <row r="2839" spans="3:7">
      <c r="C2839" s="810"/>
      <c r="D2839" s="810"/>
      <c r="E2839" s="810"/>
      <c r="F2839" s="810"/>
      <c r="G2839" s="810"/>
    </row>
    <row r="2840" spans="3:7">
      <c r="C2840" s="810"/>
      <c r="D2840" s="810"/>
      <c r="E2840" s="810"/>
      <c r="F2840" s="810"/>
      <c r="G2840" s="810"/>
    </row>
    <row r="2841" spans="3:7">
      <c r="C2841" s="810"/>
      <c r="D2841" s="810"/>
      <c r="E2841" s="810"/>
      <c r="F2841" s="810"/>
      <c r="G2841" s="810"/>
    </row>
    <row r="2842" spans="3:7">
      <c r="C2842" s="810"/>
      <c r="D2842" s="810"/>
      <c r="E2842" s="810"/>
      <c r="F2842" s="810"/>
      <c r="G2842" s="810"/>
    </row>
    <row r="2843" spans="3:7">
      <c r="C2843" s="810"/>
      <c r="D2843" s="810"/>
      <c r="E2843" s="810"/>
      <c r="F2843" s="810"/>
      <c r="G2843" s="810"/>
    </row>
    <row r="2844" spans="3:7">
      <c r="C2844" s="810"/>
      <c r="D2844" s="810"/>
      <c r="E2844" s="810"/>
      <c r="F2844" s="810"/>
      <c r="G2844" s="810"/>
    </row>
    <row r="2845" spans="3:7">
      <c r="C2845" s="810"/>
      <c r="D2845" s="810"/>
      <c r="E2845" s="810"/>
      <c r="F2845" s="810"/>
      <c r="G2845" s="810"/>
    </row>
    <row r="2846" spans="3:7">
      <c r="C2846" s="810"/>
      <c r="D2846" s="810"/>
      <c r="E2846" s="810"/>
      <c r="F2846" s="810"/>
      <c r="G2846" s="810"/>
    </row>
    <row r="2847" spans="3:7">
      <c r="C2847" s="810"/>
      <c r="D2847" s="810"/>
      <c r="E2847" s="810"/>
      <c r="F2847" s="810"/>
      <c r="G2847" s="810"/>
    </row>
    <row r="2848" spans="3:7">
      <c r="C2848" s="810"/>
      <c r="D2848" s="810"/>
      <c r="E2848" s="810"/>
      <c r="F2848" s="810"/>
      <c r="G2848" s="810"/>
    </row>
    <row r="2849" spans="3:7">
      <c r="C2849" s="810"/>
      <c r="D2849" s="810"/>
      <c r="E2849" s="810"/>
      <c r="F2849" s="810"/>
      <c r="G2849" s="810"/>
    </row>
    <row r="2850" spans="3:7">
      <c r="C2850" s="810"/>
      <c r="D2850" s="810"/>
      <c r="E2850" s="810"/>
      <c r="F2850" s="810"/>
      <c r="G2850" s="810"/>
    </row>
    <row r="2851" spans="3:7">
      <c r="C2851" s="810"/>
      <c r="D2851" s="810"/>
      <c r="E2851" s="810"/>
      <c r="F2851" s="810"/>
      <c r="G2851" s="810"/>
    </row>
    <row r="2852" spans="3:7">
      <c r="C2852" s="810"/>
      <c r="D2852" s="810"/>
      <c r="E2852" s="810"/>
      <c r="F2852" s="810"/>
      <c r="G2852" s="810"/>
    </row>
    <row r="2853" spans="3:7">
      <c r="C2853" s="810"/>
      <c r="D2853" s="810"/>
      <c r="E2853" s="810"/>
      <c r="F2853" s="810"/>
      <c r="G2853" s="810"/>
    </row>
    <row r="2854" spans="3:7">
      <c r="C2854" s="810"/>
      <c r="D2854" s="810"/>
      <c r="E2854" s="810"/>
      <c r="F2854" s="810"/>
      <c r="G2854" s="810"/>
    </row>
    <row r="2855" spans="3:7">
      <c r="C2855" s="810"/>
      <c r="D2855" s="810"/>
      <c r="E2855" s="810"/>
      <c r="F2855" s="810"/>
      <c r="G2855" s="810"/>
    </row>
    <row r="2856" spans="3:7">
      <c r="C2856" s="810"/>
      <c r="D2856" s="810"/>
      <c r="E2856" s="810"/>
      <c r="F2856" s="810"/>
      <c r="G2856" s="810"/>
    </row>
    <row r="2857" spans="3:7">
      <c r="C2857" s="810"/>
      <c r="D2857" s="810"/>
      <c r="E2857" s="810"/>
      <c r="F2857" s="810"/>
      <c r="G2857" s="810"/>
    </row>
    <row r="2858" spans="3:7">
      <c r="C2858" s="810"/>
      <c r="D2858" s="810"/>
      <c r="E2858" s="810"/>
      <c r="F2858" s="810"/>
      <c r="G2858" s="810"/>
    </row>
    <row r="2859" spans="3:7">
      <c r="C2859" s="810"/>
      <c r="D2859" s="810"/>
      <c r="E2859" s="810"/>
      <c r="F2859" s="810"/>
      <c r="G2859" s="810"/>
    </row>
    <row r="2860" spans="3:7">
      <c r="C2860" s="810"/>
      <c r="D2860" s="810"/>
      <c r="E2860" s="810"/>
      <c r="F2860" s="810"/>
      <c r="G2860" s="810"/>
    </row>
    <row r="2861" spans="3:7">
      <c r="C2861" s="810"/>
      <c r="D2861" s="810"/>
      <c r="E2861" s="810"/>
      <c r="F2861" s="810"/>
      <c r="G2861" s="810"/>
    </row>
    <row r="2862" spans="3:7">
      <c r="C2862" s="810"/>
      <c r="D2862" s="810"/>
      <c r="E2862" s="810"/>
      <c r="F2862" s="810"/>
      <c r="G2862" s="810"/>
    </row>
    <row r="2863" spans="3:7">
      <c r="C2863" s="810"/>
      <c r="D2863" s="810"/>
      <c r="E2863" s="810"/>
      <c r="F2863" s="810"/>
      <c r="G2863" s="810"/>
    </row>
    <row r="2864" spans="3:7">
      <c r="C2864" s="810"/>
      <c r="D2864" s="810"/>
      <c r="E2864" s="810"/>
      <c r="F2864" s="810"/>
      <c r="G2864" s="810"/>
    </row>
    <row r="2865" spans="3:7">
      <c r="C2865" s="810"/>
      <c r="D2865" s="810"/>
      <c r="E2865" s="810"/>
      <c r="F2865" s="810"/>
      <c r="G2865" s="810"/>
    </row>
    <row r="2866" spans="3:7">
      <c r="C2866" s="810"/>
      <c r="D2866" s="810"/>
      <c r="E2866" s="810"/>
      <c r="F2866" s="810"/>
      <c r="G2866" s="810"/>
    </row>
    <row r="2867" spans="3:7">
      <c r="C2867" s="810"/>
      <c r="D2867" s="810"/>
      <c r="E2867" s="810"/>
      <c r="F2867" s="810"/>
      <c r="G2867" s="810"/>
    </row>
    <row r="2868" spans="3:7">
      <c r="C2868" s="810"/>
      <c r="D2868" s="810"/>
      <c r="E2868" s="810"/>
      <c r="F2868" s="810"/>
      <c r="G2868" s="810"/>
    </row>
    <row r="2869" spans="3:7">
      <c r="C2869" s="810"/>
      <c r="D2869" s="810"/>
      <c r="E2869" s="810"/>
      <c r="F2869" s="810"/>
      <c r="G2869" s="810"/>
    </row>
    <row r="2870" spans="3:7">
      <c r="C2870" s="810"/>
      <c r="D2870" s="810"/>
      <c r="E2870" s="810"/>
      <c r="F2870" s="810"/>
      <c r="G2870" s="810"/>
    </row>
    <row r="2871" spans="3:7">
      <c r="C2871" s="810"/>
      <c r="D2871" s="810"/>
      <c r="E2871" s="810"/>
      <c r="F2871" s="810"/>
      <c r="G2871" s="810"/>
    </row>
    <row r="2872" spans="3:7">
      <c r="C2872" s="810"/>
      <c r="D2872" s="810"/>
      <c r="E2872" s="810"/>
      <c r="F2872" s="810"/>
      <c r="G2872" s="810"/>
    </row>
    <row r="2873" spans="3:7">
      <c r="C2873" s="810"/>
      <c r="D2873" s="810"/>
      <c r="E2873" s="810"/>
      <c r="F2873" s="810"/>
      <c r="G2873" s="810"/>
    </row>
    <row r="2874" spans="3:7">
      <c r="C2874" s="810"/>
      <c r="D2874" s="810"/>
      <c r="E2874" s="810"/>
      <c r="F2874" s="810"/>
      <c r="G2874" s="810"/>
    </row>
    <row r="2875" spans="3:7">
      <c r="C2875" s="810"/>
      <c r="D2875" s="810"/>
      <c r="E2875" s="810"/>
      <c r="F2875" s="810"/>
      <c r="G2875" s="810"/>
    </row>
    <row r="2876" spans="3:7">
      <c r="C2876" s="810"/>
      <c r="D2876" s="810"/>
      <c r="E2876" s="810"/>
      <c r="F2876" s="810"/>
      <c r="G2876" s="810"/>
    </row>
    <row r="2877" spans="3:7">
      <c r="C2877" s="810"/>
      <c r="D2877" s="810"/>
      <c r="E2877" s="810"/>
      <c r="F2877" s="810"/>
      <c r="G2877" s="810"/>
    </row>
    <row r="2878" spans="3:7">
      <c r="C2878" s="810"/>
      <c r="D2878" s="810"/>
      <c r="E2878" s="810"/>
      <c r="F2878" s="810"/>
      <c r="G2878" s="810"/>
    </row>
    <row r="2879" spans="3:7">
      <c r="C2879" s="810"/>
      <c r="D2879" s="810"/>
      <c r="E2879" s="810"/>
      <c r="F2879" s="810"/>
      <c r="G2879" s="810"/>
    </row>
    <row r="2880" spans="3:7">
      <c r="C2880" s="810"/>
      <c r="D2880" s="810"/>
      <c r="E2880" s="810"/>
      <c r="F2880" s="810"/>
      <c r="G2880" s="810"/>
    </row>
    <row r="2881" spans="3:7">
      <c r="C2881" s="810"/>
      <c r="D2881" s="810"/>
      <c r="E2881" s="810"/>
      <c r="F2881" s="810"/>
      <c r="G2881" s="810"/>
    </row>
    <row r="2882" spans="3:7">
      <c r="C2882" s="810"/>
      <c r="D2882" s="810"/>
      <c r="E2882" s="810"/>
      <c r="F2882" s="810"/>
      <c r="G2882" s="810"/>
    </row>
    <row r="2883" spans="3:7">
      <c r="C2883" s="810"/>
      <c r="D2883" s="810"/>
      <c r="E2883" s="810"/>
      <c r="F2883" s="810"/>
      <c r="G2883" s="810"/>
    </row>
    <row r="2884" spans="3:7">
      <c r="C2884" s="810"/>
      <c r="D2884" s="810"/>
      <c r="E2884" s="810"/>
      <c r="F2884" s="810"/>
      <c r="G2884" s="810"/>
    </row>
    <row r="2885" spans="3:7">
      <c r="C2885" s="810"/>
      <c r="D2885" s="810"/>
      <c r="E2885" s="810"/>
      <c r="F2885" s="810"/>
      <c r="G2885" s="810"/>
    </row>
    <row r="2886" spans="3:7">
      <c r="C2886" s="810"/>
      <c r="D2886" s="810"/>
      <c r="E2886" s="810"/>
      <c r="F2886" s="810"/>
      <c r="G2886" s="810"/>
    </row>
    <row r="2887" spans="3:7">
      <c r="C2887" s="810"/>
      <c r="D2887" s="810"/>
      <c r="E2887" s="810"/>
      <c r="F2887" s="810"/>
      <c r="G2887" s="810"/>
    </row>
    <row r="2888" spans="3:7">
      <c r="C2888" s="810"/>
      <c r="D2888" s="810"/>
      <c r="E2888" s="810"/>
      <c r="F2888" s="810"/>
      <c r="G2888" s="810"/>
    </row>
    <row r="2889" spans="3:7">
      <c r="C2889" s="810"/>
      <c r="D2889" s="810"/>
      <c r="E2889" s="810"/>
      <c r="F2889" s="810"/>
      <c r="G2889" s="810"/>
    </row>
    <row r="2890" spans="3:7">
      <c r="C2890" s="810"/>
      <c r="D2890" s="810"/>
      <c r="E2890" s="810"/>
      <c r="F2890" s="810"/>
      <c r="G2890" s="810"/>
    </row>
    <row r="2891" spans="3:7">
      <c r="C2891" s="810"/>
      <c r="D2891" s="810"/>
      <c r="E2891" s="810"/>
      <c r="F2891" s="810"/>
      <c r="G2891" s="810"/>
    </row>
    <row r="2892" spans="3:7">
      <c r="C2892" s="810"/>
      <c r="D2892" s="810"/>
      <c r="E2892" s="810"/>
      <c r="F2892" s="810"/>
      <c r="G2892" s="810"/>
    </row>
    <row r="2893" spans="3:7">
      <c r="C2893" s="810"/>
      <c r="D2893" s="810"/>
      <c r="E2893" s="810"/>
      <c r="F2893" s="810"/>
      <c r="G2893" s="810"/>
    </row>
    <row r="2894" spans="3:7">
      <c r="C2894" s="810"/>
      <c r="D2894" s="810"/>
      <c r="E2894" s="810"/>
      <c r="F2894" s="810"/>
      <c r="G2894" s="810"/>
    </row>
    <row r="2895" spans="3:7">
      <c r="C2895" s="810"/>
      <c r="D2895" s="810"/>
      <c r="E2895" s="810"/>
      <c r="F2895" s="810"/>
      <c r="G2895" s="810"/>
    </row>
    <row r="2896" spans="3:7">
      <c r="C2896" s="810"/>
      <c r="D2896" s="810"/>
      <c r="E2896" s="810"/>
      <c r="F2896" s="810"/>
      <c r="G2896" s="810"/>
    </row>
    <row r="2897" spans="3:7">
      <c r="C2897" s="810"/>
      <c r="D2897" s="810"/>
      <c r="E2897" s="810"/>
      <c r="F2897" s="810"/>
      <c r="G2897" s="810"/>
    </row>
    <row r="2898" spans="3:7">
      <c r="C2898" s="810"/>
      <c r="D2898" s="810"/>
      <c r="E2898" s="810"/>
      <c r="F2898" s="810"/>
      <c r="G2898" s="810"/>
    </row>
    <row r="2899" spans="3:7">
      <c r="C2899" s="810"/>
      <c r="D2899" s="810"/>
      <c r="E2899" s="810"/>
      <c r="F2899" s="810"/>
      <c r="G2899" s="810"/>
    </row>
    <row r="2900" spans="3:7">
      <c r="C2900" s="810"/>
      <c r="D2900" s="810"/>
      <c r="E2900" s="810"/>
      <c r="F2900" s="810"/>
      <c r="G2900" s="810"/>
    </row>
    <row r="2901" spans="3:7">
      <c r="C2901" s="810"/>
      <c r="D2901" s="810"/>
      <c r="E2901" s="810"/>
      <c r="F2901" s="810"/>
      <c r="G2901" s="810"/>
    </row>
    <row r="2902" spans="3:7">
      <c r="C2902" s="810"/>
      <c r="D2902" s="810"/>
      <c r="E2902" s="810"/>
      <c r="F2902" s="810"/>
      <c r="G2902" s="810"/>
    </row>
    <row r="2903" spans="3:7">
      <c r="C2903" s="810"/>
      <c r="D2903" s="810"/>
      <c r="E2903" s="810"/>
      <c r="F2903" s="810"/>
      <c r="G2903" s="810"/>
    </row>
    <row r="2904" spans="3:7">
      <c r="C2904" s="810"/>
      <c r="D2904" s="810"/>
      <c r="E2904" s="810"/>
      <c r="F2904" s="810"/>
      <c r="G2904" s="810"/>
    </row>
    <row r="2905" spans="3:7">
      <c r="C2905" s="810"/>
      <c r="D2905" s="810"/>
      <c r="E2905" s="810"/>
      <c r="F2905" s="810"/>
      <c r="G2905" s="810"/>
    </row>
    <row r="2906" spans="3:7">
      <c r="C2906" s="810"/>
      <c r="D2906" s="810"/>
      <c r="E2906" s="810"/>
      <c r="F2906" s="810"/>
      <c r="G2906" s="810"/>
    </row>
    <row r="2907" spans="3:7">
      <c r="C2907" s="810"/>
      <c r="D2907" s="810"/>
      <c r="E2907" s="810"/>
      <c r="F2907" s="810"/>
      <c r="G2907" s="810"/>
    </row>
    <row r="2908" spans="3:7">
      <c r="C2908" s="810"/>
      <c r="D2908" s="810"/>
      <c r="E2908" s="810"/>
      <c r="F2908" s="810"/>
      <c r="G2908" s="810"/>
    </row>
    <row r="2909" spans="3:7">
      <c r="C2909" s="810"/>
      <c r="D2909" s="810"/>
      <c r="E2909" s="810"/>
      <c r="F2909" s="810"/>
      <c r="G2909" s="810"/>
    </row>
    <row r="2910" spans="3:7">
      <c r="C2910" s="810"/>
      <c r="D2910" s="810"/>
      <c r="E2910" s="810"/>
      <c r="F2910" s="810"/>
      <c r="G2910" s="810"/>
    </row>
    <row r="2911" spans="3:7">
      <c r="C2911" s="810"/>
      <c r="D2911" s="810"/>
      <c r="E2911" s="810"/>
      <c r="F2911" s="810"/>
      <c r="G2911" s="810"/>
    </row>
    <row r="2912" spans="3:7">
      <c r="C2912" s="810"/>
      <c r="D2912" s="810"/>
      <c r="E2912" s="810"/>
      <c r="F2912" s="810"/>
      <c r="G2912" s="810"/>
    </row>
    <row r="2913" spans="3:7">
      <c r="C2913" s="810"/>
      <c r="D2913" s="810"/>
      <c r="E2913" s="810"/>
      <c r="F2913" s="810"/>
      <c r="G2913" s="810"/>
    </row>
    <row r="2914" spans="3:7">
      <c r="C2914" s="810"/>
      <c r="D2914" s="810"/>
      <c r="E2914" s="810"/>
      <c r="F2914" s="810"/>
      <c r="G2914" s="810"/>
    </row>
    <row r="2915" spans="3:7">
      <c r="C2915" s="810"/>
      <c r="D2915" s="810"/>
      <c r="E2915" s="810"/>
      <c r="F2915" s="810"/>
      <c r="G2915" s="810"/>
    </row>
    <row r="2916" spans="3:7">
      <c r="C2916" s="810"/>
      <c r="D2916" s="810"/>
      <c r="E2916" s="810"/>
      <c r="F2916" s="810"/>
      <c r="G2916" s="810"/>
    </row>
    <row r="2917" spans="3:7">
      <c r="C2917" s="810"/>
      <c r="D2917" s="810"/>
      <c r="E2917" s="810"/>
      <c r="F2917" s="810"/>
      <c r="G2917" s="810"/>
    </row>
    <row r="2918" spans="3:7">
      <c r="C2918" s="810"/>
      <c r="D2918" s="810"/>
      <c r="E2918" s="810"/>
      <c r="F2918" s="810"/>
      <c r="G2918" s="810"/>
    </row>
    <row r="2919" spans="3:7">
      <c r="C2919" s="810"/>
      <c r="D2919" s="810"/>
      <c r="E2919" s="810"/>
      <c r="F2919" s="810"/>
      <c r="G2919" s="810"/>
    </row>
    <row r="2920" spans="3:7">
      <c r="C2920" s="810"/>
      <c r="D2920" s="810"/>
      <c r="E2920" s="810"/>
      <c r="F2920" s="810"/>
      <c r="G2920" s="810"/>
    </row>
    <row r="2921" spans="3:7">
      <c r="C2921" s="810"/>
      <c r="D2921" s="810"/>
      <c r="E2921" s="810"/>
      <c r="F2921" s="810"/>
      <c r="G2921" s="810"/>
    </row>
    <row r="2922" spans="3:7">
      <c r="C2922" s="810"/>
      <c r="D2922" s="810"/>
      <c r="E2922" s="810"/>
      <c r="F2922" s="810"/>
      <c r="G2922" s="810"/>
    </row>
    <row r="2923" spans="3:7">
      <c r="C2923" s="810"/>
      <c r="D2923" s="810"/>
      <c r="E2923" s="810"/>
      <c r="F2923" s="810"/>
      <c r="G2923" s="810"/>
    </row>
    <row r="2924" spans="3:7">
      <c r="C2924" s="810"/>
      <c r="D2924" s="810"/>
      <c r="E2924" s="810"/>
      <c r="F2924" s="810"/>
      <c r="G2924" s="810"/>
    </row>
    <row r="2925" spans="3:7">
      <c r="C2925" s="810"/>
      <c r="D2925" s="810"/>
      <c r="E2925" s="810"/>
      <c r="F2925" s="810"/>
      <c r="G2925" s="810"/>
    </row>
    <row r="2926" spans="3:7">
      <c r="C2926" s="810"/>
      <c r="D2926" s="810"/>
      <c r="E2926" s="810"/>
      <c r="F2926" s="810"/>
      <c r="G2926" s="810"/>
    </row>
    <row r="2927" spans="3:7">
      <c r="C2927" s="810"/>
      <c r="D2927" s="810"/>
      <c r="E2927" s="810"/>
      <c r="F2927" s="810"/>
      <c r="G2927" s="810"/>
    </row>
    <row r="2928" spans="3:7">
      <c r="C2928" s="810"/>
      <c r="D2928" s="810"/>
      <c r="E2928" s="810"/>
      <c r="F2928" s="810"/>
      <c r="G2928" s="810"/>
    </row>
    <row r="2929" spans="3:7">
      <c r="C2929" s="810"/>
      <c r="D2929" s="810"/>
      <c r="E2929" s="810"/>
      <c r="F2929" s="810"/>
      <c r="G2929" s="810"/>
    </row>
    <row r="2930" spans="3:7">
      <c r="C2930" s="810"/>
      <c r="D2930" s="810"/>
      <c r="E2930" s="810"/>
      <c r="F2930" s="810"/>
      <c r="G2930" s="810"/>
    </row>
    <row r="2931" spans="3:7">
      <c r="C2931" s="810"/>
      <c r="D2931" s="810"/>
      <c r="E2931" s="810"/>
      <c r="F2931" s="810"/>
      <c r="G2931" s="810"/>
    </row>
    <row r="2932" spans="3:7">
      <c r="C2932" s="810"/>
      <c r="D2932" s="810"/>
      <c r="E2932" s="810"/>
      <c r="F2932" s="810"/>
      <c r="G2932" s="810"/>
    </row>
    <row r="2933" spans="3:7">
      <c r="C2933" s="810"/>
      <c r="D2933" s="810"/>
      <c r="E2933" s="810"/>
      <c r="F2933" s="810"/>
      <c r="G2933" s="810"/>
    </row>
    <row r="2934" spans="3:7">
      <c r="C2934" s="810"/>
      <c r="D2934" s="810"/>
      <c r="E2934" s="810"/>
      <c r="F2934" s="810"/>
      <c r="G2934" s="810"/>
    </row>
    <row r="2935" spans="3:7">
      <c r="C2935" s="810"/>
      <c r="D2935" s="810"/>
      <c r="E2935" s="810"/>
      <c r="F2935" s="810"/>
      <c r="G2935" s="810"/>
    </row>
    <row r="2936" spans="3:7">
      <c r="C2936" s="810"/>
      <c r="D2936" s="810"/>
      <c r="E2936" s="810"/>
      <c r="F2936" s="810"/>
      <c r="G2936" s="810"/>
    </row>
    <row r="2937" spans="3:7">
      <c r="C2937" s="810"/>
      <c r="D2937" s="810"/>
      <c r="E2937" s="810"/>
      <c r="F2937" s="810"/>
      <c r="G2937" s="810"/>
    </row>
    <row r="2938" spans="3:7">
      <c r="C2938" s="810"/>
      <c r="D2938" s="810"/>
      <c r="E2938" s="810"/>
      <c r="F2938" s="810"/>
      <c r="G2938" s="810"/>
    </row>
    <row r="2939" spans="3:7">
      <c r="C2939" s="810"/>
      <c r="D2939" s="810"/>
      <c r="E2939" s="810"/>
      <c r="F2939" s="810"/>
      <c r="G2939" s="810"/>
    </row>
    <row r="2940" spans="3:7">
      <c r="C2940" s="810"/>
      <c r="D2940" s="810"/>
      <c r="E2940" s="810"/>
      <c r="F2940" s="810"/>
      <c r="G2940" s="810"/>
    </row>
    <row r="2941" spans="3:7">
      <c r="C2941" s="810"/>
      <c r="D2941" s="810"/>
      <c r="E2941" s="810"/>
      <c r="F2941" s="810"/>
      <c r="G2941" s="810"/>
    </row>
    <row r="2942" spans="3:7">
      <c r="C2942" s="810"/>
      <c r="D2942" s="810"/>
      <c r="E2942" s="810"/>
      <c r="F2942" s="810"/>
      <c r="G2942" s="810"/>
    </row>
    <row r="2943" spans="3:7">
      <c r="C2943" s="810"/>
      <c r="D2943" s="810"/>
      <c r="E2943" s="810"/>
      <c r="F2943" s="810"/>
      <c r="G2943" s="810"/>
    </row>
    <row r="2944" spans="3:7">
      <c r="C2944" s="810"/>
      <c r="D2944" s="810"/>
      <c r="E2944" s="810"/>
      <c r="F2944" s="810"/>
      <c r="G2944" s="810"/>
    </row>
    <row r="2945" spans="3:7">
      <c r="C2945" s="810"/>
      <c r="D2945" s="810"/>
      <c r="E2945" s="810"/>
      <c r="F2945" s="810"/>
      <c r="G2945" s="810"/>
    </row>
    <row r="2946" spans="3:7">
      <c r="C2946" s="810"/>
      <c r="D2946" s="810"/>
      <c r="E2946" s="810"/>
      <c r="F2946" s="810"/>
      <c r="G2946" s="810"/>
    </row>
    <row r="2947" spans="3:7">
      <c r="C2947" s="810"/>
      <c r="D2947" s="810"/>
      <c r="E2947" s="810"/>
      <c r="F2947" s="810"/>
      <c r="G2947" s="810"/>
    </row>
    <row r="2948" spans="3:7">
      <c r="C2948" s="810"/>
      <c r="D2948" s="810"/>
      <c r="E2948" s="810"/>
      <c r="F2948" s="810"/>
      <c r="G2948" s="810"/>
    </row>
    <row r="2949" spans="3:7">
      <c r="C2949" s="810"/>
      <c r="D2949" s="810"/>
      <c r="E2949" s="810"/>
      <c r="F2949" s="810"/>
      <c r="G2949" s="810"/>
    </row>
    <row r="2950" spans="3:7">
      <c r="C2950" s="810"/>
      <c r="D2950" s="810"/>
      <c r="E2950" s="810"/>
      <c r="F2950" s="810"/>
      <c r="G2950" s="810"/>
    </row>
    <row r="2951" spans="3:7">
      <c r="C2951" s="810"/>
      <c r="D2951" s="810"/>
      <c r="E2951" s="810"/>
      <c r="F2951" s="810"/>
      <c r="G2951" s="810"/>
    </row>
    <row r="2952" spans="3:7">
      <c r="C2952" s="810"/>
      <c r="D2952" s="810"/>
      <c r="E2952" s="810"/>
      <c r="F2952" s="810"/>
      <c r="G2952" s="810"/>
    </row>
    <row r="2953" spans="3:7">
      <c r="C2953" s="810"/>
      <c r="D2953" s="810"/>
      <c r="E2953" s="810"/>
      <c r="F2953" s="810"/>
      <c r="G2953" s="810"/>
    </row>
    <row r="2954" spans="3:7">
      <c r="C2954" s="810"/>
      <c r="D2954" s="810"/>
      <c r="E2954" s="810"/>
      <c r="F2954" s="810"/>
      <c r="G2954" s="810"/>
    </row>
    <row r="2955" spans="3:7">
      <c r="C2955" s="810"/>
      <c r="D2955" s="810"/>
      <c r="E2955" s="810"/>
      <c r="F2955" s="810"/>
      <c r="G2955" s="810"/>
    </row>
    <row r="2956" spans="3:7">
      <c r="C2956" s="810"/>
      <c r="D2956" s="810"/>
      <c r="E2956" s="810"/>
      <c r="F2956" s="810"/>
      <c r="G2956" s="810"/>
    </row>
    <row r="2957" spans="3:7">
      <c r="C2957" s="810"/>
      <c r="D2957" s="810"/>
      <c r="E2957" s="810"/>
      <c r="F2957" s="810"/>
      <c r="G2957" s="810"/>
    </row>
    <row r="2958" spans="3:7">
      <c r="C2958" s="810"/>
      <c r="D2958" s="810"/>
      <c r="E2958" s="810"/>
      <c r="F2958" s="810"/>
      <c r="G2958" s="810"/>
    </row>
    <row r="2959" spans="3:7">
      <c r="C2959" s="810"/>
      <c r="D2959" s="810"/>
      <c r="E2959" s="810"/>
      <c r="F2959" s="810"/>
      <c r="G2959" s="810"/>
    </row>
    <row r="2960" spans="3:7">
      <c r="C2960" s="810"/>
      <c r="D2960" s="810"/>
      <c r="E2960" s="810"/>
      <c r="F2960" s="810"/>
      <c r="G2960" s="810"/>
    </row>
    <row r="2961" spans="3:7">
      <c r="C2961" s="810"/>
      <c r="D2961" s="810"/>
      <c r="E2961" s="810"/>
      <c r="F2961" s="810"/>
      <c r="G2961" s="810"/>
    </row>
    <row r="2962" spans="3:7">
      <c r="C2962" s="810"/>
      <c r="D2962" s="810"/>
      <c r="E2962" s="810"/>
      <c r="F2962" s="810"/>
      <c r="G2962" s="810"/>
    </row>
    <row r="2963" spans="3:7">
      <c r="C2963" s="810"/>
      <c r="D2963" s="810"/>
      <c r="E2963" s="810"/>
      <c r="F2963" s="810"/>
      <c r="G2963" s="810"/>
    </row>
    <row r="2964" spans="3:7">
      <c r="C2964" s="810"/>
      <c r="D2964" s="810"/>
      <c r="E2964" s="810"/>
      <c r="F2964" s="810"/>
      <c r="G2964" s="810"/>
    </row>
    <row r="2965" spans="3:7">
      <c r="C2965" s="810"/>
      <c r="D2965" s="810"/>
      <c r="E2965" s="810"/>
      <c r="F2965" s="810"/>
      <c r="G2965" s="810"/>
    </row>
    <row r="2966" spans="3:7">
      <c r="C2966" s="810"/>
      <c r="D2966" s="810"/>
      <c r="E2966" s="810"/>
      <c r="F2966" s="810"/>
      <c r="G2966" s="810"/>
    </row>
    <row r="2967" spans="3:7">
      <c r="C2967" s="810"/>
      <c r="D2967" s="810"/>
      <c r="E2967" s="810"/>
      <c r="F2967" s="810"/>
      <c r="G2967" s="810"/>
    </row>
    <row r="2968" spans="3:7">
      <c r="C2968" s="810"/>
      <c r="D2968" s="810"/>
      <c r="E2968" s="810"/>
      <c r="F2968" s="810"/>
      <c r="G2968" s="810"/>
    </row>
    <row r="2969" spans="3:7">
      <c r="C2969" s="810"/>
      <c r="D2969" s="810"/>
      <c r="E2969" s="810"/>
      <c r="F2969" s="810"/>
      <c r="G2969" s="810"/>
    </row>
    <row r="2970" spans="3:7">
      <c r="C2970" s="810"/>
      <c r="D2970" s="810"/>
      <c r="E2970" s="810"/>
      <c r="F2970" s="810"/>
      <c r="G2970" s="810"/>
    </row>
    <row r="2971" spans="3:7">
      <c r="C2971" s="810"/>
      <c r="D2971" s="810"/>
      <c r="E2971" s="810"/>
      <c r="F2971" s="810"/>
      <c r="G2971" s="810"/>
    </row>
    <row r="2972" spans="3:7">
      <c r="C2972" s="810"/>
      <c r="D2972" s="810"/>
      <c r="E2972" s="810"/>
      <c r="F2972" s="810"/>
      <c r="G2972" s="810"/>
    </row>
    <row r="2973" spans="3:7">
      <c r="C2973" s="810"/>
      <c r="D2973" s="810"/>
      <c r="E2973" s="810"/>
      <c r="F2973" s="810"/>
      <c r="G2973" s="810"/>
    </row>
    <row r="2974" spans="3:7">
      <c r="C2974" s="810"/>
      <c r="D2974" s="810"/>
      <c r="E2974" s="810"/>
      <c r="F2974" s="810"/>
      <c r="G2974" s="810"/>
    </row>
    <row r="2975" spans="3:7">
      <c r="C2975" s="810"/>
      <c r="D2975" s="810"/>
      <c r="E2975" s="810"/>
      <c r="F2975" s="810"/>
      <c r="G2975" s="810"/>
    </row>
    <row r="2976" spans="3:7">
      <c r="C2976" s="810"/>
      <c r="D2976" s="810"/>
      <c r="E2976" s="810"/>
      <c r="F2976" s="810"/>
      <c r="G2976" s="810"/>
    </row>
    <row r="2977" spans="3:7">
      <c r="C2977" s="810"/>
      <c r="D2977" s="810"/>
      <c r="E2977" s="810"/>
      <c r="F2977" s="810"/>
      <c r="G2977" s="810"/>
    </row>
    <row r="2978" spans="3:7">
      <c r="C2978" s="810"/>
      <c r="D2978" s="810"/>
      <c r="E2978" s="810"/>
      <c r="F2978" s="810"/>
      <c r="G2978" s="810"/>
    </row>
    <row r="2979" spans="3:7">
      <c r="C2979" s="810"/>
      <c r="D2979" s="810"/>
      <c r="E2979" s="810"/>
      <c r="F2979" s="810"/>
      <c r="G2979" s="810"/>
    </row>
    <row r="2980" spans="3:7">
      <c r="C2980" s="810"/>
      <c r="D2980" s="810"/>
      <c r="E2980" s="810"/>
      <c r="F2980" s="810"/>
      <c r="G2980" s="810"/>
    </row>
    <row r="2981" spans="3:7">
      <c r="C2981" s="810"/>
      <c r="D2981" s="810"/>
      <c r="E2981" s="810"/>
      <c r="F2981" s="810"/>
      <c r="G2981" s="810"/>
    </row>
    <row r="2982" spans="3:7">
      <c r="C2982" s="810"/>
      <c r="D2982" s="810"/>
      <c r="E2982" s="810"/>
      <c r="F2982" s="810"/>
      <c r="G2982" s="810"/>
    </row>
    <row r="2983" spans="3:7">
      <c r="C2983" s="810"/>
      <c r="D2983" s="810"/>
      <c r="E2983" s="810"/>
      <c r="F2983" s="810"/>
      <c r="G2983" s="810"/>
    </row>
    <row r="2984" spans="3:7">
      <c r="C2984" s="810"/>
      <c r="D2984" s="810"/>
      <c r="E2984" s="810"/>
      <c r="F2984" s="810"/>
      <c r="G2984" s="810"/>
    </row>
    <row r="2985" spans="3:7">
      <c r="C2985" s="810"/>
      <c r="D2985" s="810"/>
      <c r="E2985" s="810"/>
      <c r="F2985" s="810"/>
      <c r="G2985" s="810"/>
    </row>
    <row r="2986" spans="3:7">
      <c r="C2986" s="810"/>
      <c r="D2986" s="810"/>
      <c r="E2986" s="810"/>
      <c r="F2986" s="810"/>
      <c r="G2986" s="810"/>
    </row>
    <row r="2987" spans="3:7">
      <c r="C2987" s="810"/>
      <c r="D2987" s="810"/>
      <c r="E2987" s="810"/>
      <c r="F2987" s="810"/>
      <c r="G2987" s="810"/>
    </row>
    <row r="2988" spans="3:7">
      <c r="C2988" s="810"/>
      <c r="D2988" s="810"/>
      <c r="E2988" s="810"/>
      <c r="F2988" s="810"/>
      <c r="G2988" s="810"/>
    </row>
    <row r="2989" spans="3:7">
      <c r="C2989" s="810"/>
      <c r="D2989" s="810"/>
      <c r="E2989" s="810"/>
      <c r="F2989" s="810"/>
      <c r="G2989" s="810"/>
    </row>
    <row r="2990" spans="3:7">
      <c r="C2990" s="810"/>
      <c r="D2990" s="810"/>
      <c r="E2990" s="810"/>
      <c r="F2990" s="810"/>
      <c r="G2990" s="810"/>
    </row>
    <row r="2991" spans="3:7">
      <c r="C2991" s="810"/>
      <c r="D2991" s="810"/>
      <c r="E2991" s="810"/>
      <c r="F2991" s="810"/>
      <c r="G2991" s="810"/>
    </row>
    <row r="2992" spans="3:7">
      <c r="C2992" s="810"/>
      <c r="D2992" s="810"/>
      <c r="E2992" s="810"/>
      <c r="F2992" s="810"/>
      <c r="G2992" s="810"/>
    </row>
    <row r="2993" spans="3:7">
      <c r="C2993" s="810"/>
      <c r="D2993" s="810"/>
      <c r="E2993" s="810"/>
      <c r="F2993" s="810"/>
      <c r="G2993" s="810"/>
    </row>
    <row r="2994" spans="3:7">
      <c r="C2994" s="810"/>
      <c r="D2994" s="810"/>
      <c r="E2994" s="810"/>
      <c r="F2994" s="810"/>
      <c r="G2994" s="810"/>
    </row>
    <row r="2995" spans="3:7">
      <c r="C2995" s="810"/>
      <c r="D2995" s="810"/>
      <c r="E2995" s="810"/>
      <c r="F2995" s="810"/>
      <c r="G2995" s="810"/>
    </row>
    <row r="2996" spans="3:7">
      <c r="C2996" s="810"/>
      <c r="D2996" s="810"/>
      <c r="E2996" s="810"/>
      <c r="F2996" s="810"/>
      <c r="G2996" s="810"/>
    </row>
    <row r="2997" spans="3:7">
      <c r="C2997" s="810"/>
      <c r="D2997" s="810"/>
      <c r="E2997" s="810"/>
      <c r="F2997" s="810"/>
      <c r="G2997" s="810"/>
    </row>
    <row r="2998" spans="3:7">
      <c r="C2998" s="810"/>
      <c r="D2998" s="810"/>
      <c r="E2998" s="810"/>
      <c r="F2998" s="810"/>
      <c r="G2998" s="810"/>
    </row>
    <row r="2999" spans="3:7">
      <c r="C2999" s="810"/>
      <c r="D2999" s="810"/>
      <c r="E2999" s="810"/>
      <c r="F2999" s="810"/>
      <c r="G2999" s="810"/>
    </row>
    <row r="3000" spans="3:7">
      <c r="C3000" s="810"/>
      <c r="D3000" s="810"/>
      <c r="E3000" s="810"/>
      <c r="F3000" s="810"/>
      <c r="G3000" s="810"/>
    </row>
    <row r="3001" spans="3:7">
      <c r="C3001" s="810"/>
      <c r="D3001" s="810"/>
      <c r="E3001" s="810"/>
      <c r="F3001" s="810"/>
      <c r="G3001" s="810"/>
    </row>
    <row r="3002" spans="3:7">
      <c r="C3002" s="810"/>
      <c r="D3002" s="810"/>
      <c r="E3002" s="810"/>
      <c r="F3002" s="810"/>
      <c r="G3002" s="810"/>
    </row>
    <row r="3003" spans="3:7">
      <c r="C3003" s="810"/>
      <c r="D3003" s="810"/>
      <c r="E3003" s="810"/>
      <c r="F3003" s="810"/>
      <c r="G3003" s="810"/>
    </row>
    <row r="3004" spans="3:7">
      <c r="C3004" s="810"/>
      <c r="D3004" s="810"/>
      <c r="E3004" s="810"/>
      <c r="F3004" s="810"/>
      <c r="G3004" s="810"/>
    </row>
    <row r="3005" spans="3:7">
      <c r="C3005" s="810"/>
      <c r="D3005" s="810"/>
      <c r="E3005" s="810"/>
      <c r="F3005" s="810"/>
      <c r="G3005" s="810"/>
    </row>
    <row r="3006" spans="3:7">
      <c r="C3006" s="810"/>
      <c r="D3006" s="810"/>
      <c r="E3006" s="810"/>
      <c r="F3006" s="810"/>
      <c r="G3006" s="810"/>
    </row>
    <row r="3007" spans="3:7">
      <c r="C3007" s="810"/>
      <c r="D3007" s="810"/>
      <c r="E3007" s="810"/>
      <c r="F3007" s="810"/>
      <c r="G3007" s="810"/>
    </row>
    <row r="3008" spans="3:7">
      <c r="C3008" s="810"/>
      <c r="D3008" s="810"/>
      <c r="E3008" s="810"/>
      <c r="F3008" s="810"/>
      <c r="G3008" s="810"/>
    </row>
    <row r="3009" spans="3:7">
      <c r="C3009" s="810"/>
      <c r="D3009" s="810"/>
      <c r="E3009" s="810"/>
      <c r="F3009" s="810"/>
      <c r="G3009" s="810"/>
    </row>
    <row r="3010" spans="3:7">
      <c r="C3010" s="810"/>
      <c r="D3010" s="810"/>
      <c r="E3010" s="810"/>
      <c r="F3010" s="810"/>
      <c r="G3010" s="810"/>
    </row>
    <row r="3011" spans="3:7">
      <c r="C3011" s="810"/>
      <c r="D3011" s="810"/>
      <c r="E3011" s="810"/>
      <c r="F3011" s="810"/>
      <c r="G3011" s="810"/>
    </row>
    <row r="3012" spans="3:7">
      <c r="C3012" s="810"/>
      <c r="D3012" s="810"/>
      <c r="E3012" s="810"/>
      <c r="F3012" s="810"/>
      <c r="G3012" s="810"/>
    </row>
    <row r="3013" spans="3:7">
      <c r="C3013" s="810"/>
      <c r="D3013" s="810"/>
      <c r="E3013" s="810"/>
      <c r="F3013" s="810"/>
      <c r="G3013" s="810"/>
    </row>
    <row r="3014" spans="3:7">
      <c r="C3014" s="810"/>
      <c r="D3014" s="810"/>
      <c r="E3014" s="810"/>
      <c r="F3014" s="810"/>
      <c r="G3014" s="810"/>
    </row>
    <row r="3015" spans="3:7">
      <c r="C3015" s="810"/>
      <c r="D3015" s="810"/>
      <c r="E3015" s="810"/>
      <c r="F3015" s="810"/>
      <c r="G3015" s="810"/>
    </row>
    <row r="3016" spans="3:7">
      <c r="C3016" s="810"/>
      <c r="D3016" s="810"/>
      <c r="E3016" s="810"/>
      <c r="F3016" s="810"/>
      <c r="G3016" s="810"/>
    </row>
    <row r="3017" spans="3:7">
      <c r="C3017" s="810"/>
      <c r="D3017" s="810"/>
      <c r="E3017" s="810"/>
      <c r="F3017" s="810"/>
      <c r="G3017" s="810"/>
    </row>
    <row r="3018" spans="3:7">
      <c r="C3018" s="810"/>
      <c r="D3018" s="810"/>
      <c r="E3018" s="810"/>
      <c r="F3018" s="810"/>
      <c r="G3018" s="810"/>
    </row>
    <row r="3019" spans="3:7">
      <c r="C3019" s="810"/>
      <c r="D3019" s="810"/>
      <c r="E3019" s="810"/>
      <c r="F3019" s="810"/>
      <c r="G3019" s="810"/>
    </row>
    <row r="3020" spans="3:7">
      <c r="C3020" s="810"/>
      <c r="D3020" s="810"/>
      <c r="E3020" s="810"/>
      <c r="F3020" s="810"/>
      <c r="G3020" s="810"/>
    </row>
    <row r="3021" spans="3:7">
      <c r="C3021" s="810"/>
      <c r="D3021" s="810"/>
      <c r="E3021" s="810"/>
      <c r="F3021" s="810"/>
      <c r="G3021" s="810"/>
    </row>
    <row r="3022" spans="3:7">
      <c r="C3022" s="810"/>
      <c r="D3022" s="810"/>
      <c r="E3022" s="810"/>
      <c r="F3022" s="810"/>
      <c r="G3022" s="810"/>
    </row>
    <row r="3023" spans="3:7">
      <c r="C3023" s="810"/>
      <c r="D3023" s="810"/>
      <c r="E3023" s="810"/>
      <c r="F3023" s="810"/>
      <c r="G3023" s="810"/>
    </row>
    <row r="3024" spans="3:7">
      <c r="C3024" s="810"/>
      <c r="D3024" s="810"/>
      <c r="E3024" s="810"/>
      <c r="F3024" s="810"/>
      <c r="G3024" s="810"/>
    </row>
    <row r="3025" spans="3:7">
      <c r="C3025" s="810"/>
      <c r="D3025" s="810"/>
      <c r="E3025" s="810"/>
      <c r="F3025" s="810"/>
      <c r="G3025" s="810"/>
    </row>
    <row r="3026" spans="3:7">
      <c r="C3026" s="810"/>
      <c r="D3026" s="810"/>
      <c r="E3026" s="810"/>
      <c r="F3026" s="810"/>
      <c r="G3026" s="810"/>
    </row>
    <row r="3027" spans="3:7">
      <c r="C3027" s="810"/>
      <c r="D3027" s="810"/>
      <c r="E3027" s="810"/>
      <c r="F3027" s="810"/>
      <c r="G3027" s="810"/>
    </row>
    <row r="3028" spans="3:7">
      <c r="C3028" s="810"/>
      <c r="D3028" s="810"/>
      <c r="E3028" s="810"/>
      <c r="F3028" s="810"/>
      <c r="G3028" s="810"/>
    </row>
    <row r="3029" spans="3:7">
      <c r="C3029" s="810"/>
      <c r="D3029" s="810"/>
      <c r="E3029" s="810"/>
      <c r="F3029" s="810"/>
      <c r="G3029" s="810"/>
    </row>
    <row r="3030" spans="3:7">
      <c r="C3030" s="810"/>
      <c r="D3030" s="810"/>
      <c r="E3030" s="810"/>
      <c r="F3030" s="810"/>
      <c r="G3030" s="810"/>
    </row>
    <row r="3031" spans="3:7">
      <c r="C3031" s="810"/>
      <c r="D3031" s="810"/>
      <c r="E3031" s="810"/>
      <c r="F3031" s="810"/>
      <c r="G3031" s="810"/>
    </row>
    <row r="3032" spans="3:7">
      <c r="C3032" s="810"/>
      <c r="D3032" s="810"/>
      <c r="E3032" s="810"/>
      <c r="F3032" s="810"/>
      <c r="G3032" s="810"/>
    </row>
    <row r="3033" spans="3:7">
      <c r="C3033" s="810"/>
      <c r="D3033" s="810"/>
      <c r="E3033" s="810"/>
      <c r="F3033" s="810"/>
      <c r="G3033" s="810"/>
    </row>
    <row r="3034" spans="3:7">
      <c r="C3034" s="810"/>
      <c r="D3034" s="810"/>
      <c r="E3034" s="810"/>
      <c r="F3034" s="810"/>
      <c r="G3034" s="810"/>
    </row>
    <row r="3035" spans="3:7">
      <c r="C3035" s="810"/>
      <c r="D3035" s="810"/>
      <c r="E3035" s="810"/>
      <c r="F3035" s="810"/>
      <c r="G3035" s="810"/>
    </row>
    <row r="3036" spans="3:7">
      <c r="C3036" s="810"/>
      <c r="D3036" s="810"/>
      <c r="E3036" s="810"/>
      <c r="F3036" s="810"/>
      <c r="G3036" s="810"/>
    </row>
    <row r="3037" spans="3:7">
      <c r="C3037" s="810"/>
      <c r="D3037" s="810"/>
      <c r="E3037" s="810"/>
      <c r="F3037" s="810"/>
      <c r="G3037" s="810"/>
    </row>
    <row r="3038" spans="3:7">
      <c r="C3038" s="810"/>
      <c r="D3038" s="810"/>
      <c r="E3038" s="810"/>
      <c r="F3038" s="810"/>
      <c r="G3038" s="810"/>
    </row>
    <row r="3039" spans="3:7">
      <c r="C3039" s="810"/>
      <c r="D3039" s="810"/>
      <c r="E3039" s="810"/>
      <c r="F3039" s="810"/>
      <c r="G3039" s="810"/>
    </row>
    <row r="3040" spans="3:7">
      <c r="C3040" s="810"/>
      <c r="D3040" s="810"/>
      <c r="E3040" s="810"/>
      <c r="F3040" s="810"/>
      <c r="G3040" s="810"/>
    </row>
    <row r="3041" spans="3:7">
      <c r="C3041" s="810"/>
      <c r="D3041" s="810"/>
      <c r="E3041" s="810"/>
      <c r="F3041" s="810"/>
      <c r="G3041" s="810"/>
    </row>
    <row r="3042" spans="3:7">
      <c r="C3042" s="810"/>
      <c r="D3042" s="810"/>
      <c r="E3042" s="810"/>
      <c r="F3042" s="810"/>
      <c r="G3042" s="810"/>
    </row>
    <row r="3043" spans="3:7">
      <c r="C3043" s="810"/>
      <c r="D3043" s="810"/>
      <c r="E3043" s="810"/>
      <c r="F3043" s="810"/>
      <c r="G3043" s="810"/>
    </row>
    <row r="3044" spans="3:7">
      <c r="C3044" s="810"/>
      <c r="D3044" s="810"/>
      <c r="E3044" s="810"/>
      <c r="F3044" s="810"/>
      <c r="G3044" s="810"/>
    </row>
    <row r="3045" spans="3:7">
      <c r="C3045" s="810"/>
      <c r="D3045" s="810"/>
      <c r="E3045" s="810"/>
      <c r="F3045" s="810"/>
      <c r="G3045" s="810"/>
    </row>
    <row r="3046" spans="3:7">
      <c r="C3046" s="810"/>
      <c r="D3046" s="810"/>
      <c r="E3046" s="810"/>
      <c r="F3046" s="810"/>
      <c r="G3046" s="810"/>
    </row>
    <row r="3047" spans="3:7">
      <c r="C3047" s="810"/>
      <c r="D3047" s="810"/>
      <c r="E3047" s="810"/>
      <c r="F3047" s="810"/>
      <c r="G3047" s="810"/>
    </row>
    <row r="3048" spans="3:7">
      <c r="C3048" s="810"/>
      <c r="D3048" s="810"/>
      <c r="E3048" s="810"/>
      <c r="F3048" s="810"/>
      <c r="G3048" s="810"/>
    </row>
    <row r="3049" spans="3:7">
      <c r="C3049" s="810"/>
      <c r="D3049" s="810"/>
      <c r="E3049" s="810"/>
      <c r="F3049" s="810"/>
      <c r="G3049" s="810"/>
    </row>
    <row r="3050" spans="3:7">
      <c r="C3050" s="810"/>
      <c r="D3050" s="810"/>
      <c r="E3050" s="810"/>
      <c r="F3050" s="810"/>
      <c r="G3050" s="810"/>
    </row>
    <row r="3051" spans="3:7">
      <c r="C3051" s="810"/>
      <c r="D3051" s="810"/>
      <c r="E3051" s="810"/>
      <c r="F3051" s="810"/>
      <c r="G3051" s="810"/>
    </row>
    <row r="3052" spans="3:7">
      <c r="C3052" s="810"/>
      <c r="D3052" s="810"/>
      <c r="E3052" s="810"/>
      <c r="F3052" s="810"/>
      <c r="G3052" s="810"/>
    </row>
    <row r="3053" spans="3:7">
      <c r="C3053" s="810"/>
      <c r="D3053" s="810"/>
      <c r="E3053" s="810"/>
      <c r="F3053" s="810"/>
      <c r="G3053" s="810"/>
    </row>
    <row r="3054" spans="3:7">
      <c r="C3054" s="810"/>
      <c r="D3054" s="810"/>
      <c r="E3054" s="810"/>
      <c r="F3054" s="810"/>
      <c r="G3054" s="810"/>
    </row>
    <row r="3055" spans="3:7">
      <c r="C3055" s="810"/>
      <c r="D3055" s="810"/>
      <c r="E3055" s="810"/>
      <c r="F3055" s="810"/>
      <c r="G3055" s="810"/>
    </row>
    <row r="3056" spans="3:7">
      <c r="C3056" s="810"/>
      <c r="D3056" s="810"/>
      <c r="E3056" s="810"/>
      <c r="F3056" s="810"/>
      <c r="G3056" s="810"/>
    </row>
    <row r="3057" spans="3:7">
      <c r="C3057" s="810"/>
      <c r="D3057" s="810"/>
      <c r="E3057" s="810"/>
      <c r="F3057" s="810"/>
      <c r="G3057" s="810"/>
    </row>
    <row r="3058" spans="3:7">
      <c r="C3058" s="810"/>
      <c r="D3058" s="810"/>
      <c r="E3058" s="810"/>
      <c r="F3058" s="810"/>
      <c r="G3058" s="810"/>
    </row>
    <row r="3059" spans="3:7">
      <c r="C3059" s="810"/>
      <c r="D3059" s="810"/>
      <c r="E3059" s="810"/>
      <c r="F3059" s="810"/>
      <c r="G3059" s="810"/>
    </row>
    <row r="3060" spans="3:7">
      <c r="C3060" s="810"/>
      <c r="D3060" s="810"/>
      <c r="E3060" s="810"/>
      <c r="F3060" s="810"/>
      <c r="G3060" s="810"/>
    </row>
    <row r="3061" spans="3:7">
      <c r="C3061" s="810"/>
      <c r="D3061" s="810"/>
      <c r="E3061" s="810"/>
      <c r="F3061" s="810"/>
      <c r="G3061" s="810"/>
    </row>
    <row r="3062" spans="3:7">
      <c r="C3062" s="810"/>
      <c r="D3062" s="810"/>
      <c r="E3062" s="810"/>
      <c r="F3062" s="810"/>
      <c r="G3062" s="810"/>
    </row>
    <row r="3063" spans="3:7">
      <c r="C3063" s="810"/>
      <c r="D3063" s="810"/>
      <c r="E3063" s="810"/>
      <c r="F3063" s="810"/>
      <c r="G3063" s="810"/>
    </row>
    <row r="3064" spans="3:7">
      <c r="C3064" s="810"/>
      <c r="D3064" s="810"/>
      <c r="E3064" s="810"/>
      <c r="F3064" s="810"/>
      <c r="G3064" s="810"/>
    </row>
    <row r="3065" spans="3:7">
      <c r="C3065" s="810"/>
      <c r="D3065" s="810"/>
      <c r="E3065" s="810"/>
      <c r="F3065" s="810"/>
      <c r="G3065" s="810"/>
    </row>
    <row r="3066" spans="3:7">
      <c r="C3066" s="810"/>
      <c r="D3066" s="810"/>
      <c r="E3066" s="810"/>
      <c r="F3066" s="810"/>
      <c r="G3066" s="810"/>
    </row>
    <row r="3067" spans="3:7">
      <c r="C3067" s="810"/>
      <c r="D3067" s="810"/>
      <c r="E3067" s="810"/>
      <c r="F3067" s="810"/>
      <c r="G3067" s="810"/>
    </row>
    <row r="3068" spans="3:7">
      <c r="C3068" s="810"/>
      <c r="D3068" s="810"/>
      <c r="E3068" s="810"/>
      <c r="F3068" s="810"/>
      <c r="G3068" s="810"/>
    </row>
    <row r="3069" spans="3:7">
      <c r="C3069" s="810"/>
      <c r="D3069" s="810"/>
      <c r="E3069" s="810"/>
      <c r="F3069" s="810"/>
      <c r="G3069" s="810"/>
    </row>
    <row r="3070" spans="3:7">
      <c r="C3070" s="810"/>
      <c r="D3070" s="810"/>
      <c r="E3070" s="810"/>
      <c r="F3070" s="810"/>
      <c r="G3070" s="810"/>
    </row>
    <row r="3071" spans="3:7">
      <c r="C3071" s="810"/>
      <c r="D3071" s="810"/>
      <c r="E3071" s="810"/>
      <c r="F3071" s="810"/>
      <c r="G3071" s="810"/>
    </row>
    <row r="3072" spans="3:7">
      <c r="C3072" s="810"/>
      <c r="D3072" s="810"/>
      <c r="E3072" s="810"/>
      <c r="F3072" s="810"/>
      <c r="G3072" s="810"/>
    </row>
    <row r="3073" spans="3:7">
      <c r="C3073" s="810"/>
      <c r="D3073" s="810"/>
      <c r="E3073" s="810"/>
      <c r="F3073" s="810"/>
      <c r="G3073" s="810"/>
    </row>
    <row r="3074" spans="3:7">
      <c r="C3074" s="810"/>
      <c r="D3074" s="810"/>
      <c r="E3074" s="810"/>
      <c r="F3074" s="810"/>
      <c r="G3074" s="810"/>
    </row>
    <row r="3075" spans="3:7">
      <c r="C3075" s="810"/>
      <c r="D3075" s="810"/>
      <c r="E3075" s="810"/>
      <c r="F3075" s="810"/>
      <c r="G3075" s="810"/>
    </row>
    <row r="3076" spans="3:7">
      <c r="C3076" s="810"/>
      <c r="D3076" s="810"/>
      <c r="E3076" s="810"/>
      <c r="F3076" s="810"/>
      <c r="G3076" s="810"/>
    </row>
    <row r="3077" spans="3:7">
      <c r="C3077" s="810"/>
      <c r="D3077" s="810"/>
      <c r="E3077" s="810"/>
      <c r="F3077" s="810"/>
      <c r="G3077" s="810"/>
    </row>
    <row r="3078" spans="3:7">
      <c r="C3078" s="810"/>
      <c r="D3078" s="810"/>
      <c r="E3078" s="810"/>
      <c r="F3078" s="810"/>
      <c r="G3078" s="810"/>
    </row>
    <row r="3079" spans="3:7">
      <c r="C3079" s="810"/>
      <c r="D3079" s="810"/>
      <c r="E3079" s="810"/>
      <c r="F3079" s="810"/>
      <c r="G3079" s="810"/>
    </row>
    <row r="3080" spans="3:7">
      <c r="C3080" s="810"/>
      <c r="D3080" s="810"/>
      <c r="E3080" s="810"/>
      <c r="F3080" s="810"/>
      <c r="G3080" s="810"/>
    </row>
    <row r="3081" spans="3:7">
      <c r="C3081" s="810"/>
      <c r="D3081" s="810"/>
      <c r="E3081" s="810"/>
      <c r="F3081" s="810"/>
      <c r="G3081" s="810"/>
    </row>
    <row r="3082" spans="3:7">
      <c r="C3082" s="810"/>
      <c r="D3082" s="810"/>
      <c r="E3082" s="810"/>
      <c r="F3082" s="810"/>
      <c r="G3082" s="810"/>
    </row>
    <row r="3083" spans="3:7">
      <c r="C3083" s="810"/>
      <c r="D3083" s="810"/>
      <c r="E3083" s="810"/>
      <c r="F3083" s="810"/>
      <c r="G3083" s="810"/>
    </row>
    <row r="3084" spans="3:7">
      <c r="C3084" s="810"/>
      <c r="D3084" s="810"/>
      <c r="E3084" s="810"/>
      <c r="F3084" s="810"/>
      <c r="G3084" s="810"/>
    </row>
    <row r="3085" spans="3:7">
      <c r="C3085" s="810"/>
      <c r="D3085" s="810"/>
      <c r="E3085" s="810"/>
      <c r="F3085" s="810"/>
      <c r="G3085" s="810"/>
    </row>
    <row r="3086" spans="3:7">
      <c r="C3086" s="810"/>
      <c r="D3086" s="810"/>
      <c r="E3086" s="810"/>
      <c r="F3086" s="810"/>
      <c r="G3086" s="810"/>
    </row>
    <row r="3087" spans="3:7">
      <c r="C3087" s="810"/>
      <c r="D3087" s="810"/>
      <c r="E3087" s="810"/>
      <c r="F3087" s="810"/>
      <c r="G3087" s="810"/>
    </row>
    <row r="3088" spans="3:7">
      <c r="C3088" s="810"/>
      <c r="D3088" s="810"/>
      <c r="E3088" s="810"/>
      <c r="F3088" s="810"/>
      <c r="G3088" s="810"/>
    </row>
    <row r="3089" spans="3:7">
      <c r="C3089" s="810"/>
      <c r="D3089" s="810"/>
      <c r="E3089" s="810"/>
      <c r="F3089" s="810"/>
      <c r="G3089" s="810"/>
    </row>
    <row r="3090" spans="3:7">
      <c r="C3090" s="810"/>
      <c r="D3090" s="810"/>
      <c r="E3090" s="810"/>
      <c r="F3090" s="810"/>
      <c r="G3090" s="810"/>
    </row>
    <row r="3091" spans="3:7">
      <c r="C3091" s="810"/>
      <c r="D3091" s="810"/>
      <c r="E3091" s="810"/>
      <c r="F3091" s="810"/>
      <c r="G3091" s="810"/>
    </row>
    <row r="3092" spans="3:7">
      <c r="C3092" s="810"/>
      <c r="D3092" s="810"/>
      <c r="E3092" s="810"/>
      <c r="F3092" s="810"/>
      <c r="G3092" s="810"/>
    </row>
    <row r="3093" spans="3:7">
      <c r="C3093" s="810"/>
      <c r="D3093" s="810"/>
      <c r="E3093" s="810"/>
      <c r="F3093" s="810"/>
      <c r="G3093" s="810"/>
    </row>
    <row r="3094" spans="3:7">
      <c r="C3094" s="810"/>
      <c r="D3094" s="810"/>
      <c r="E3094" s="810"/>
      <c r="F3094" s="810"/>
      <c r="G3094" s="810"/>
    </row>
    <row r="3095" spans="3:7">
      <c r="C3095" s="810"/>
      <c r="D3095" s="810"/>
      <c r="E3095" s="810"/>
      <c r="F3095" s="810"/>
      <c r="G3095" s="810"/>
    </row>
    <row r="3096" spans="3:7">
      <c r="C3096" s="810"/>
      <c r="D3096" s="810"/>
      <c r="E3096" s="810"/>
      <c r="F3096" s="810"/>
      <c r="G3096" s="810"/>
    </row>
    <row r="3097" spans="3:7">
      <c r="C3097" s="810"/>
      <c r="D3097" s="810"/>
      <c r="E3097" s="810"/>
      <c r="F3097" s="810"/>
      <c r="G3097" s="810"/>
    </row>
    <row r="3098" spans="3:7">
      <c r="C3098" s="810"/>
      <c r="D3098" s="810"/>
      <c r="E3098" s="810"/>
      <c r="F3098" s="810"/>
      <c r="G3098" s="810"/>
    </row>
    <row r="3099" spans="3:7">
      <c r="C3099" s="810"/>
      <c r="D3099" s="810"/>
      <c r="E3099" s="810"/>
      <c r="F3099" s="810"/>
      <c r="G3099" s="810"/>
    </row>
    <row r="3100" spans="3:7">
      <c r="C3100" s="810"/>
      <c r="D3100" s="810"/>
      <c r="E3100" s="810"/>
      <c r="F3100" s="810"/>
      <c r="G3100" s="810"/>
    </row>
    <row r="3101" spans="3:7">
      <c r="C3101" s="810"/>
      <c r="D3101" s="810"/>
      <c r="E3101" s="810"/>
      <c r="F3101" s="810"/>
      <c r="G3101" s="810"/>
    </row>
    <row r="3102" spans="3:7">
      <c r="C3102" s="810"/>
      <c r="D3102" s="810"/>
      <c r="E3102" s="810"/>
      <c r="F3102" s="810"/>
      <c r="G3102" s="810"/>
    </row>
    <row r="3103" spans="3:7">
      <c r="C3103" s="810"/>
      <c r="D3103" s="810"/>
      <c r="E3103" s="810"/>
      <c r="F3103" s="810"/>
      <c r="G3103" s="810"/>
    </row>
    <row r="3104" spans="3:7">
      <c r="C3104" s="810"/>
      <c r="D3104" s="810"/>
      <c r="E3104" s="810"/>
      <c r="F3104" s="810"/>
      <c r="G3104" s="810"/>
    </row>
    <row r="3105" spans="3:7">
      <c r="C3105" s="810"/>
      <c r="D3105" s="810"/>
      <c r="E3105" s="810"/>
      <c r="F3105" s="810"/>
      <c r="G3105" s="810"/>
    </row>
    <row r="3106" spans="3:7">
      <c r="C3106" s="810"/>
      <c r="D3106" s="810"/>
      <c r="E3106" s="810"/>
      <c r="F3106" s="810"/>
      <c r="G3106" s="810"/>
    </row>
    <row r="3107" spans="3:7">
      <c r="C3107" s="810"/>
      <c r="D3107" s="810"/>
      <c r="E3107" s="810"/>
      <c r="F3107" s="810"/>
      <c r="G3107" s="810"/>
    </row>
    <row r="3108" spans="3:7">
      <c r="C3108" s="810"/>
      <c r="D3108" s="810"/>
      <c r="E3108" s="810"/>
      <c r="F3108" s="810"/>
      <c r="G3108" s="810"/>
    </row>
    <row r="3109" spans="3:7">
      <c r="C3109" s="810"/>
      <c r="D3109" s="810"/>
      <c r="E3109" s="810"/>
      <c r="F3109" s="810"/>
      <c r="G3109" s="810"/>
    </row>
    <row r="3110" spans="3:7">
      <c r="C3110" s="810"/>
      <c r="D3110" s="810"/>
      <c r="E3110" s="810"/>
      <c r="F3110" s="810"/>
      <c r="G3110" s="810"/>
    </row>
    <row r="3111" spans="3:7">
      <c r="C3111" s="810"/>
      <c r="D3111" s="810"/>
      <c r="E3111" s="810"/>
      <c r="F3111" s="810"/>
      <c r="G3111" s="810"/>
    </row>
    <row r="3112" spans="3:7">
      <c r="C3112" s="810"/>
      <c r="D3112" s="810"/>
      <c r="E3112" s="810"/>
      <c r="F3112" s="810"/>
      <c r="G3112" s="810"/>
    </row>
    <row r="3113" spans="3:7">
      <c r="C3113" s="810"/>
      <c r="D3113" s="810"/>
      <c r="E3113" s="810"/>
      <c r="F3113" s="810"/>
      <c r="G3113" s="810"/>
    </row>
    <row r="3114" spans="3:7">
      <c r="C3114" s="810"/>
      <c r="D3114" s="810"/>
      <c r="E3114" s="810"/>
      <c r="F3114" s="810"/>
      <c r="G3114" s="810"/>
    </row>
    <row r="3115" spans="3:7">
      <c r="C3115" s="810"/>
      <c r="D3115" s="810"/>
      <c r="E3115" s="810"/>
      <c r="F3115" s="810"/>
      <c r="G3115" s="810"/>
    </row>
    <row r="3116" spans="3:7">
      <c r="C3116" s="810"/>
      <c r="D3116" s="810"/>
      <c r="E3116" s="810"/>
      <c r="F3116" s="810"/>
      <c r="G3116" s="810"/>
    </row>
    <row r="3117" spans="3:7">
      <c r="C3117" s="810"/>
      <c r="D3117" s="810"/>
      <c r="E3117" s="810"/>
      <c r="F3117" s="810"/>
      <c r="G3117" s="810"/>
    </row>
    <row r="3118" spans="3:7">
      <c r="C3118" s="810"/>
      <c r="D3118" s="810"/>
      <c r="E3118" s="810"/>
      <c r="F3118" s="810"/>
      <c r="G3118" s="810"/>
    </row>
    <row r="3119" spans="3:7">
      <c r="C3119" s="810"/>
      <c r="D3119" s="810"/>
      <c r="E3119" s="810"/>
      <c r="F3119" s="810"/>
      <c r="G3119" s="810"/>
    </row>
    <row r="3120" spans="3:7">
      <c r="C3120" s="810"/>
      <c r="D3120" s="810"/>
      <c r="E3120" s="810"/>
      <c r="F3120" s="810"/>
      <c r="G3120" s="810"/>
    </row>
    <row r="3121" spans="3:7">
      <c r="C3121" s="810"/>
      <c r="D3121" s="810"/>
      <c r="E3121" s="810"/>
      <c r="F3121" s="810"/>
      <c r="G3121" s="810"/>
    </row>
    <row r="3122" spans="3:7">
      <c r="C3122" s="810"/>
      <c r="D3122" s="810"/>
      <c r="E3122" s="810"/>
      <c r="F3122" s="810"/>
      <c r="G3122" s="810"/>
    </row>
    <row r="3123" spans="3:7">
      <c r="C3123" s="810"/>
      <c r="D3123" s="810"/>
      <c r="E3123" s="810"/>
      <c r="F3123" s="810"/>
      <c r="G3123" s="810"/>
    </row>
    <row r="3124" spans="3:7">
      <c r="C3124" s="810"/>
      <c r="D3124" s="810"/>
      <c r="E3124" s="810"/>
      <c r="F3124" s="810"/>
      <c r="G3124" s="810"/>
    </row>
    <row r="3125" spans="3:7">
      <c r="C3125" s="810"/>
      <c r="D3125" s="810"/>
      <c r="E3125" s="810"/>
      <c r="F3125" s="810"/>
      <c r="G3125" s="810"/>
    </row>
    <row r="3126" spans="3:7">
      <c r="C3126" s="810"/>
      <c r="D3126" s="810"/>
      <c r="E3126" s="810"/>
      <c r="F3126" s="810"/>
      <c r="G3126" s="810"/>
    </row>
    <row r="3127" spans="3:7">
      <c r="C3127" s="810"/>
      <c r="D3127" s="810"/>
      <c r="E3127" s="810"/>
      <c r="F3127" s="810"/>
      <c r="G3127" s="810"/>
    </row>
    <row r="3128" spans="3:7">
      <c r="C3128" s="810"/>
      <c r="D3128" s="810"/>
      <c r="E3128" s="810"/>
      <c r="F3128" s="810"/>
      <c r="G3128" s="810"/>
    </row>
    <row r="3129" spans="3:7">
      <c r="C3129" s="810"/>
      <c r="D3129" s="810"/>
      <c r="E3129" s="810"/>
      <c r="F3129" s="810"/>
      <c r="G3129" s="810"/>
    </row>
    <row r="3130" spans="3:7">
      <c r="C3130" s="810"/>
      <c r="D3130" s="810"/>
      <c r="E3130" s="810"/>
      <c r="F3130" s="810"/>
      <c r="G3130" s="810"/>
    </row>
    <row r="3131" spans="3:7">
      <c r="C3131" s="810"/>
      <c r="D3131" s="810"/>
      <c r="E3131" s="810"/>
      <c r="F3131" s="810"/>
      <c r="G3131" s="810"/>
    </row>
    <row r="3132" spans="3:7">
      <c r="C3132" s="810"/>
      <c r="D3132" s="810"/>
      <c r="E3132" s="810"/>
      <c r="F3132" s="810"/>
      <c r="G3132" s="810"/>
    </row>
    <row r="3133" spans="3:7">
      <c r="C3133" s="810"/>
      <c r="D3133" s="810"/>
      <c r="E3133" s="810"/>
      <c r="F3133" s="810"/>
      <c r="G3133" s="810"/>
    </row>
    <row r="3134" spans="3:7">
      <c r="C3134" s="810"/>
      <c r="D3134" s="810"/>
      <c r="E3134" s="810"/>
      <c r="F3134" s="810"/>
      <c r="G3134" s="810"/>
    </row>
    <row r="3135" spans="3:7">
      <c r="C3135" s="810"/>
      <c r="D3135" s="810"/>
      <c r="E3135" s="810"/>
      <c r="F3135" s="810"/>
      <c r="G3135" s="810"/>
    </row>
    <row r="3136" spans="3:7">
      <c r="C3136" s="810"/>
      <c r="D3136" s="810"/>
      <c r="E3136" s="810"/>
      <c r="F3136" s="810"/>
      <c r="G3136" s="810"/>
    </row>
    <row r="3137" spans="3:7">
      <c r="C3137" s="810"/>
      <c r="D3137" s="810"/>
      <c r="E3137" s="810"/>
      <c r="F3137" s="810"/>
      <c r="G3137" s="810"/>
    </row>
    <row r="3138" spans="3:7">
      <c r="C3138" s="810"/>
      <c r="D3138" s="810"/>
      <c r="E3138" s="810"/>
      <c r="F3138" s="810"/>
      <c r="G3138" s="810"/>
    </row>
    <row r="3139" spans="3:7">
      <c r="C3139" s="810"/>
      <c r="D3139" s="810"/>
      <c r="E3139" s="810"/>
      <c r="F3139" s="810"/>
      <c r="G3139" s="810"/>
    </row>
    <row r="3140" spans="3:7">
      <c r="C3140" s="810"/>
      <c r="D3140" s="810"/>
      <c r="E3140" s="810"/>
      <c r="F3140" s="810"/>
      <c r="G3140" s="810"/>
    </row>
    <row r="3141" spans="3:7">
      <c r="C3141" s="810"/>
      <c r="D3141" s="810"/>
      <c r="E3141" s="810"/>
      <c r="F3141" s="810"/>
      <c r="G3141" s="810"/>
    </row>
    <row r="3142" spans="3:7">
      <c r="C3142" s="810"/>
      <c r="D3142" s="810"/>
      <c r="E3142" s="810"/>
      <c r="F3142" s="810"/>
      <c r="G3142" s="810"/>
    </row>
    <row r="3143" spans="3:7">
      <c r="C3143" s="810"/>
      <c r="D3143" s="810"/>
      <c r="E3143" s="810"/>
      <c r="F3143" s="810"/>
      <c r="G3143" s="810"/>
    </row>
    <row r="3144" spans="3:7">
      <c r="C3144" s="810"/>
      <c r="D3144" s="810"/>
      <c r="E3144" s="810"/>
      <c r="F3144" s="810"/>
      <c r="G3144" s="810"/>
    </row>
    <row r="3145" spans="3:7">
      <c r="C3145" s="810"/>
      <c r="D3145" s="810"/>
      <c r="E3145" s="810"/>
      <c r="F3145" s="810"/>
      <c r="G3145" s="810"/>
    </row>
    <row r="3146" spans="3:7">
      <c r="C3146" s="810"/>
      <c r="D3146" s="810"/>
      <c r="E3146" s="810"/>
      <c r="F3146" s="810"/>
      <c r="G3146" s="810"/>
    </row>
    <row r="3147" spans="3:7">
      <c r="C3147" s="810"/>
      <c r="D3147" s="810"/>
      <c r="E3147" s="810"/>
      <c r="F3147" s="810"/>
      <c r="G3147" s="810"/>
    </row>
  </sheetData>
  <mergeCells count="74">
    <mergeCell ref="E1:G3"/>
    <mergeCell ref="A8:G8"/>
    <mergeCell ref="A4:G4"/>
    <mergeCell ref="A5:G5"/>
    <mergeCell ref="A6:G6"/>
    <mergeCell ref="A7:G7"/>
    <mergeCell ref="A143:G143"/>
    <mergeCell ref="A10:A11"/>
    <mergeCell ref="B10:B11"/>
    <mergeCell ref="C10:C11"/>
    <mergeCell ref="D10:D11"/>
    <mergeCell ref="E10:E11"/>
    <mergeCell ref="F10:F11"/>
    <mergeCell ref="G10:G11"/>
    <mergeCell ref="A13:G13"/>
    <mergeCell ref="A56:G56"/>
    <mergeCell ref="B58:G58"/>
    <mergeCell ref="A128:G128"/>
    <mergeCell ref="B188:G188"/>
    <mergeCell ref="B152:F152"/>
    <mergeCell ref="B153:G153"/>
    <mergeCell ref="A157:A158"/>
    <mergeCell ref="B157:B158"/>
    <mergeCell ref="C157:C158"/>
    <mergeCell ref="D157:D158"/>
    <mergeCell ref="E157:E158"/>
    <mergeCell ref="F157:F158"/>
    <mergeCell ref="G157:G158"/>
    <mergeCell ref="B160:G160"/>
    <mergeCell ref="B161:G161"/>
    <mergeCell ref="B177:G177"/>
    <mergeCell ref="B180:G180"/>
    <mergeCell ref="B181:G181"/>
    <mergeCell ref="B230:G230"/>
    <mergeCell ref="B191:G191"/>
    <mergeCell ref="B192:G192"/>
    <mergeCell ref="B199:G199"/>
    <mergeCell ref="B202:G202"/>
    <mergeCell ref="B203:G203"/>
    <mergeCell ref="B210:G210"/>
    <mergeCell ref="B213:G213"/>
    <mergeCell ref="B215:G215"/>
    <mergeCell ref="B221:G221"/>
    <mergeCell ref="B224:G224"/>
    <mergeCell ref="B227:G227"/>
    <mergeCell ref="B232:F232"/>
    <mergeCell ref="A234:A235"/>
    <mergeCell ref="B234:B235"/>
    <mergeCell ref="C234:C235"/>
    <mergeCell ref="D234:D235"/>
    <mergeCell ref="E234:E235"/>
    <mergeCell ref="F234:F235"/>
    <mergeCell ref="G234:G235"/>
    <mergeCell ref="B253:D253"/>
    <mergeCell ref="E253:G253"/>
    <mergeCell ref="A255:A256"/>
    <mergeCell ref="B255:B256"/>
    <mergeCell ref="C255:C256"/>
    <mergeCell ref="D255:D256"/>
    <mergeCell ref="E255:E256"/>
    <mergeCell ref="F255:F256"/>
    <mergeCell ref="G255:G256"/>
    <mergeCell ref="A319:G319"/>
    <mergeCell ref="A280:G280"/>
    <mergeCell ref="A295:G295"/>
    <mergeCell ref="B300:C300"/>
    <mergeCell ref="B303:G303"/>
    <mergeCell ref="A311:G311"/>
    <mergeCell ref="D312:F312"/>
    <mergeCell ref="D313:F313"/>
    <mergeCell ref="D314:F314"/>
    <mergeCell ref="D316:F316"/>
    <mergeCell ref="D317:F317"/>
    <mergeCell ref="D318:F318"/>
  </mergeCells>
  <printOptions horizontalCentered="1"/>
  <pageMargins left="0.39370078740157483" right="0.39370078740157483" top="0.55118110236220474" bottom="0.55118110236220474" header="0.31496062992125984" footer="0.31496062992125984"/>
  <pageSetup paperSize="9" scale="66" orientation="portrait" verticalDpi="4294967295" r:id="rId1"/>
  <rowBreaks count="5" manualBreakCount="5">
    <brk id="62" max="16383" man="1"/>
    <brk id="125" max="6" man="1"/>
    <brk id="187" max="16383" man="1"/>
    <brk id="247" max="16383" man="1"/>
    <brk id="30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92"/>
  <sheetViews>
    <sheetView view="pageBreakPreview" zoomScaleNormal="100" zoomScaleSheetLayoutView="100" workbookViewId="0">
      <selection activeCell="E1" sqref="E1:G3"/>
    </sheetView>
  </sheetViews>
  <sheetFormatPr defaultRowHeight="12.75"/>
  <cols>
    <col min="1" max="1" width="6.140625" style="194" customWidth="1"/>
    <col min="2" max="2" width="53.5703125" style="78" customWidth="1"/>
    <col min="3" max="3" width="17.140625" style="78" customWidth="1"/>
    <col min="4" max="4" width="18.42578125" style="78" customWidth="1"/>
    <col min="5" max="5" width="17.7109375" style="78" customWidth="1"/>
    <col min="6" max="6" width="16.85546875" style="78" customWidth="1"/>
    <col min="7" max="7" width="11.5703125" style="78" customWidth="1"/>
    <col min="8" max="16384" width="9.140625" style="78"/>
  </cols>
  <sheetData>
    <row r="1" spans="1:7" ht="9.75" customHeight="1">
      <c r="A1" s="722"/>
      <c r="E1" s="1406" t="s">
        <v>984</v>
      </c>
      <c r="F1" s="1406"/>
      <c r="G1" s="1406"/>
    </row>
    <row r="2" spans="1:7" ht="27.75" customHeight="1">
      <c r="A2" s="723"/>
      <c r="E2" s="1406"/>
      <c r="F2" s="1406"/>
      <c r="G2" s="1406"/>
    </row>
    <row r="3" spans="1:7" ht="15" customHeight="1">
      <c r="A3" s="724"/>
      <c r="E3" s="1406"/>
      <c r="F3" s="1406"/>
      <c r="G3" s="1406"/>
    </row>
    <row r="4" spans="1:7" s="193" customFormat="1" ht="18.75">
      <c r="A4" s="1409" t="s">
        <v>78</v>
      </c>
      <c r="B4" s="1409"/>
      <c r="C4" s="1409"/>
      <c r="D4" s="1409"/>
      <c r="E4" s="1409"/>
      <c r="F4" s="1409"/>
      <c r="G4" s="1409"/>
    </row>
    <row r="5" spans="1:7" s="193" customFormat="1" ht="18.75">
      <c r="A5" s="1409" t="s">
        <v>79</v>
      </c>
      <c r="B5" s="1409"/>
      <c r="C5" s="1409"/>
      <c r="D5" s="1409"/>
      <c r="E5" s="1409"/>
      <c r="F5" s="1409"/>
      <c r="G5" s="1409"/>
    </row>
    <row r="6" spans="1:7" s="193" customFormat="1" ht="15.75">
      <c r="A6" s="1410" t="s">
        <v>985</v>
      </c>
      <c r="B6" s="1410"/>
      <c r="C6" s="1410"/>
      <c r="D6" s="1410"/>
      <c r="E6" s="1410"/>
      <c r="F6" s="1410"/>
      <c r="G6" s="1410"/>
    </row>
    <row r="7" spans="1:7" s="77" customFormat="1" ht="1.5" hidden="1" customHeight="1">
      <c r="A7" s="1416" t="s">
        <v>986</v>
      </c>
      <c r="B7" s="1416"/>
      <c r="C7" s="1416"/>
      <c r="D7" s="1416"/>
      <c r="E7" s="1416"/>
      <c r="F7" s="1416"/>
      <c r="G7" s="1416"/>
    </row>
    <row r="8" spans="1:7" s="77" customFormat="1" ht="8.25" customHeight="1">
      <c r="A8" s="194"/>
      <c r="B8" s="194"/>
      <c r="C8" s="194"/>
      <c r="D8" s="194"/>
      <c r="E8" s="194"/>
      <c r="F8" s="194"/>
      <c r="G8" s="194"/>
    </row>
    <row r="9" spans="1:7" s="77" customFormat="1" ht="15.75">
      <c r="A9" s="1104"/>
      <c r="B9" s="1104"/>
      <c r="C9" s="1104"/>
      <c r="D9" s="1104"/>
      <c r="E9" s="1104"/>
      <c r="F9" s="1104"/>
      <c r="G9" s="1104"/>
    </row>
    <row r="10" spans="1:7" s="77" customFormat="1" ht="15.75">
      <c r="A10" s="1408" t="s">
        <v>691</v>
      </c>
      <c r="B10" s="1408"/>
      <c r="C10" s="1408"/>
      <c r="D10" s="1408"/>
      <c r="E10" s="1408"/>
      <c r="F10" s="1408"/>
      <c r="G10" s="1408"/>
    </row>
    <row r="11" spans="1:7" ht="10.5" customHeight="1">
      <c r="D11" s="393"/>
      <c r="F11" s="725" t="s">
        <v>692</v>
      </c>
      <c r="G11" s="450"/>
    </row>
    <row r="12" spans="1:7" ht="12.75" customHeight="1">
      <c r="A12" s="1098" t="s">
        <v>288</v>
      </c>
      <c r="B12" s="1098" t="s">
        <v>241</v>
      </c>
      <c r="C12" s="1381" t="s">
        <v>693</v>
      </c>
      <c r="D12" s="1381" t="s">
        <v>987</v>
      </c>
      <c r="E12" s="1381" t="s">
        <v>695</v>
      </c>
      <c r="F12" s="1381" t="s">
        <v>696</v>
      </c>
      <c r="G12" s="1381" t="s">
        <v>697</v>
      </c>
    </row>
    <row r="13" spans="1:7" ht="30.75" customHeight="1">
      <c r="A13" s="1098"/>
      <c r="B13" s="1098"/>
      <c r="C13" s="1381"/>
      <c r="D13" s="1381"/>
      <c r="E13" s="1381"/>
      <c r="F13" s="1381"/>
      <c r="G13" s="1381"/>
    </row>
    <row r="14" spans="1:7" s="726" customFormat="1">
      <c r="A14" s="84" t="s">
        <v>95</v>
      </c>
      <c r="B14" s="84" t="s">
        <v>117</v>
      </c>
      <c r="C14" s="84" t="s">
        <v>206</v>
      </c>
      <c r="D14" s="84" t="s">
        <v>216</v>
      </c>
      <c r="E14" s="84" t="s">
        <v>7</v>
      </c>
      <c r="F14" s="84" t="s">
        <v>260</v>
      </c>
      <c r="G14" s="84" t="s">
        <v>262</v>
      </c>
    </row>
    <row r="15" spans="1:7" ht="13.5" customHeight="1">
      <c r="A15" s="1415"/>
      <c r="B15" s="1416"/>
      <c r="C15" s="1416"/>
      <c r="D15" s="1416"/>
      <c r="E15" s="1416"/>
      <c r="F15" s="1416"/>
      <c r="G15" s="1417"/>
    </row>
    <row r="16" spans="1:7" ht="21" customHeight="1">
      <c r="A16" s="736"/>
      <c r="B16" s="728" t="s">
        <v>698</v>
      </c>
      <c r="C16" s="907">
        <f>C17+C38+C42+C45+C39+C40+C41</f>
        <v>0</v>
      </c>
      <c r="D16" s="907">
        <f>D17+D38+D42+D45+D39+D40+D41</f>
        <v>0</v>
      </c>
      <c r="E16" s="907">
        <f>E17+E38+E42+E45+E39+E40+E41</f>
        <v>0</v>
      </c>
      <c r="F16" s="907">
        <f>F17+F38+F42+F45+F39+F40+F41</f>
        <v>0</v>
      </c>
      <c r="G16" s="907" t="e">
        <f t="shared" ref="G16:G51" si="0">F16/E16%</f>
        <v>#DIV/0!</v>
      </c>
    </row>
    <row r="17" spans="1:7" s="733" customFormat="1" ht="20.25" customHeight="1">
      <c r="A17" s="727" t="s">
        <v>244</v>
      </c>
      <c r="B17" s="728" t="s">
        <v>988</v>
      </c>
      <c r="C17" s="907">
        <f>C18+C22+C29+C33+C34+C35</f>
        <v>0</v>
      </c>
      <c r="D17" s="907">
        <f>D18+D22+D29+D33+D34+D35</f>
        <v>0</v>
      </c>
      <c r="E17" s="907">
        <f>E18+E22+E29+E33+E34+E35</f>
        <v>0</v>
      </c>
      <c r="F17" s="907">
        <f>F18+F22+F29+F33+F34+F35</f>
        <v>0</v>
      </c>
      <c r="G17" s="907" t="e">
        <f t="shared" si="0"/>
        <v>#DIV/0!</v>
      </c>
    </row>
    <row r="18" spans="1:7" ht="18.95" customHeight="1">
      <c r="A18" s="462" t="s">
        <v>95</v>
      </c>
      <c r="B18" s="762" t="s">
        <v>989</v>
      </c>
      <c r="C18" s="755">
        <f>C19+C20+C21</f>
        <v>0</v>
      </c>
      <c r="D18" s="755">
        <f>D19+D20+D21</f>
        <v>0</v>
      </c>
      <c r="E18" s="755">
        <f>E19+E20+E21</f>
        <v>0</v>
      </c>
      <c r="F18" s="755">
        <f>F19+F20+F21</f>
        <v>0</v>
      </c>
      <c r="G18" s="755" t="e">
        <f t="shared" si="0"/>
        <v>#DIV/0!</v>
      </c>
    </row>
    <row r="19" spans="1:7" ht="17.100000000000001" customHeight="1">
      <c r="A19" s="736" t="s">
        <v>701</v>
      </c>
      <c r="B19" s="908" t="s">
        <v>726</v>
      </c>
      <c r="C19" s="794"/>
      <c r="D19" s="765"/>
      <c r="E19" s="765"/>
      <c r="F19" s="765"/>
      <c r="G19" s="766" t="e">
        <f t="shared" si="0"/>
        <v>#DIV/0!</v>
      </c>
    </row>
    <row r="20" spans="1:7" ht="17.100000000000001" customHeight="1">
      <c r="A20" s="736" t="s">
        <v>709</v>
      </c>
      <c r="B20" s="909" t="s">
        <v>990</v>
      </c>
      <c r="C20" s="794"/>
      <c r="D20" s="765"/>
      <c r="E20" s="765"/>
      <c r="F20" s="765"/>
      <c r="G20" s="766" t="e">
        <f t="shared" si="0"/>
        <v>#DIV/0!</v>
      </c>
    </row>
    <row r="21" spans="1:7" ht="17.100000000000001" customHeight="1">
      <c r="A21" s="736" t="s">
        <v>711</v>
      </c>
      <c r="B21" s="909" t="s">
        <v>991</v>
      </c>
      <c r="C21" s="794"/>
      <c r="D21" s="765"/>
      <c r="E21" s="765"/>
      <c r="F21" s="765"/>
      <c r="G21" s="766" t="e">
        <f t="shared" si="0"/>
        <v>#DIV/0!</v>
      </c>
    </row>
    <row r="22" spans="1:7" ht="18.95" customHeight="1">
      <c r="A22" s="462" t="s">
        <v>117</v>
      </c>
      <c r="B22" s="762" t="s">
        <v>992</v>
      </c>
      <c r="C22" s="755">
        <f>C23+C26+C27+C28</f>
        <v>0</v>
      </c>
      <c r="D22" s="755">
        <f>D23+D26+D27+D28</f>
        <v>0</v>
      </c>
      <c r="E22" s="755">
        <f>E23+E26+E27+E28</f>
        <v>0</v>
      </c>
      <c r="F22" s="755">
        <f>F23+F26+F27+F28</f>
        <v>0</v>
      </c>
      <c r="G22" s="755" t="e">
        <f t="shared" si="0"/>
        <v>#DIV/0!</v>
      </c>
    </row>
    <row r="23" spans="1:7" ht="17.100000000000001" customHeight="1">
      <c r="A23" s="736" t="s">
        <v>745</v>
      </c>
      <c r="B23" s="909" t="s">
        <v>993</v>
      </c>
      <c r="C23" s="795">
        <f>C24+C25</f>
        <v>0</v>
      </c>
      <c r="D23" s="795">
        <f>D24+D25</f>
        <v>0</v>
      </c>
      <c r="E23" s="795">
        <f>E24+E25</f>
        <v>0</v>
      </c>
      <c r="F23" s="795">
        <f>F24+F25</f>
        <v>0</v>
      </c>
      <c r="G23" s="795" t="e">
        <f t="shared" si="0"/>
        <v>#DIV/0!</v>
      </c>
    </row>
    <row r="24" spans="1:7" ht="17.100000000000001" customHeight="1">
      <c r="A24" s="736" t="s">
        <v>994</v>
      </c>
      <c r="B24" s="758" t="s">
        <v>869</v>
      </c>
      <c r="C24" s="794"/>
      <c r="D24" s="794"/>
      <c r="E24" s="794"/>
      <c r="F24" s="794"/>
      <c r="G24" s="795" t="e">
        <f t="shared" si="0"/>
        <v>#DIV/0!</v>
      </c>
    </row>
    <row r="25" spans="1:7" ht="17.100000000000001" customHeight="1">
      <c r="A25" s="736" t="s">
        <v>995</v>
      </c>
      <c r="B25" s="758" t="s">
        <v>872</v>
      </c>
      <c r="C25" s="794"/>
      <c r="D25" s="794"/>
      <c r="E25" s="794"/>
      <c r="F25" s="794"/>
      <c r="G25" s="795" t="e">
        <f t="shared" si="0"/>
        <v>#DIV/0!</v>
      </c>
    </row>
    <row r="26" spans="1:7" ht="17.100000000000001" customHeight="1">
      <c r="A26" s="736" t="s">
        <v>746</v>
      </c>
      <c r="B26" s="909" t="s">
        <v>996</v>
      </c>
      <c r="C26" s="794"/>
      <c r="D26" s="765"/>
      <c r="E26" s="765"/>
      <c r="F26" s="765"/>
      <c r="G26" s="766" t="e">
        <f t="shared" si="0"/>
        <v>#DIV/0!</v>
      </c>
    </row>
    <row r="27" spans="1:7" ht="17.100000000000001" customHeight="1">
      <c r="A27" s="736" t="s">
        <v>747</v>
      </c>
      <c r="B27" s="758" t="s">
        <v>730</v>
      </c>
      <c r="C27" s="794"/>
      <c r="D27" s="765"/>
      <c r="E27" s="765"/>
      <c r="F27" s="765"/>
      <c r="G27" s="766" t="e">
        <f t="shared" si="0"/>
        <v>#DIV/0!</v>
      </c>
    </row>
    <row r="28" spans="1:7" ht="17.100000000000001" customHeight="1">
      <c r="A28" s="736" t="s">
        <v>748</v>
      </c>
      <c r="B28" s="758" t="s">
        <v>997</v>
      </c>
      <c r="C28" s="794"/>
      <c r="D28" s="765"/>
      <c r="E28" s="765"/>
      <c r="F28" s="765"/>
      <c r="G28" s="766" t="e">
        <f t="shared" si="0"/>
        <v>#DIV/0!</v>
      </c>
    </row>
    <row r="29" spans="1:7" ht="18.95" customHeight="1">
      <c r="A29" s="462" t="s">
        <v>206</v>
      </c>
      <c r="B29" s="762" t="s">
        <v>998</v>
      </c>
      <c r="C29" s="755">
        <f>SUM(C30:C32)</f>
        <v>0</v>
      </c>
      <c r="D29" s="755">
        <f>SUM(D30:D32)</f>
        <v>0</v>
      </c>
      <c r="E29" s="755">
        <f>SUM(E30:E32)</f>
        <v>0</v>
      </c>
      <c r="F29" s="755">
        <f>SUM(F30:F32)</f>
        <v>0</v>
      </c>
      <c r="G29" s="735" t="e">
        <f t="shared" si="0"/>
        <v>#DIV/0!</v>
      </c>
    </row>
    <row r="30" spans="1:7" ht="17.100000000000001" customHeight="1">
      <c r="A30" s="736" t="s">
        <v>725</v>
      </c>
      <c r="B30" s="758" t="s">
        <v>999</v>
      </c>
      <c r="C30" s="794"/>
      <c r="D30" s="794"/>
      <c r="E30" s="794"/>
      <c r="F30" s="794"/>
      <c r="G30" s="795" t="e">
        <f t="shared" si="0"/>
        <v>#DIV/0!</v>
      </c>
    </row>
    <row r="31" spans="1:7" ht="17.100000000000001" customHeight="1">
      <c r="A31" s="736" t="s">
        <v>727</v>
      </c>
      <c r="B31" s="758" t="s">
        <v>1000</v>
      </c>
      <c r="C31" s="794"/>
      <c r="D31" s="794"/>
      <c r="E31" s="794"/>
      <c r="F31" s="794"/>
      <c r="G31" s="795" t="e">
        <f t="shared" si="0"/>
        <v>#DIV/0!</v>
      </c>
    </row>
    <row r="32" spans="1:7" ht="17.100000000000001" customHeight="1">
      <c r="A32" s="736" t="s">
        <v>729</v>
      </c>
      <c r="B32" s="758" t="s">
        <v>1001</v>
      </c>
      <c r="C32" s="794"/>
      <c r="D32" s="794"/>
      <c r="E32" s="794"/>
      <c r="F32" s="794"/>
      <c r="G32" s="795" t="e">
        <f t="shared" si="0"/>
        <v>#DIV/0!</v>
      </c>
    </row>
    <row r="33" spans="1:7" ht="18.95" customHeight="1">
      <c r="A33" s="462" t="s">
        <v>216</v>
      </c>
      <c r="B33" s="762" t="s">
        <v>1002</v>
      </c>
      <c r="C33" s="763"/>
      <c r="D33" s="910"/>
      <c r="E33" s="910"/>
      <c r="F33" s="910"/>
      <c r="G33" s="735" t="e">
        <f t="shared" si="0"/>
        <v>#DIV/0!</v>
      </c>
    </row>
    <row r="34" spans="1:7" ht="18.95" customHeight="1">
      <c r="A34" s="462" t="s">
        <v>7</v>
      </c>
      <c r="B34" s="762" t="s">
        <v>1003</v>
      </c>
      <c r="C34" s="763"/>
      <c r="D34" s="910"/>
      <c r="E34" s="910"/>
      <c r="F34" s="910"/>
      <c r="G34" s="735" t="e">
        <f t="shared" si="0"/>
        <v>#DIV/0!</v>
      </c>
    </row>
    <row r="35" spans="1:7" ht="18.95" customHeight="1">
      <c r="A35" s="462" t="s">
        <v>260</v>
      </c>
      <c r="B35" s="762" t="s">
        <v>1004</v>
      </c>
      <c r="C35" s="763"/>
      <c r="D35" s="763"/>
      <c r="E35" s="763"/>
      <c r="F35" s="763"/>
      <c r="G35" s="735" t="e">
        <f t="shared" si="0"/>
        <v>#DIV/0!</v>
      </c>
    </row>
    <row r="36" spans="1:7" ht="17.100000000000001" customHeight="1">
      <c r="A36" s="736" t="s">
        <v>811</v>
      </c>
      <c r="B36" s="803" t="s">
        <v>1005</v>
      </c>
      <c r="C36" s="794"/>
      <c r="D36" s="765"/>
      <c r="E36" s="765"/>
      <c r="F36" s="765"/>
      <c r="G36" s="766" t="e">
        <f t="shared" si="0"/>
        <v>#DIV/0!</v>
      </c>
    </row>
    <row r="37" spans="1:7" ht="17.100000000000001" customHeight="1">
      <c r="A37" s="736" t="s">
        <v>812</v>
      </c>
      <c r="B37" s="803" t="s">
        <v>1006</v>
      </c>
      <c r="C37" s="794"/>
      <c r="D37" s="765"/>
      <c r="E37" s="765"/>
      <c r="F37" s="765"/>
      <c r="G37" s="766" t="e">
        <f t="shared" si="0"/>
        <v>#DIV/0!</v>
      </c>
    </row>
    <row r="38" spans="1:7" s="477" customFormat="1" ht="20.25" customHeight="1">
      <c r="A38" s="727" t="s">
        <v>263</v>
      </c>
      <c r="B38" s="731" t="s">
        <v>738</v>
      </c>
      <c r="C38" s="911"/>
      <c r="D38" s="912"/>
      <c r="E38" s="912"/>
      <c r="F38" s="912"/>
      <c r="G38" s="730" t="e">
        <f t="shared" si="0"/>
        <v>#DIV/0!</v>
      </c>
    </row>
    <row r="39" spans="1:7" s="477" customFormat="1" ht="20.25" customHeight="1">
      <c r="A39" s="727" t="s">
        <v>265</v>
      </c>
      <c r="B39" s="913" t="s">
        <v>1007</v>
      </c>
      <c r="C39" s="911"/>
      <c r="D39" s="912"/>
      <c r="E39" s="912"/>
      <c r="F39" s="912"/>
      <c r="G39" s="730" t="e">
        <f t="shared" si="0"/>
        <v>#DIV/0!</v>
      </c>
    </row>
    <row r="40" spans="1:7" s="477" customFormat="1" ht="20.25" customHeight="1">
      <c r="A40" s="727" t="s">
        <v>267</v>
      </c>
      <c r="B40" s="914" t="s">
        <v>740</v>
      </c>
      <c r="C40" s="911"/>
      <c r="D40" s="912"/>
      <c r="E40" s="912"/>
      <c r="F40" s="912"/>
      <c r="G40" s="730" t="e">
        <f t="shared" si="0"/>
        <v>#DIV/0!</v>
      </c>
    </row>
    <row r="41" spans="1:7" s="477" customFormat="1" ht="20.25" customHeight="1">
      <c r="A41" s="727" t="s">
        <v>353</v>
      </c>
      <c r="B41" s="914" t="s">
        <v>741</v>
      </c>
      <c r="C41" s="911"/>
      <c r="D41" s="912"/>
      <c r="E41" s="912"/>
      <c r="F41" s="912"/>
      <c r="G41" s="730" t="e">
        <f t="shared" si="0"/>
        <v>#DIV/0!</v>
      </c>
    </row>
    <row r="42" spans="1:7" s="477" customFormat="1" ht="20.25" customHeight="1">
      <c r="A42" s="727" t="s">
        <v>373</v>
      </c>
      <c r="B42" s="913" t="s">
        <v>742</v>
      </c>
      <c r="C42" s="907">
        <f>C43+C44</f>
        <v>0</v>
      </c>
      <c r="D42" s="907">
        <f>D43+D44</f>
        <v>0</v>
      </c>
      <c r="E42" s="907">
        <f>E43+E44</f>
        <v>0</v>
      </c>
      <c r="F42" s="907">
        <f>F43+F44</f>
        <v>0</v>
      </c>
      <c r="G42" s="907" t="e">
        <f t="shared" si="0"/>
        <v>#DIV/0!</v>
      </c>
    </row>
    <row r="43" spans="1:7" ht="18.95" customHeight="1">
      <c r="A43" s="757" t="s">
        <v>95</v>
      </c>
      <c r="B43" s="796" t="s">
        <v>743</v>
      </c>
      <c r="C43" s="794"/>
      <c r="D43" s="765"/>
      <c r="E43" s="765"/>
      <c r="F43" s="765"/>
      <c r="G43" s="766" t="e">
        <f t="shared" si="0"/>
        <v>#DIV/0!</v>
      </c>
    </row>
    <row r="44" spans="1:7" ht="18.95" customHeight="1">
      <c r="A44" s="757" t="s">
        <v>117</v>
      </c>
      <c r="B44" s="796" t="s">
        <v>737</v>
      </c>
      <c r="C44" s="794"/>
      <c r="D44" s="765"/>
      <c r="E44" s="765"/>
      <c r="F44" s="765"/>
      <c r="G44" s="766" t="e">
        <f t="shared" si="0"/>
        <v>#DIV/0!</v>
      </c>
    </row>
    <row r="45" spans="1:7" ht="20.25" customHeight="1">
      <c r="A45" s="727" t="s">
        <v>750</v>
      </c>
      <c r="B45" s="913" t="s">
        <v>751</v>
      </c>
      <c r="C45" s="915">
        <f>SUM(C46:C51)</f>
        <v>0</v>
      </c>
      <c r="D45" s="915">
        <f>SUM(D46:D51)</f>
        <v>0</v>
      </c>
      <c r="E45" s="915">
        <f>SUM(E46:E51)</f>
        <v>0</v>
      </c>
      <c r="F45" s="915">
        <f>SUM(F46:F51)</f>
        <v>0</v>
      </c>
      <c r="G45" s="907" t="e">
        <f t="shared" si="0"/>
        <v>#DIV/0!</v>
      </c>
    </row>
    <row r="46" spans="1:7" ht="18.95" customHeight="1">
      <c r="A46" s="916" t="s">
        <v>95</v>
      </c>
      <c r="B46" s="917" t="s">
        <v>1008</v>
      </c>
      <c r="C46" s="794"/>
      <c r="D46" s="794"/>
      <c r="E46" s="794"/>
      <c r="F46" s="794"/>
      <c r="G46" s="795" t="e">
        <f t="shared" si="0"/>
        <v>#DIV/0!</v>
      </c>
    </row>
    <row r="47" spans="1:7" ht="18.95" customHeight="1">
      <c r="A47" s="916" t="s">
        <v>117</v>
      </c>
      <c r="B47" s="917" t="s">
        <v>1009</v>
      </c>
      <c r="C47" s="794"/>
      <c r="D47" s="794"/>
      <c r="E47" s="794"/>
      <c r="F47" s="794"/>
      <c r="G47" s="795" t="e">
        <f t="shared" si="0"/>
        <v>#DIV/0!</v>
      </c>
    </row>
    <row r="48" spans="1:7" ht="18.95" customHeight="1">
      <c r="A48" s="916" t="s">
        <v>206</v>
      </c>
      <c r="B48" s="917" t="s">
        <v>1010</v>
      </c>
      <c r="C48" s="794"/>
      <c r="D48" s="794"/>
      <c r="E48" s="794"/>
      <c r="F48" s="794"/>
      <c r="G48" s="795" t="e">
        <f t="shared" si="0"/>
        <v>#DIV/0!</v>
      </c>
    </row>
    <row r="49" spans="1:7" ht="18.95" customHeight="1">
      <c r="A49" s="916" t="s">
        <v>216</v>
      </c>
      <c r="B49" s="917" t="s">
        <v>1011</v>
      </c>
      <c r="C49" s="794"/>
      <c r="D49" s="794"/>
      <c r="E49" s="794"/>
      <c r="F49" s="794"/>
      <c r="G49" s="795" t="e">
        <f t="shared" si="0"/>
        <v>#DIV/0!</v>
      </c>
    </row>
    <row r="50" spans="1:7" ht="18.95" customHeight="1">
      <c r="A50" s="916" t="s">
        <v>7</v>
      </c>
      <c r="B50" s="796" t="s">
        <v>1012</v>
      </c>
      <c r="C50" s="794"/>
      <c r="D50" s="794"/>
      <c r="E50" s="794"/>
      <c r="F50" s="794"/>
      <c r="G50" s="795" t="e">
        <f t="shared" si="0"/>
        <v>#DIV/0!</v>
      </c>
    </row>
    <row r="51" spans="1:7" ht="18.95" customHeight="1">
      <c r="A51" s="916" t="s">
        <v>260</v>
      </c>
      <c r="B51" s="796" t="s">
        <v>1013</v>
      </c>
      <c r="C51" s="794"/>
      <c r="D51" s="794"/>
      <c r="E51" s="794"/>
      <c r="F51" s="794"/>
      <c r="G51" s="795" t="e">
        <f t="shared" si="0"/>
        <v>#DIV/0!</v>
      </c>
    </row>
    <row r="52" spans="1:7">
      <c r="A52" s="1415"/>
      <c r="B52" s="1416"/>
      <c r="C52" s="1416"/>
      <c r="D52" s="1416"/>
      <c r="E52" s="1416"/>
      <c r="F52" s="1416"/>
      <c r="G52" s="1417"/>
    </row>
    <row r="53" spans="1:7" ht="21" customHeight="1">
      <c r="A53" s="918"/>
      <c r="B53" s="859" t="s">
        <v>755</v>
      </c>
      <c r="C53" s="907">
        <f>C59+C106+C109+C113+C105</f>
        <v>0</v>
      </c>
      <c r="D53" s="907">
        <f>D59+D106+D109+D113+D105</f>
        <v>0</v>
      </c>
      <c r="E53" s="907">
        <f>E59+E106+E109+E113+E105</f>
        <v>0</v>
      </c>
      <c r="F53" s="907">
        <f>F59+F106+F109+F113+F105</f>
        <v>0</v>
      </c>
      <c r="G53" s="730" t="e">
        <f>F53/E53%</f>
        <v>#DIV/0!</v>
      </c>
    </row>
    <row r="54" spans="1:7" ht="20.25" customHeight="1">
      <c r="A54" s="727" t="s">
        <v>756</v>
      </c>
      <c r="B54" s="1404" t="s">
        <v>757</v>
      </c>
      <c r="C54" s="1404"/>
      <c r="D54" s="1404"/>
      <c r="E54" s="1404"/>
      <c r="F54" s="1404"/>
      <c r="G54" s="1404"/>
    </row>
    <row r="55" spans="1:7" ht="20.25" customHeight="1">
      <c r="A55" s="792" t="s">
        <v>758</v>
      </c>
      <c r="B55" s="747" t="s">
        <v>1014</v>
      </c>
      <c r="C55" s="764">
        <f>C56+C57+C58</f>
        <v>0</v>
      </c>
      <c r="D55" s="764">
        <f>D56+D57+D58</f>
        <v>0</v>
      </c>
      <c r="E55" s="764">
        <f>E56+E57+E58</f>
        <v>0</v>
      </c>
      <c r="F55" s="764">
        <f>F56+F57+F58</f>
        <v>0</v>
      </c>
      <c r="G55" s="764" t="e">
        <f t="shared" ref="G55:G113" si="1">F55/E55%</f>
        <v>#DIV/0!</v>
      </c>
    </row>
    <row r="56" spans="1:7" ht="18.95" customHeight="1">
      <c r="A56" s="790" t="s">
        <v>95</v>
      </c>
      <c r="B56" s="919" t="s">
        <v>1015</v>
      </c>
      <c r="C56" s="794"/>
      <c r="D56" s="794"/>
      <c r="E56" s="794"/>
      <c r="F56" s="794"/>
      <c r="G56" s="795" t="e">
        <f t="shared" si="1"/>
        <v>#DIV/0!</v>
      </c>
    </row>
    <row r="57" spans="1:7" ht="18.95" customHeight="1">
      <c r="A57" s="790" t="s">
        <v>117</v>
      </c>
      <c r="B57" s="919" t="s">
        <v>1016</v>
      </c>
      <c r="C57" s="794"/>
      <c r="D57" s="794"/>
      <c r="E57" s="794"/>
      <c r="F57" s="794"/>
      <c r="G57" s="795" t="e">
        <f t="shared" si="1"/>
        <v>#DIV/0!</v>
      </c>
    </row>
    <row r="58" spans="1:7" ht="18.95" customHeight="1">
      <c r="A58" s="790" t="s">
        <v>206</v>
      </c>
      <c r="B58" s="919" t="s">
        <v>1017</v>
      </c>
      <c r="C58" s="794"/>
      <c r="D58" s="794"/>
      <c r="E58" s="794"/>
      <c r="F58" s="794"/>
      <c r="G58" s="795" t="e">
        <f t="shared" si="1"/>
        <v>#DIV/0!</v>
      </c>
    </row>
    <row r="59" spans="1:7" ht="20.25" customHeight="1">
      <c r="A59" s="918" t="s">
        <v>763</v>
      </c>
      <c r="B59" s="920" t="s">
        <v>764</v>
      </c>
      <c r="C59" s="907">
        <f>C60++C63+C64+C79+C70+C71+C83+C87+C90+C93+C101</f>
        <v>0</v>
      </c>
      <c r="D59" s="907">
        <f>D60++D63+D64+D79+D70+D71+D83+D87+D90+D93+D101</f>
        <v>0</v>
      </c>
      <c r="E59" s="907">
        <f>E60++E63+E64+E79+E70+E71+E83+E87+E90+E93+E101</f>
        <v>0</v>
      </c>
      <c r="F59" s="907">
        <f>F60++F63+F64+F79+F70+F71+F83+F87+F90+F93+F101</f>
        <v>0</v>
      </c>
      <c r="G59" s="907" t="e">
        <f t="shared" si="1"/>
        <v>#DIV/0!</v>
      </c>
    </row>
    <row r="60" spans="1:7" ht="18.95" customHeight="1">
      <c r="A60" s="462" t="s">
        <v>95</v>
      </c>
      <c r="B60" s="921" t="s">
        <v>1018</v>
      </c>
      <c r="C60" s="755">
        <f>C61+C62</f>
        <v>0</v>
      </c>
      <c r="D60" s="755">
        <f>D61+D62</f>
        <v>0</v>
      </c>
      <c r="E60" s="755">
        <f>E61+E62</f>
        <v>0</v>
      </c>
      <c r="F60" s="755">
        <f>F61+F62</f>
        <v>0</v>
      </c>
      <c r="G60" s="755" t="e">
        <f t="shared" si="1"/>
        <v>#DIV/0!</v>
      </c>
    </row>
    <row r="61" spans="1:7" ht="17.100000000000001" customHeight="1">
      <c r="A61" s="736" t="s">
        <v>701</v>
      </c>
      <c r="B61" s="922" t="s">
        <v>765</v>
      </c>
      <c r="C61" s="794"/>
      <c r="D61" s="794"/>
      <c r="E61" s="794"/>
      <c r="F61" s="794"/>
      <c r="G61" s="795" t="e">
        <f t="shared" si="1"/>
        <v>#DIV/0!</v>
      </c>
    </row>
    <row r="62" spans="1:7" ht="17.100000000000001" customHeight="1">
      <c r="A62" s="736" t="s">
        <v>709</v>
      </c>
      <c r="B62" s="922" t="s">
        <v>770</v>
      </c>
      <c r="C62" s="794"/>
      <c r="D62" s="794"/>
      <c r="E62" s="794"/>
      <c r="F62" s="794"/>
      <c r="G62" s="795" t="e">
        <f t="shared" si="1"/>
        <v>#DIV/0!</v>
      </c>
    </row>
    <row r="63" spans="1:7" ht="18.95" customHeight="1">
      <c r="A63" s="462" t="s">
        <v>117</v>
      </c>
      <c r="B63" s="923" t="s">
        <v>1019</v>
      </c>
      <c r="C63" s="763"/>
      <c r="D63" s="763"/>
      <c r="E63" s="763"/>
      <c r="F63" s="763"/>
      <c r="G63" s="755" t="e">
        <f t="shared" si="1"/>
        <v>#DIV/0!</v>
      </c>
    </row>
    <row r="64" spans="1:7" ht="18.95" customHeight="1">
      <c r="A64" s="462" t="s">
        <v>206</v>
      </c>
      <c r="B64" s="921" t="s">
        <v>771</v>
      </c>
      <c r="C64" s="755">
        <f>C65+C66+C67+C68+C69</f>
        <v>0</v>
      </c>
      <c r="D64" s="755">
        <f>D65+D66+D67+D68+D69</f>
        <v>0</v>
      </c>
      <c r="E64" s="755">
        <f>E65+E66+E67+E68+E69</f>
        <v>0</v>
      </c>
      <c r="F64" s="755">
        <f>F65+F66+F67+F68+F69</f>
        <v>0</v>
      </c>
      <c r="G64" s="755" t="e">
        <f t="shared" si="1"/>
        <v>#DIV/0!</v>
      </c>
    </row>
    <row r="65" spans="1:7" ht="17.100000000000001" customHeight="1">
      <c r="A65" s="736" t="s">
        <v>725</v>
      </c>
      <c r="B65" s="922" t="s">
        <v>1020</v>
      </c>
      <c r="C65" s="794"/>
      <c r="D65" s="794"/>
      <c r="E65" s="794"/>
      <c r="F65" s="794"/>
      <c r="G65" s="795" t="e">
        <f t="shared" si="1"/>
        <v>#DIV/0!</v>
      </c>
    </row>
    <row r="66" spans="1:7" ht="17.100000000000001" customHeight="1">
      <c r="A66" s="736" t="s">
        <v>727</v>
      </c>
      <c r="B66" s="922" t="s">
        <v>1021</v>
      </c>
      <c r="C66" s="794"/>
      <c r="D66" s="794"/>
      <c r="E66" s="794"/>
      <c r="F66" s="794"/>
      <c r="G66" s="795" t="e">
        <f t="shared" si="1"/>
        <v>#DIV/0!</v>
      </c>
    </row>
    <row r="67" spans="1:7" ht="17.100000000000001" customHeight="1">
      <c r="A67" s="736" t="s">
        <v>729</v>
      </c>
      <c r="B67" s="922" t="s">
        <v>1022</v>
      </c>
      <c r="C67" s="794"/>
      <c r="D67" s="794"/>
      <c r="E67" s="794"/>
      <c r="F67" s="794"/>
      <c r="G67" s="795" t="e">
        <f t="shared" si="1"/>
        <v>#DIV/0!</v>
      </c>
    </row>
    <row r="68" spans="1:7" ht="17.100000000000001" customHeight="1">
      <c r="A68" s="736" t="s">
        <v>731</v>
      </c>
      <c r="B68" s="922" t="s">
        <v>1023</v>
      </c>
      <c r="C68" s="794"/>
      <c r="D68" s="794"/>
      <c r="E68" s="794"/>
      <c r="F68" s="794"/>
      <c r="G68" s="795" t="e">
        <f t="shared" si="1"/>
        <v>#DIV/0!</v>
      </c>
    </row>
    <row r="69" spans="1:7" ht="17.100000000000001" customHeight="1">
      <c r="A69" s="736" t="s">
        <v>790</v>
      </c>
      <c r="B69" s="922" t="s">
        <v>1024</v>
      </c>
      <c r="C69" s="794"/>
      <c r="D69" s="794"/>
      <c r="E69" s="794"/>
      <c r="F69" s="794"/>
      <c r="G69" s="795" t="e">
        <f t="shared" si="1"/>
        <v>#DIV/0!</v>
      </c>
    </row>
    <row r="70" spans="1:7" ht="18.95" customHeight="1">
      <c r="A70" s="462" t="s">
        <v>216</v>
      </c>
      <c r="B70" s="921" t="s">
        <v>791</v>
      </c>
      <c r="C70" s="763"/>
      <c r="D70" s="763"/>
      <c r="E70" s="763"/>
      <c r="F70" s="763"/>
      <c r="G70" s="755" t="e">
        <f t="shared" si="1"/>
        <v>#DIV/0!</v>
      </c>
    </row>
    <row r="71" spans="1:7" ht="18.95" customHeight="1">
      <c r="A71" s="462" t="s">
        <v>7</v>
      </c>
      <c r="B71" s="921" t="s">
        <v>1025</v>
      </c>
      <c r="C71" s="755">
        <f>C72+C73+C74+C75+C76+C78+C77</f>
        <v>0</v>
      </c>
      <c r="D71" s="755">
        <f>D72+D73+D74+D75+D76+D78+D77</f>
        <v>0</v>
      </c>
      <c r="E71" s="755">
        <f>E72+E73+E74+E75+E76+E78+E77</f>
        <v>0</v>
      </c>
      <c r="F71" s="755">
        <f>F72+F73+F74+F75+F76+F78+F77</f>
        <v>0</v>
      </c>
      <c r="G71" s="755" t="e">
        <f t="shared" si="1"/>
        <v>#DIV/0!</v>
      </c>
    </row>
    <row r="72" spans="1:7" ht="17.100000000000001" customHeight="1">
      <c r="A72" s="736" t="s">
        <v>794</v>
      </c>
      <c r="B72" s="922" t="s">
        <v>795</v>
      </c>
      <c r="C72" s="794"/>
      <c r="D72" s="794"/>
      <c r="E72" s="794"/>
      <c r="F72" s="794"/>
      <c r="G72" s="795" t="e">
        <f t="shared" si="1"/>
        <v>#DIV/0!</v>
      </c>
    </row>
    <row r="73" spans="1:7" ht="17.100000000000001" customHeight="1">
      <c r="A73" s="736" t="s">
        <v>796</v>
      </c>
      <c r="B73" s="922" t="s">
        <v>1026</v>
      </c>
      <c r="C73" s="794"/>
      <c r="D73" s="794"/>
      <c r="E73" s="794"/>
      <c r="F73" s="794"/>
      <c r="G73" s="795" t="e">
        <f t="shared" si="1"/>
        <v>#DIV/0!</v>
      </c>
    </row>
    <row r="74" spans="1:7" ht="17.100000000000001" customHeight="1">
      <c r="A74" s="736" t="s">
        <v>798</v>
      </c>
      <c r="B74" s="922" t="s">
        <v>1027</v>
      </c>
      <c r="C74" s="794"/>
      <c r="D74" s="794"/>
      <c r="E74" s="794"/>
      <c r="F74" s="794"/>
      <c r="G74" s="795" t="e">
        <f t="shared" si="1"/>
        <v>#DIV/0!</v>
      </c>
    </row>
    <row r="75" spans="1:7" ht="17.100000000000001" customHeight="1">
      <c r="A75" s="736" t="s">
        <v>800</v>
      </c>
      <c r="B75" s="922" t="s">
        <v>1028</v>
      </c>
      <c r="C75" s="794"/>
      <c r="D75" s="794"/>
      <c r="E75" s="794"/>
      <c r="F75" s="794"/>
      <c r="G75" s="795" t="e">
        <f t="shared" si="1"/>
        <v>#DIV/0!</v>
      </c>
    </row>
    <row r="76" spans="1:7" ht="17.100000000000001" customHeight="1">
      <c r="A76" s="736" t="s">
        <v>802</v>
      </c>
      <c r="B76" s="919" t="s">
        <v>1029</v>
      </c>
      <c r="C76" s="794"/>
      <c r="D76" s="794"/>
      <c r="E76" s="794"/>
      <c r="F76" s="794"/>
      <c r="G76" s="795" t="e">
        <f t="shared" si="1"/>
        <v>#DIV/0!</v>
      </c>
    </row>
    <row r="77" spans="1:7" ht="17.100000000000001" customHeight="1">
      <c r="A77" s="736" t="s">
        <v>804</v>
      </c>
      <c r="B77" s="922" t="s">
        <v>809</v>
      </c>
      <c r="C77" s="794"/>
      <c r="D77" s="794"/>
      <c r="E77" s="794"/>
      <c r="F77" s="794"/>
      <c r="G77" s="795" t="e">
        <f t="shared" si="1"/>
        <v>#DIV/0!</v>
      </c>
    </row>
    <row r="78" spans="1:7" ht="17.100000000000001" customHeight="1">
      <c r="A78" s="736" t="s">
        <v>806</v>
      </c>
      <c r="B78" s="922" t="s">
        <v>1030</v>
      </c>
      <c r="C78" s="794"/>
      <c r="D78" s="794"/>
      <c r="E78" s="794"/>
      <c r="F78" s="794"/>
      <c r="G78" s="795" t="e">
        <f t="shared" si="1"/>
        <v>#DIV/0!</v>
      </c>
    </row>
    <row r="79" spans="1:7" s="190" customFormat="1" ht="27.75" customHeight="1">
      <c r="A79" s="462" t="s">
        <v>260</v>
      </c>
      <c r="B79" s="463" t="s">
        <v>810</v>
      </c>
      <c r="C79" s="742">
        <f>SUM(C80:C82)</f>
        <v>0</v>
      </c>
      <c r="D79" s="742">
        <f>SUM(D80:D82)</f>
        <v>0</v>
      </c>
      <c r="E79" s="742">
        <f>SUM(E80:E82)</f>
        <v>0</v>
      </c>
      <c r="F79" s="742">
        <f>SUM(F80:F82)</f>
        <v>0</v>
      </c>
      <c r="G79" s="742" t="e">
        <f>F79/E79*100</f>
        <v>#DIV/0!</v>
      </c>
    </row>
    <row r="80" spans="1:7" s="199" customFormat="1" ht="17.100000000000001" customHeight="1">
      <c r="A80" s="721" t="s">
        <v>811</v>
      </c>
      <c r="B80" s="789" t="s">
        <v>347</v>
      </c>
      <c r="C80" s="775"/>
      <c r="D80" s="770"/>
      <c r="E80" s="770"/>
      <c r="F80" s="770"/>
      <c r="G80" s="739" t="e">
        <f>F80/E80*100</f>
        <v>#DIV/0!</v>
      </c>
    </row>
    <row r="81" spans="1:7" s="199" customFormat="1" ht="17.100000000000001" customHeight="1">
      <c r="A81" s="721" t="s">
        <v>812</v>
      </c>
      <c r="B81" s="789" t="s">
        <v>1031</v>
      </c>
      <c r="C81" s="775"/>
      <c r="D81" s="770"/>
      <c r="E81" s="770"/>
      <c r="F81" s="770"/>
      <c r="G81" s="739" t="e">
        <f>F81/E81*100</f>
        <v>#DIV/0!</v>
      </c>
    </row>
    <row r="82" spans="1:7" s="199" customFormat="1" ht="17.100000000000001" customHeight="1">
      <c r="A82" s="721" t="s">
        <v>814</v>
      </c>
      <c r="B82" s="789" t="s">
        <v>333</v>
      </c>
      <c r="C82" s="775"/>
      <c r="D82" s="770"/>
      <c r="E82" s="770"/>
      <c r="F82" s="770"/>
      <c r="G82" s="739" t="e">
        <f>F82/E82*100</f>
        <v>#DIV/0!</v>
      </c>
    </row>
    <row r="83" spans="1:7" s="199" customFormat="1" ht="18.95" customHeight="1">
      <c r="A83" s="462" t="s">
        <v>262</v>
      </c>
      <c r="B83" s="924" t="s">
        <v>815</v>
      </c>
      <c r="C83" s="755">
        <f>C84+C85+C86</f>
        <v>0</v>
      </c>
      <c r="D83" s="755">
        <f>D84+D85+D86</f>
        <v>0</v>
      </c>
      <c r="E83" s="755">
        <f>E84+E85+E86</f>
        <v>0</v>
      </c>
      <c r="F83" s="755">
        <f>F84+F85+F86</f>
        <v>0</v>
      </c>
      <c r="G83" s="755" t="e">
        <f t="shared" si="1"/>
        <v>#DIV/0!</v>
      </c>
    </row>
    <row r="84" spans="1:7" ht="17.100000000000001" customHeight="1">
      <c r="A84" s="736" t="s">
        <v>817</v>
      </c>
      <c r="B84" s="919" t="s">
        <v>818</v>
      </c>
      <c r="C84" s="794"/>
      <c r="D84" s="794"/>
      <c r="E84" s="794"/>
      <c r="F84" s="794"/>
      <c r="G84" s="795" t="e">
        <f t="shared" si="1"/>
        <v>#DIV/0!</v>
      </c>
    </row>
    <row r="85" spans="1:7" ht="17.100000000000001" customHeight="1">
      <c r="A85" s="736" t="s">
        <v>819</v>
      </c>
      <c r="B85" s="922" t="s">
        <v>820</v>
      </c>
      <c r="C85" s="794"/>
      <c r="D85" s="794"/>
      <c r="E85" s="794"/>
      <c r="F85" s="794"/>
      <c r="G85" s="795" t="e">
        <f t="shared" si="1"/>
        <v>#DIV/0!</v>
      </c>
    </row>
    <row r="86" spans="1:7" ht="17.100000000000001" customHeight="1">
      <c r="A86" s="736" t="s">
        <v>821</v>
      </c>
      <c r="B86" s="919" t="s">
        <v>822</v>
      </c>
      <c r="C86" s="794"/>
      <c r="D86" s="794"/>
      <c r="E86" s="794"/>
      <c r="F86" s="794"/>
      <c r="G86" s="795" t="e">
        <f t="shared" si="1"/>
        <v>#DIV/0!</v>
      </c>
    </row>
    <row r="87" spans="1:7" s="230" customFormat="1" ht="18.95" customHeight="1">
      <c r="A87" s="462" t="s">
        <v>298</v>
      </c>
      <c r="B87" s="467" t="s">
        <v>823</v>
      </c>
      <c r="C87" s="742">
        <f>SUM(C88:C89)</f>
        <v>0</v>
      </c>
      <c r="D87" s="742">
        <f>SUM(D88:D89)</f>
        <v>0</v>
      </c>
      <c r="E87" s="742">
        <f>SUM(E88:E89)</f>
        <v>0</v>
      </c>
      <c r="F87" s="742">
        <f>SUM(F88:F89)</f>
        <v>0</v>
      </c>
      <c r="G87" s="742" t="e">
        <f>F87/E87*100</f>
        <v>#DIV/0!</v>
      </c>
    </row>
    <row r="88" spans="1:7" s="199" customFormat="1" ht="17.100000000000001" customHeight="1">
      <c r="A88" s="736" t="s">
        <v>824</v>
      </c>
      <c r="B88" s="787" t="s">
        <v>825</v>
      </c>
      <c r="C88" s="775"/>
      <c r="D88" s="770"/>
      <c r="E88" s="770"/>
      <c r="F88" s="770"/>
      <c r="G88" s="739" t="e">
        <f>F88/E88*100</f>
        <v>#DIV/0!</v>
      </c>
    </row>
    <row r="89" spans="1:7" s="199" customFormat="1" ht="17.100000000000001" customHeight="1">
      <c r="A89" s="736" t="s">
        <v>826</v>
      </c>
      <c r="B89" s="787" t="s">
        <v>827</v>
      </c>
      <c r="C89" s="775"/>
      <c r="D89" s="770"/>
      <c r="E89" s="770"/>
      <c r="F89" s="770"/>
      <c r="G89" s="739" t="e">
        <f>F89/E89*100</f>
        <v>#DIV/0!</v>
      </c>
    </row>
    <row r="90" spans="1:7" s="199" customFormat="1" ht="18.95" customHeight="1">
      <c r="A90" s="462" t="s">
        <v>299</v>
      </c>
      <c r="B90" s="924" t="s">
        <v>828</v>
      </c>
      <c r="C90" s="755">
        <f>C91+C92</f>
        <v>0</v>
      </c>
      <c r="D90" s="755">
        <f>D91+D92</f>
        <v>0</v>
      </c>
      <c r="E90" s="755">
        <f>E91+E92</f>
        <v>0</v>
      </c>
      <c r="F90" s="755">
        <f>F91+F92</f>
        <v>0</v>
      </c>
      <c r="G90" s="755" t="e">
        <f t="shared" si="1"/>
        <v>#DIV/0!</v>
      </c>
    </row>
    <row r="91" spans="1:7" ht="17.100000000000001" customHeight="1">
      <c r="A91" s="736" t="s">
        <v>830</v>
      </c>
      <c r="B91" s="919" t="s">
        <v>831</v>
      </c>
      <c r="C91" s="794"/>
      <c r="D91" s="794"/>
      <c r="E91" s="794"/>
      <c r="F91" s="794"/>
      <c r="G91" s="795" t="e">
        <f t="shared" si="1"/>
        <v>#DIV/0!</v>
      </c>
    </row>
    <row r="92" spans="1:7" ht="17.100000000000001" customHeight="1">
      <c r="A92" s="736" t="s">
        <v>832</v>
      </c>
      <c r="B92" s="919" t="s">
        <v>769</v>
      </c>
      <c r="C92" s="794"/>
      <c r="D92" s="794"/>
      <c r="E92" s="794"/>
      <c r="F92" s="794"/>
      <c r="G92" s="795" t="e">
        <f t="shared" si="1"/>
        <v>#DIV/0!</v>
      </c>
    </row>
    <row r="93" spans="1:7" s="199" customFormat="1" ht="18.95" customHeight="1">
      <c r="A93" s="462" t="s">
        <v>300</v>
      </c>
      <c r="B93" s="924" t="s">
        <v>833</v>
      </c>
      <c r="C93" s="773">
        <f>SUM(C94:C100)</f>
        <v>0</v>
      </c>
      <c r="D93" s="773">
        <f>SUM(D94:D100)</f>
        <v>0</v>
      </c>
      <c r="E93" s="773">
        <f>SUM(E94:E100)</f>
        <v>0</v>
      </c>
      <c r="F93" s="773">
        <f>SUM(F94:F100)</f>
        <v>0</v>
      </c>
      <c r="G93" s="755" t="e">
        <f t="shared" si="1"/>
        <v>#DIV/0!</v>
      </c>
    </row>
    <row r="94" spans="1:7" ht="17.100000000000001" customHeight="1">
      <c r="A94" s="736" t="s">
        <v>834</v>
      </c>
      <c r="B94" s="922" t="s">
        <v>1032</v>
      </c>
      <c r="C94" s="775"/>
      <c r="D94" s="775"/>
      <c r="E94" s="775"/>
      <c r="F94" s="775"/>
      <c r="G94" s="776" t="e">
        <f t="shared" si="1"/>
        <v>#DIV/0!</v>
      </c>
    </row>
    <row r="95" spans="1:7" ht="17.100000000000001" customHeight="1">
      <c r="A95" s="736" t="s">
        <v>836</v>
      </c>
      <c r="B95" s="925" t="s">
        <v>1008</v>
      </c>
      <c r="C95" s="775"/>
      <c r="D95" s="775"/>
      <c r="E95" s="775"/>
      <c r="F95" s="775"/>
      <c r="G95" s="776" t="e">
        <f t="shared" si="1"/>
        <v>#DIV/0!</v>
      </c>
    </row>
    <row r="96" spans="1:7" ht="17.100000000000001" customHeight="1">
      <c r="A96" s="736" t="s">
        <v>837</v>
      </c>
      <c r="B96" s="925" t="s">
        <v>1009</v>
      </c>
      <c r="C96" s="775"/>
      <c r="D96" s="775"/>
      <c r="E96" s="775"/>
      <c r="F96" s="775"/>
      <c r="G96" s="776" t="e">
        <f t="shared" si="1"/>
        <v>#DIV/0!</v>
      </c>
    </row>
    <row r="97" spans="1:7" ht="17.100000000000001" customHeight="1">
      <c r="A97" s="736" t="s">
        <v>838</v>
      </c>
      <c r="B97" s="925" t="s">
        <v>1033</v>
      </c>
      <c r="C97" s="775"/>
      <c r="D97" s="775"/>
      <c r="E97" s="775"/>
      <c r="F97" s="775"/>
      <c r="G97" s="776" t="e">
        <f t="shared" si="1"/>
        <v>#DIV/0!</v>
      </c>
    </row>
    <row r="98" spans="1:7" ht="17.100000000000001" customHeight="1">
      <c r="A98" s="736" t="s">
        <v>1034</v>
      </c>
      <c r="B98" s="925" t="s">
        <v>1035</v>
      </c>
      <c r="C98" s="775"/>
      <c r="D98" s="775"/>
      <c r="E98" s="775"/>
      <c r="F98" s="775"/>
      <c r="G98" s="776" t="e">
        <f t="shared" si="1"/>
        <v>#DIV/0!</v>
      </c>
    </row>
    <row r="99" spans="1:7" ht="17.100000000000001" customHeight="1">
      <c r="A99" s="736" t="s">
        <v>1036</v>
      </c>
      <c r="B99" s="925" t="s">
        <v>1037</v>
      </c>
      <c r="C99" s="775"/>
      <c r="D99" s="775"/>
      <c r="E99" s="775"/>
      <c r="F99" s="775"/>
      <c r="G99" s="776" t="e">
        <f t="shared" si="1"/>
        <v>#DIV/0!</v>
      </c>
    </row>
    <row r="100" spans="1:7" ht="17.100000000000001" customHeight="1">
      <c r="A100" s="736" t="s">
        <v>1038</v>
      </c>
      <c r="B100" s="925" t="s">
        <v>1039</v>
      </c>
      <c r="C100" s="775"/>
      <c r="D100" s="775"/>
      <c r="E100" s="775"/>
      <c r="F100" s="775"/>
      <c r="G100" s="776" t="e">
        <f t="shared" si="1"/>
        <v>#DIV/0!</v>
      </c>
    </row>
    <row r="101" spans="1:7" s="199" customFormat="1" ht="18.95" customHeight="1">
      <c r="A101" s="462" t="s">
        <v>301</v>
      </c>
      <c r="B101" s="924" t="s">
        <v>840</v>
      </c>
      <c r="C101" s="755">
        <f>C102+C103+C104</f>
        <v>0</v>
      </c>
      <c r="D101" s="755">
        <f>D102+D103+D104</f>
        <v>0</v>
      </c>
      <c r="E101" s="755">
        <f>E102+E103+E104</f>
        <v>0</v>
      </c>
      <c r="F101" s="755">
        <f>F102+F103+F104</f>
        <v>0</v>
      </c>
      <c r="G101" s="755" t="e">
        <f t="shared" si="1"/>
        <v>#DIV/0!</v>
      </c>
    </row>
    <row r="102" spans="1:7" ht="17.100000000000001" customHeight="1">
      <c r="A102" s="736" t="s">
        <v>841</v>
      </c>
      <c r="B102" s="922" t="s">
        <v>844</v>
      </c>
      <c r="C102" s="794"/>
      <c r="D102" s="794"/>
      <c r="E102" s="794"/>
      <c r="F102" s="794"/>
      <c r="G102" s="795" t="e">
        <f t="shared" si="1"/>
        <v>#DIV/0!</v>
      </c>
    </row>
    <row r="103" spans="1:7" ht="17.100000000000001" customHeight="1">
      <c r="A103" s="736" t="s">
        <v>843</v>
      </c>
      <c r="B103" s="922" t="s">
        <v>842</v>
      </c>
      <c r="C103" s="794"/>
      <c r="D103" s="794"/>
      <c r="E103" s="794"/>
      <c r="F103" s="794"/>
      <c r="G103" s="795" t="e">
        <f t="shared" si="1"/>
        <v>#DIV/0!</v>
      </c>
    </row>
    <row r="104" spans="1:7" ht="17.100000000000001" customHeight="1">
      <c r="A104" s="736" t="s">
        <v>845</v>
      </c>
      <c r="B104" s="922" t="s">
        <v>769</v>
      </c>
      <c r="C104" s="794"/>
      <c r="D104" s="794"/>
      <c r="E104" s="794"/>
      <c r="F104" s="794"/>
      <c r="G104" s="795" t="e">
        <f t="shared" si="1"/>
        <v>#DIV/0!</v>
      </c>
    </row>
    <row r="105" spans="1:7" ht="20.25" customHeight="1">
      <c r="A105" s="727" t="s">
        <v>846</v>
      </c>
      <c r="B105" s="926" t="s">
        <v>847</v>
      </c>
      <c r="C105" s="911"/>
      <c r="D105" s="911"/>
      <c r="E105" s="911"/>
      <c r="F105" s="911"/>
      <c r="G105" s="907" t="e">
        <f t="shared" si="1"/>
        <v>#DIV/0!</v>
      </c>
    </row>
    <row r="106" spans="1:7" ht="20.25" customHeight="1">
      <c r="A106" s="918" t="s">
        <v>848</v>
      </c>
      <c r="B106" s="920" t="s">
        <v>849</v>
      </c>
      <c r="C106" s="907">
        <f>C107+C108</f>
        <v>0</v>
      </c>
      <c r="D106" s="907">
        <f>D107+D108</f>
        <v>0</v>
      </c>
      <c r="E106" s="907">
        <f>E107+E108</f>
        <v>0</v>
      </c>
      <c r="F106" s="907">
        <f>F107+F108</f>
        <v>0</v>
      </c>
      <c r="G106" s="907" t="e">
        <f t="shared" si="1"/>
        <v>#DIV/0!</v>
      </c>
    </row>
    <row r="107" spans="1:7" ht="18.95" customHeight="1">
      <c r="A107" s="790" t="s">
        <v>95</v>
      </c>
      <c r="B107" s="788" t="s">
        <v>850</v>
      </c>
      <c r="C107" s="794"/>
      <c r="D107" s="794"/>
      <c r="E107" s="794"/>
      <c r="F107" s="794"/>
      <c r="G107" s="795" t="e">
        <f t="shared" si="1"/>
        <v>#DIV/0!</v>
      </c>
    </row>
    <row r="108" spans="1:7" ht="18.95" customHeight="1">
      <c r="A108" s="790" t="s">
        <v>117</v>
      </c>
      <c r="B108" s="919" t="s">
        <v>769</v>
      </c>
      <c r="C108" s="794"/>
      <c r="D108" s="794"/>
      <c r="E108" s="794"/>
      <c r="F108" s="794"/>
      <c r="G108" s="795" t="e">
        <f t="shared" si="1"/>
        <v>#DIV/0!</v>
      </c>
    </row>
    <row r="109" spans="1:7" ht="20.25" customHeight="1">
      <c r="A109" s="918" t="s">
        <v>851</v>
      </c>
      <c r="B109" s="920" t="s">
        <v>852</v>
      </c>
      <c r="C109" s="907">
        <f>C110+C112+C111</f>
        <v>0</v>
      </c>
      <c r="D109" s="907">
        <f>D110+D112+D111</f>
        <v>0</v>
      </c>
      <c r="E109" s="907">
        <f>E110+E112+E111</f>
        <v>0</v>
      </c>
      <c r="F109" s="907">
        <f>F110+F112+F111</f>
        <v>0</v>
      </c>
      <c r="G109" s="907" t="e">
        <f t="shared" si="1"/>
        <v>#DIV/0!</v>
      </c>
    </row>
    <row r="110" spans="1:7" ht="18.95" customHeight="1">
      <c r="A110" s="790" t="s">
        <v>95</v>
      </c>
      <c r="B110" s="925" t="s">
        <v>853</v>
      </c>
      <c r="C110" s="794"/>
      <c r="D110" s="794"/>
      <c r="E110" s="794"/>
      <c r="F110" s="794"/>
      <c r="G110" s="795" t="e">
        <f t="shared" si="1"/>
        <v>#DIV/0!</v>
      </c>
    </row>
    <row r="111" spans="1:7" ht="18.95" customHeight="1">
      <c r="A111" s="790" t="s">
        <v>117</v>
      </c>
      <c r="B111" s="922" t="s">
        <v>854</v>
      </c>
      <c r="C111" s="794"/>
      <c r="D111" s="794"/>
      <c r="E111" s="794"/>
      <c r="F111" s="794"/>
      <c r="G111" s="795" t="e">
        <f t="shared" si="1"/>
        <v>#DIV/0!</v>
      </c>
    </row>
    <row r="112" spans="1:7" ht="18.95" customHeight="1">
      <c r="A112" s="790" t="s">
        <v>206</v>
      </c>
      <c r="B112" s="922" t="s">
        <v>840</v>
      </c>
      <c r="C112" s="794"/>
      <c r="D112" s="794"/>
      <c r="E112" s="794"/>
      <c r="F112" s="794"/>
      <c r="G112" s="795" t="e">
        <f t="shared" si="1"/>
        <v>#DIV/0!</v>
      </c>
    </row>
    <row r="113" spans="1:7" ht="20.25" customHeight="1">
      <c r="A113" s="918" t="s">
        <v>855</v>
      </c>
      <c r="B113" s="926" t="s">
        <v>856</v>
      </c>
      <c r="C113" s="911"/>
      <c r="D113" s="911"/>
      <c r="E113" s="911"/>
      <c r="F113" s="911"/>
      <c r="G113" s="907" t="e">
        <f t="shared" si="1"/>
        <v>#DIV/0!</v>
      </c>
    </row>
    <row r="114" spans="1:7" ht="7.5" customHeight="1">
      <c r="A114" s="1405"/>
      <c r="B114" s="1405"/>
      <c r="C114" s="1405"/>
      <c r="D114" s="1405"/>
      <c r="E114" s="1405"/>
      <c r="F114" s="1405"/>
      <c r="G114" s="1405"/>
    </row>
    <row r="115" spans="1:7" ht="20.25" customHeight="1">
      <c r="A115" s="918" t="s">
        <v>857</v>
      </c>
      <c r="B115" s="731" t="s">
        <v>858</v>
      </c>
      <c r="C115" s="927">
        <f>C16-C53</f>
        <v>0</v>
      </c>
      <c r="D115" s="927">
        <f>D16-D53</f>
        <v>0</v>
      </c>
      <c r="E115" s="927">
        <f>E16-E53</f>
        <v>0</v>
      </c>
      <c r="F115" s="927">
        <f>F16-F53</f>
        <v>0</v>
      </c>
      <c r="G115" s="729" t="e">
        <f>F115/E115%</f>
        <v>#DIV/0!</v>
      </c>
    </row>
    <row r="116" spans="1:7" ht="20.25" customHeight="1">
      <c r="A116" s="792" t="s">
        <v>859</v>
      </c>
      <c r="B116" s="731" t="s">
        <v>860</v>
      </c>
      <c r="C116" s="805"/>
      <c r="D116" s="805"/>
      <c r="E116" s="805"/>
      <c r="F116" s="805"/>
      <c r="G116" s="729" t="e">
        <f>F116/E116%</f>
        <v>#DIV/0!</v>
      </c>
    </row>
    <row r="117" spans="1:7" ht="20.25" customHeight="1">
      <c r="A117" s="918" t="s">
        <v>861</v>
      </c>
      <c r="B117" s="731" t="s">
        <v>1040</v>
      </c>
      <c r="C117" s="927">
        <f>C115-C116</f>
        <v>0</v>
      </c>
      <c r="D117" s="927">
        <f>D115-D116</f>
        <v>0</v>
      </c>
      <c r="E117" s="927">
        <f>E115-E116</f>
        <v>0</v>
      </c>
      <c r="F117" s="927">
        <f>F115-F116</f>
        <v>0</v>
      </c>
      <c r="G117" s="729" t="e">
        <f>F117/E117%</f>
        <v>#DIV/0!</v>
      </c>
    </row>
    <row r="118" spans="1:7" ht="9" customHeight="1">
      <c r="A118" s="727"/>
      <c r="B118" s="731"/>
      <c r="C118" s="731"/>
      <c r="D118" s="731"/>
      <c r="E118" s="731"/>
      <c r="F118" s="731"/>
      <c r="G118" s="731"/>
    </row>
    <row r="119" spans="1:7" s="477" customFormat="1" ht="20.25" customHeight="1">
      <c r="A119" s="918" t="s">
        <v>867</v>
      </c>
      <c r="B119" s="913" t="s">
        <v>868</v>
      </c>
      <c r="C119" s="928">
        <f>C120+C121+C123+C122</f>
        <v>0</v>
      </c>
      <c r="D119" s="928">
        <f>D120+D121+D123+D122</f>
        <v>0</v>
      </c>
      <c r="E119" s="928">
        <f>E120+E121+E123+E122</f>
        <v>0</v>
      </c>
      <c r="F119" s="928">
        <f>F120+F121+F123+F122</f>
        <v>0</v>
      </c>
      <c r="G119" s="928" t="e">
        <f>F119/E119%</f>
        <v>#DIV/0!</v>
      </c>
    </row>
    <row r="120" spans="1:7" ht="18" customHeight="1">
      <c r="A120" s="736" t="s">
        <v>95</v>
      </c>
      <c r="B120" s="769" t="s">
        <v>869</v>
      </c>
      <c r="C120" s="770"/>
      <c r="D120" s="770"/>
      <c r="E120" s="770"/>
      <c r="F120" s="770"/>
      <c r="G120" s="771" t="e">
        <f>F120/E120%</f>
        <v>#DIV/0!</v>
      </c>
    </row>
    <row r="121" spans="1:7" ht="18" customHeight="1">
      <c r="A121" s="736" t="s">
        <v>117</v>
      </c>
      <c r="B121" s="758" t="s">
        <v>870</v>
      </c>
      <c r="C121" s="770"/>
      <c r="D121" s="770"/>
      <c r="E121" s="770"/>
      <c r="F121" s="770"/>
      <c r="G121" s="771" t="e">
        <f>F121/E121%</f>
        <v>#DIV/0!</v>
      </c>
    </row>
    <row r="122" spans="1:7" ht="18" customHeight="1">
      <c r="A122" s="736" t="s">
        <v>206</v>
      </c>
      <c r="B122" s="758" t="s">
        <v>871</v>
      </c>
      <c r="C122" s="770"/>
      <c r="D122" s="770"/>
      <c r="E122" s="770"/>
      <c r="F122" s="770"/>
      <c r="G122" s="771" t="e">
        <f>F122/E122%</f>
        <v>#DIV/0!</v>
      </c>
    </row>
    <row r="123" spans="1:7" ht="18" customHeight="1">
      <c r="A123" s="736" t="s">
        <v>216</v>
      </c>
      <c r="B123" s="758" t="s">
        <v>872</v>
      </c>
      <c r="C123" s="770"/>
      <c r="D123" s="770"/>
      <c r="E123" s="770"/>
      <c r="F123" s="770"/>
      <c r="G123" s="771" t="e">
        <f>F123/E123%</f>
        <v>#DIV/0!</v>
      </c>
    </row>
    <row r="124" spans="1:7" ht="6" customHeight="1">
      <c r="A124" s="1363"/>
      <c r="B124" s="1363"/>
      <c r="C124" s="1363"/>
      <c r="D124" s="1363"/>
      <c r="E124" s="1363"/>
      <c r="F124" s="1363"/>
      <c r="G124" s="1363"/>
    </row>
    <row r="125" spans="1:7" s="477" customFormat="1" ht="20.25" customHeight="1">
      <c r="A125" s="929" t="s">
        <v>874</v>
      </c>
      <c r="B125" s="913" t="s">
        <v>1041</v>
      </c>
      <c r="C125" s="928">
        <f>C126+C127+C129+C128+C130</f>
        <v>0</v>
      </c>
      <c r="D125" s="928">
        <f>D126+D127+D129+D128+D130</f>
        <v>0</v>
      </c>
      <c r="E125" s="928">
        <f>E126+E127+E129+E128+E130</f>
        <v>0</v>
      </c>
      <c r="F125" s="928">
        <f>F126+F127+F129+F128+F130</f>
        <v>0</v>
      </c>
      <c r="G125" s="928" t="e">
        <f t="shared" ref="G125:G130" si="2">F125/E125%</f>
        <v>#DIV/0!</v>
      </c>
    </row>
    <row r="126" spans="1:7" ht="18" customHeight="1">
      <c r="A126" s="808" t="s">
        <v>95</v>
      </c>
      <c r="B126" s="769" t="s">
        <v>869</v>
      </c>
      <c r="C126" s="770"/>
      <c r="D126" s="770"/>
      <c r="E126" s="770"/>
      <c r="F126" s="770"/>
      <c r="G126" s="771" t="e">
        <f t="shared" si="2"/>
        <v>#DIV/0!</v>
      </c>
    </row>
    <row r="127" spans="1:7" ht="18" customHeight="1">
      <c r="A127" s="808" t="s">
        <v>117</v>
      </c>
      <c r="B127" s="758" t="s">
        <v>870</v>
      </c>
      <c r="C127" s="770"/>
      <c r="D127" s="770"/>
      <c r="E127" s="770"/>
      <c r="F127" s="770"/>
      <c r="G127" s="771" t="e">
        <f t="shared" si="2"/>
        <v>#DIV/0!</v>
      </c>
    </row>
    <row r="128" spans="1:7" ht="18" customHeight="1">
      <c r="A128" s="808" t="s">
        <v>206</v>
      </c>
      <c r="B128" s="758" t="s">
        <v>871</v>
      </c>
      <c r="C128" s="770"/>
      <c r="D128" s="770"/>
      <c r="E128" s="770"/>
      <c r="F128" s="770"/>
      <c r="G128" s="771" t="e">
        <f t="shared" si="2"/>
        <v>#DIV/0!</v>
      </c>
    </row>
    <row r="129" spans="1:7" ht="18" customHeight="1">
      <c r="A129" s="808" t="s">
        <v>216</v>
      </c>
      <c r="B129" s="758" t="s">
        <v>872</v>
      </c>
      <c r="C129" s="770"/>
      <c r="D129" s="770"/>
      <c r="E129" s="770"/>
      <c r="F129" s="770"/>
      <c r="G129" s="771" t="e">
        <f t="shared" si="2"/>
        <v>#DIV/0!</v>
      </c>
    </row>
    <row r="130" spans="1:7" ht="18" customHeight="1">
      <c r="A130" s="808" t="s">
        <v>7</v>
      </c>
      <c r="B130" s="758" t="s">
        <v>876</v>
      </c>
      <c r="C130" s="770"/>
      <c r="D130" s="770"/>
      <c r="E130" s="770"/>
      <c r="F130" s="770"/>
      <c r="G130" s="771" t="e">
        <f t="shared" si="2"/>
        <v>#DIV/0!</v>
      </c>
    </row>
    <row r="131" spans="1:7" ht="8.25" customHeight="1">
      <c r="A131" s="930"/>
      <c r="B131" s="930"/>
      <c r="C131" s="931"/>
      <c r="D131" s="931"/>
      <c r="E131" s="931"/>
      <c r="F131" s="931"/>
      <c r="G131" s="931"/>
    </row>
    <row r="132" spans="1:7" ht="29.25" customHeight="1">
      <c r="A132" s="799" t="s">
        <v>1042</v>
      </c>
      <c r="B132" s="843" t="s">
        <v>1043</v>
      </c>
      <c r="C132" s="928">
        <f>C133+C134+C136+C135+C137</f>
        <v>0</v>
      </c>
      <c r="D132" s="928">
        <f>D133+D134+D136+D135+D137</f>
        <v>0</v>
      </c>
      <c r="E132" s="928">
        <f>E133+E134+E136+E135+E137</f>
        <v>0</v>
      </c>
      <c r="F132" s="928">
        <f>F133+F134+F136+F135+F137</f>
        <v>0</v>
      </c>
      <c r="G132" s="928" t="e">
        <f t="shared" ref="G132:G137" si="3">F132/E132%</f>
        <v>#DIV/0!</v>
      </c>
    </row>
    <row r="133" spans="1:7" ht="18" customHeight="1">
      <c r="A133" s="757" t="s">
        <v>95</v>
      </c>
      <c r="B133" s="769" t="s">
        <v>869</v>
      </c>
      <c r="C133" s="770"/>
      <c r="D133" s="770"/>
      <c r="E133" s="770"/>
      <c r="F133" s="770"/>
      <c r="G133" s="771" t="e">
        <f t="shared" si="3"/>
        <v>#DIV/0!</v>
      </c>
    </row>
    <row r="134" spans="1:7" ht="18" customHeight="1">
      <c r="A134" s="757" t="s">
        <v>117</v>
      </c>
      <c r="B134" s="758" t="s">
        <v>870</v>
      </c>
      <c r="C134" s="770"/>
      <c r="D134" s="770"/>
      <c r="E134" s="770"/>
      <c r="F134" s="770"/>
      <c r="G134" s="771" t="e">
        <f t="shared" si="3"/>
        <v>#DIV/0!</v>
      </c>
    </row>
    <row r="135" spans="1:7" ht="18" customHeight="1">
      <c r="A135" s="757" t="s">
        <v>206</v>
      </c>
      <c r="B135" s="758" t="s">
        <v>871</v>
      </c>
      <c r="C135" s="770"/>
      <c r="D135" s="770"/>
      <c r="E135" s="770"/>
      <c r="F135" s="770"/>
      <c r="G135" s="771" t="e">
        <f t="shared" si="3"/>
        <v>#DIV/0!</v>
      </c>
    </row>
    <row r="136" spans="1:7" ht="18" customHeight="1">
      <c r="A136" s="757" t="s">
        <v>216</v>
      </c>
      <c r="B136" s="758" t="s">
        <v>872</v>
      </c>
      <c r="C136" s="770"/>
      <c r="D136" s="770"/>
      <c r="E136" s="770"/>
      <c r="F136" s="770"/>
      <c r="G136" s="771" t="e">
        <f t="shared" si="3"/>
        <v>#DIV/0!</v>
      </c>
    </row>
    <row r="137" spans="1:7" ht="18" customHeight="1">
      <c r="A137" s="757" t="s">
        <v>7</v>
      </c>
      <c r="B137" s="758" t="s">
        <v>876</v>
      </c>
      <c r="C137" s="770"/>
      <c r="D137" s="770"/>
      <c r="E137" s="770"/>
      <c r="F137" s="770"/>
      <c r="G137" s="771" t="e">
        <f t="shared" si="3"/>
        <v>#DIV/0!</v>
      </c>
    </row>
    <row r="138" spans="1:7" ht="4.5" customHeight="1">
      <c r="A138" s="932"/>
      <c r="B138" s="932"/>
      <c r="C138" s="933"/>
      <c r="D138" s="933"/>
      <c r="E138" s="933"/>
      <c r="F138" s="933"/>
      <c r="G138" s="933"/>
    </row>
    <row r="139" spans="1:7" ht="15">
      <c r="A139" s="934"/>
      <c r="B139" s="935" t="s">
        <v>923</v>
      </c>
      <c r="C139" s="477"/>
      <c r="D139" s="477"/>
      <c r="E139" s="477"/>
      <c r="F139" s="934"/>
      <c r="G139" s="477"/>
    </row>
    <row r="140" spans="1:7" ht="7.5" customHeight="1">
      <c r="A140" s="936"/>
      <c r="B140" s="937"/>
      <c r="C140" s="938"/>
      <c r="D140" s="938"/>
      <c r="E140" s="938"/>
      <c r="F140" s="938"/>
      <c r="G140" s="938"/>
    </row>
    <row r="141" spans="1:7" ht="12.75" customHeight="1">
      <c r="A141" s="1098" t="s">
        <v>288</v>
      </c>
      <c r="B141" s="1098" t="s">
        <v>241</v>
      </c>
      <c r="C141" s="1380" t="s">
        <v>924</v>
      </c>
      <c r="D141" s="1381" t="s">
        <v>925</v>
      </c>
      <c r="E141" s="1381" t="s">
        <v>926</v>
      </c>
      <c r="F141" s="1381" t="s">
        <v>927</v>
      </c>
      <c r="G141" s="1099" t="s">
        <v>928</v>
      </c>
    </row>
    <row r="142" spans="1:7" ht="30" customHeight="1">
      <c r="A142" s="1098"/>
      <c r="B142" s="1098"/>
      <c r="C142" s="1380"/>
      <c r="D142" s="1381"/>
      <c r="E142" s="1381"/>
      <c r="F142" s="1381"/>
      <c r="G142" s="1099"/>
    </row>
    <row r="143" spans="1:7" ht="15" customHeight="1">
      <c r="A143" s="861" t="s">
        <v>95</v>
      </c>
      <c r="B143" s="861" t="s">
        <v>117</v>
      </c>
      <c r="C143" s="861" t="s">
        <v>206</v>
      </c>
      <c r="D143" s="861" t="s">
        <v>216</v>
      </c>
      <c r="E143" s="861" t="s">
        <v>7</v>
      </c>
      <c r="F143" s="861" t="s">
        <v>260</v>
      </c>
      <c r="G143" s="861" t="s">
        <v>262</v>
      </c>
    </row>
    <row r="144" spans="1:7" ht="18" customHeight="1">
      <c r="A144" s="462" t="s">
        <v>244</v>
      </c>
      <c r="B144" s="467" t="s">
        <v>1044</v>
      </c>
      <c r="C144" s="927">
        <f>C145+C146+C147+C148</f>
        <v>0</v>
      </c>
      <c r="D144" s="927">
        <f>D145+D146+D147+D148</f>
        <v>0</v>
      </c>
      <c r="E144" s="927">
        <f>E145+E146+E147+E148</f>
        <v>0</v>
      </c>
      <c r="F144" s="927">
        <f>F145+F146+F147+F148</f>
        <v>0</v>
      </c>
      <c r="G144" s="927">
        <f>F144-E144</f>
        <v>0</v>
      </c>
    </row>
    <row r="145" spans="1:9" ht="18" customHeight="1">
      <c r="A145" s="736" t="s">
        <v>95</v>
      </c>
      <c r="B145" s="758" t="s">
        <v>930</v>
      </c>
      <c r="C145" s="939"/>
      <c r="D145" s="939"/>
      <c r="E145" s="939"/>
      <c r="F145" s="939"/>
      <c r="G145" s="826">
        <f>F145-E145</f>
        <v>0</v>
      </c>
    </row>
    <row r="146" spans="1:9" ht="18" customHeight="1">
      <c r="A146" s="736" t="s">
        <v>117</v>
      </c>
      <c r="B146" s="758" t="s">
        <v>1045</v>
      </c>
      <c r="C146" s="939"/>
      <c r="D146" s="939"/>
      <c r="E146" s="939"/>
      <c r="F146" s="939"/>
      <c r="G146" s="826">
        <f>F146-E146</f>
        <v>0</v>
      </c>
    </row>
    <row r="147" spans="1:9" ht="18" customHeight="1">
      <c r="A147" s="736" t="s">
        <v>206</v>
      </c>
      <c r="B147" s="758" t="s">
        <v>1046</v>
      </c>
      <c r="C147" s="939"/>
      <c r="D147" s="939"/>
      <c r="E147" s="939"/>
      <c r="F147" s="939"/>
      <c r="G147" s="826">
        <f>F147-E147</f>
        <v>0</v>
      </c>
    </row>
    <row r="148" spans="1:9" ht="18" customHeight="1">
      <c r="A148" s="736" t="s">
        <v>216</v>
      </c>
      <c r="B148" s="758" t="s">
        <v>1047</v>
      </c>
      <c r="C148" s="939"/>
      <c r="D148" s="939"/>
      <c r="E148" s="939"/>
      <c r="F148" s="939"/>
      <c r="G148" s="826">
        <f>F148-E148</f>
        <v>0</v>
      </c>
    </row>
    <row r="149" spans="1:9" ht="6.75" customHeight="1">
      <c r="A149" s="932"/>
      <c r="B149" s="932"/>
      <c r="C149" s="932"/>
      <c r="D149" s="932"/>
      <c r="E149" s="932"/>
      <c r="F149" s="932"/>
      <c r="G149" s="932"/>
    </row>
    <row r="150" spans="1:9" ht="15">
      <c r="B150" s="1377" t="s">
        <v>939</v>
      </c>
      <c r="C150" s="1377"/>
      <c r="D150" s="1377"/>
      <c r="E150" s="1414"/>
      <c r="F150" s="1414"/>
      <c r="G150" s="1414"/>
    </row>
    <row r="151" spans="1:9" ht="8.25" customHeight="1">
      <c r="A151" s="940"/>
      <c r="B151" s="906"/>
      <c r="C151" s="941"/>
      <c r="D151" s="941"/>
      <c r="E151" s="941"/>
      <c r="F151" s="941"/>
      <c r="G151" s="941"/>
    </row>
    <row r="152" spans="1:9" ht="12.75" customHeight="1">
      <c r="A152" s="1098" t="s">
        <v>288</v>
      </c>
      <c r="B152" s="1098" t="s">
        <v>241</v>
      </c>
      <c r="C152" s="1380" t="s">
        <v>924</v>
      </c>
      <c r="D152" s="1381" t="s">
        <v>925</v>
      </c>
      <c r="E152" s="1381" t="s">
        <v>926</v>
      </c>
      <c r="F152" s="1381" t="s">
        <v>927</v>
      </c>
      <c r="G152" s="1099" t="s">
        <v>928</v>
      </c>
      <c r="I152" s="194"/>
    </row>
    <row r="153" spans="1:9" ht="30.75" customHeight="1">
      <c r="A153" s="1098"/>
      <c r="B153" s="1098"/>
      <c r="C153" s="1380"/>
      <c r="D153" s="1381"/>
      <c r="E153" s="1381"/>
      <c r="F153" s="1381"/>
      <c r="G153" s="1099"/>
    </row>
    <row r="154" spans="1:9" ht="14.25" customHeight="1">
      <c r="A154" s="84" t="s">
        <v>95</v>
      </c>
      <c r="B154" s="84" t="s">
        <v>117</v>
      </c>
      <c r="C154" s="84" t="s">
        <v>206</v>
      </c>
      <c r="D154" s="84" t="s">
        <v>216</v>
      </c>
      <c r="E154" s="84" t="s">
        <v>7</v>
      </c>
      <c r="F154" s="84" t="s">
        <v>260</v>
      </c>
      <c r="G154" s="84" t="s">
        <v>262</v>
      </c>
    </row>
    <row r="155" spans="1:9" s="477" customFormat="1" ht="30">
      <c r="A155" s="799" t="s">
        <v>244</v>
      </c>
      <c r="B155" s="843" t="s">
        <v>940</v>
      </c>
      <c r="C155" s="755">
        <f>SUM(C157:C161)</f>
        <v>0</v>
      </c>
      <c r="D155" s="755">
        <f>SUM(D157:D161)</f>
        <v>0</v>
      </c>
      <c r="E155" s="755">
        <f>SUM(E157:E161)</f>
        <v>0</v>
      </c>
      <c r="F155" s="755">
        <f>SUM(F157:F161)</f>
        <v>0</v>
      </c>
      <c r="G155" s="942">
        <f t="shared" ref="G155:G164" si="4">F155-E155</f>
        <v>0</v>
      </c>
    </row>
    <row r="156" spans="1:9" ht="18" customHeight="1">
      <c r="A156" s="872"/>
      <c r="B156" s="943" t="s">
        <v>954</v>
      </c>
      <c r="C156" s="944"/>
      <c r="D156" s="944"/>
      <c r="E156" s="944"/>
      <c r="F156" s="944"/>
      <c r="G156" s="945">
        <f t="shared" si="4"/>
        <v>0</v>
      </c>
    </row>
    <row r="157" spans="1:9" ht="18" customHeight="1">
      <c r="A157" s="872" t="s">
        <v>95</v>
      </c>
      <c r="B157" s="758" t="s">
        <v>1048</v>
      </c>
      <c r="C157" s="946"/>
      <c r="D157" s="946"/>
      <c r="E157" s="946"/>
      <c r="F157" s="946"/>
      <c r="G157" s="881">
        <f t="shared" si="4"/>
        <v>0</v>
      </c>
    </row>
    <row r="158" spans="1:9" ht="18" customHeight="1">
      <c r="A158" s="872" t="s">
        <v>117</v>
      </c>
      <c r="B158" s="758" t="s">
        <v>1049</v>
      </c>
      <c r="C158" s="946"/>
      <c r="D158" s="946"/>
      <c r="E158" s="946"/>
      <c r="F158" s="946"/>
      <c r="G158" s="881">
        <f t="shared" si="4"/>
        <v>0</v>
      </c>
    </row>
    <row r="159" spans="1:9" ht="18" customHeight="1">
      <c r="A159" s="872" t="s">
        <v>206</v>
      </c>
      <c r="B159" s="758" t="s">
        <v>946</v>
      </c>
      <c r="C159" s="946"/>
      <c r="D159" s="946"/>
      <c r="E159" s="946"/>
      <c r="F159" s="946"/>
      <c r="G159" s="881">
        <f t="shared" si="4"/>
        <v>0</v>
      </c>
    </row>
    <row r="160" spans="1:9" ht="18" customHeight="1">
      <c r="A160" s="872" t="s">
        <v>216</v>
      </c>
      <c r="B160" s="758" t="s">
        <v>947</v>
      </c>
      <c r="C160" s="946"/>
      <c r="D160" s="946"/>
      <c r="E160" s="946"/>
      <c r="F160" s="946"/>
      <c r="G160" s="881">
        <f t="shared" si="4"/>
        <v>0</v>
      </c>
    </row>
    <row r="161" spans="1:9" ht="18" customHeight="1">
      <c r="A161" s="872" t="s">
        <v>7</v>
      </c>
      <c r="B161" s="758" t="s">
        <v>769</v>
      </c>
      <c r="C161" s="946"/>
      <c r="D161" s="946"/>
      <c r="E161" s="946"/>
      <c r="F161" s="946"/>
      <c r="G161" s="881">
        <f t="shared" si="4"/>
        <v>0</v>
      </c>
    </row>
    <row r="162" spans="1:9" s="477" customFormat="1" ht="20.25" customHeight="1">
      <c r="A162" s="799" t="s">
        <v>948</v>
      </c>
      <c r="B162" s="947" t="s">
        <v>949</v>
      </c>
      <c r="C162" s="763"/>
      <c r="D162" s="763"/>
      <c r="E162" s="763"/>
      <c r="F162" s="763"/>
      <c r="G162" s="942">
        <f t="shared" si="4"/>
        <v>0</v>
      </c>
    </row>
    <row r="163" spans="1:9" ht="18" customHeight="1">
      <c r="A163" s="872"/>
      <c r="B163" s="948" t="s">
        <v>1050</v>
      </c>
      <c r="C163" s="944"/>
      <c r="D163" s="944"/>
      <c r="E163" s="944"/>
      <c r="F163" s="944"/>
      <c r="G163" s="945">
        <f t="shared" si="4"/>
        <v>0</v>
      </c>
      <c r="I163" s="199"/>
    </row>
    <row r="164" spans="1:9" s="172" customFormat="1" ht="20.25" customHeight="1">
      <c r="A164" s="949" t="s">
        <v>951</v>
      </c>
      <c r="B164" s="950" t="s">
        <v>952</v>
      </c>
      <c r="C164" s="742">
        <f>C155-C162</f>
        <v>0</v>
      </c>
      <c r="D164" s="742">
        <f>D155-D162</f>
        <v>0</v>
      </c>
      <c r="E164" s="742">
        <f>E155-E162</f>
        <v>0</v>
      </c>
      <c r="F164" s="742">
        <f>F155-F162</f>
        <v>0</v>
      </c>
      <c r="G164" s="844">
        <f t="shared" si="4"/>
        <v>0</v>
      </c>
    </row>
    <row r="165" spans="1:9" ht="6.75" customHeight="1">
      <c r="A165" s="1363"/>
      <c r="B165" s="1363"/>
      <c r="C165" s="1363"/>
      <c r="D165" s="1363"/>
      <c r="E165" s="1363"/>
      <c r="F165" s="1363"/>
      <c r="G165" s="1363"/>
    </row>
    <row r="166" spans="1:9" ht="20.25" customHeight="1">
      <c r="A166" s="799" t="s">
        <v>263</v>
      </c>
      <c r="B166" s="859" t="s">
        <v>1051</v>
      </c>
      <c r="C166" s="755">
        <f>C168+C174</f>
        <v>0</v>
      </c>
      <c r="D166" s="951">
        <f>D168+D174</f>
        <v>0</v>
      </c>
      <c r="E166" s="951">
        <f>E168+E174</f>
        <v>0</v>
      </c>
      <c r="F166" s="951">
        <f>F168+F174</f>
        <v>0</v>
      </c>
      <c r="G166" s="952">
        <f t="shared" ref="G166:G176" si="5">F166-E166</f>
        <v>0</v>
      </c>
    </row>
    <row r="167" spans="1:9" ht="18" customHeight="1">
      <c r="A167" s="872"/>
      <c r="B167" s="953" t="s">
        <v>941</v>
      </c>
      <c r="C167" s="944"/>
      <c r="D167" s="954"/>
      <c r="E167" s="954"/>
      <c r="F167" s="954"/>
      <c r="G167" s="955">
        <f t="shared" si="5"/>
        <v>0</v>
      </c>
    </row>
    <row r="168" spans="1:9" ht="20.25" customHeight="1">
      <c r="A168" s="871" t="s">
        <v>955</v>
      </c>
      <c r="B168" s="866" t="s">
        <v>956</v>
      </c>
      <c r="C168" s="755">
        <f>SUM(C169:C173)</f>
        <v>0</v>
      </c>
      <c r="D168" s="755">
        <f>SUM(D169:D173)</f>
        <v>0</v>
      </c>
      <c r="E168" s="755">
        <f>SUM(E169:E173)</f>
        <v>0</v>
      </c>
      <c r="F168" s="755">
        <f>SUM(F169:F173)</f>
        <v>0</v>
      </c>
      <c r="G168" s="952">
        <f t="shared" si="5"/>
        <v>0</v>
      </c>
    </row>
    <row r="169" spans="1:9" ht="18" customHeight="1">
      <c r="A169" s="872" t="s">
        <v>95</v>
      </c>
      <c r="B169" s="758" t="s">
        <v>957</v>
      </c>
      <c r="C169" s="946"/>
      <c r="D169" s="939"/>
      <c r="E169" s="939"/>
      <c r="F169" s="939"/>
      <c r="G169" s="956">
        <f t="shared" si="5"/>
        <v>0</v>
      </c>
    </row>
    <row r="170" spans="1:9" ht="18" customHeight="1">
      <c r="A170" s="872" t="s">
        <v>117</v>
      </c>
      <c r="B170" s="758" t="s">
        <v>958</v>
      </c>
      <c r="C170" s="946"/>
      <c r="D170" s="939"/>
      <c r="E170" s="939"/>
      <c r="F170" s="939"/>
      <c r="G170" s="956">
        <f t="shared" si="5"/>
        <v>0</v>
      </c>
    </row>
    <row r="171" spans="1:9" ht="18" customHeight="1">
      <c r="A171" s="872" t="s">
        <v>206</v>
      </c>
      <c r="B171" s="758" t="s">
        <v>961</v>
      </c>
      <c r="C171" s="946"/>
      <c r="D171" s="939"/>
      <c r="E171" s="939"/>
      <c r="F171" s="939"/>
      <c r="G171" s="956">
        <f t="shared" si="5"/>
        <v>0</v>
      </c>
    </row>
    <row r="172" spans="1:9" ht="18" customHeight="1">
      <c r="A172" s="872" t="s">
        <v>216</v>
      </c>
      <c r="B172" s="758" t="s">
        <v>962</v>
      </c>
      <c r="C172" s="946"/>
      <c r="D172" s="939"/>
      <c r="E172" s="939"/>
      <c r="F172" s="939"/>
      <c r="G172" s="956">
        <f t="shared" si="5"/>
        <v>0</v>
      </c>
      <c r="H172" s="810"/>
    </row>
    <row r="173" spans="1:9" ht="18" customHeight="1">
      <c r="A173" s="872" t="s">
        <v>7</v>
      </c>
      <c r="B173" s="758" t="s">
        <v>769</v>
      </c>
      <c r="C173" s="946"/>
      <c r="D173" s="939"/>
      <c r="E173" s="939"/>
      <c r="F173" s="939"/>
      <c r="G173" s="956">
        <f t="shared" si="5"/>
        <v>0</v>
      </c>
    </row>
    <row r="174" spans="1:9" ht="20.25" customHeight="1">
      <c r="A174" s="871" t="s">
        <v>963</v>
      </c>
      <c r="B174" s="467" t="s">
        <v>964</v>
      </c>
      <c r="C174" s="755">
        <f>C175+C176</f>
        <v>0</v>
      </c>
      <c r="D174" s="951">
        <f>D175+D176</f>
        <v>0</v>
      </c>
      <c r="E174" s="951">
        <f>E175+E176</f>
        <v>0</v>
      </c>
      <c r="F174" s="951">
        <f>F175+F176</f>
        <v>0</v>
      </c>
      <c r="G174" s="952">
        <f t="shared" si="5"/>
        <v>0</v>
      </c>
    </row>
    <row r="175" spans="1:9" ht="18" customHeight="1">
      <c r="A175" s="872" t="s">
        <v>95</v>
      </c>
      <c r="B175" s="758" t="s">
        <v>965</v>
      </c>
      <c r="C175" s="946"/>
      <c r="D175" s="939"/>
      <c r="E175" s="939"/>
      <c r="F175" s="939"/>
      <c r="G175" s="956">
        <f t="shared" si="5"/>
        <v>0</v>
      </c>
    </row>
    <row r="176" spans="1:9" ht="18" customHeight="1">
      <c r="A176" s="872" t="s">
        <v>117</v>
      </c>
      <c r="B176" s="957" t="s">
        <v>769</v>
      </c>
      <c r="C176" s="946"/>
      <c r="D176" s="939"/>
      <c r="E176" s="939"/>
      <c r="F176" s="939"/>
      <c r="G176" s="956">
        <f t="shared" si="5"/>
        <v>0</v>
      </c>
    </row>
    <row r="177" spans="1:8" s="172" customFormat="1" ht="9" customHeight="1">
      <c r="A177" s="958"/>
      <c r="B177" s="959"/>
      <c r="C177" s="959"/>
      <c r="D177" s="959"/>
      <c r="E177" s="959"/>
      <c r="F177" s="959"/>
      <c r="G177" s="960"/>
    </row>
    <row r="178" spans="1:8" ht="20.25" customHeight="1">
      <c r="A178" s="873" t="s">
        <v>265</v>
      </c>
      <c r="B178" s="874" t="s">
        <v>967</v>
      </c>
      <c r="C178" s="763"/>
      <c r="D178" s="763"/>
      <c r="E178" s="763"/>
      <c r="F178" s="763"/>
      <c r="G178" s="942">
        <f>F178-E178</f>
        <v>0</v>
      </c>
    </row>
    <row r="179" spans="1:8" ht="20.25" customHeight="1">
      <c r="A179" s="858" t="s">
        <v>267</v>
      </c>
      <c r="B179" s="731" t="s">
        <v>968</v>
      </c>
      <c r="C179" s="774"/>
      <c r="D179" s="774"/>
      <c r="E179" s="774"/>
      <c r="F179" s="774"/>
      <c r="G179" s="875">
        <f>F179-E179</f>
        <v>0</v>
      </c>
    </row>
    <row r="180" spans="1:8" ht="7.5" customHeight="1">
      <c r="A180" s="961"/>
      <c r="B180" s="831"/>
      <c r="C180" s="962"/>
      <c r="D180" s="962"/>
      <c r="E180" s="962"/>
      <c r="F180" s="962"/>
      <c r="G180" s="963"/>
    </row>
    <row r="181" spans="1:8" ht="20.25" customHeight="1">
      <c r="A181" s="858" t="s">
        <v>353</v>
      </c>
      <c r="B181" s="731" t="s">
        <v>969</v>
      </c>
      <c r="C181" s="910"/>
      <c r="D181" s="910"/>
      <c r="E181" s="910"/>
      <c r="F181" s="910"/>
      <c r="G181" s="964">
        <f>F181-E181</f>
        <v>0</v>
      </c>
    </row>
    <row r="182" spans="1:8">
      <c r="B182" s="965" t="s">
        <v>1052</v>
      </c>
      <c r="C182" s="966"/>
    </row>
    <row r="183" spans="1:8" ht="28.5" customHeight="1">
      <c r="A183" s="1366" t="s">
        <v>979</v>
      </c>
      <c r="B183" s="1367"/>
      <c r="C183" s="1367"/>
      <c r="D183" s="1367"/>
      <c r="E183" s="1367"/>
      <c r="F183" s="1367"/>
      <c r="G183" s="1367"/>
    </row>
    <row r="184" spans="1:8" ht="25.5" customHeight="1">
      <c r="A184" s="884"/>
      <c r="B184" s="885" t="s">
        <v>980</v>
      </c>
      <c r="C184" s="886"/>
      <c r="D184" s="1368" t="s">
        <v>229</v>
      </c>
      <c r="E184" s="1369"/>
      <c r="F184" s="1369"/>
      <c r="G184" s="888"/>
    </row>
    <row r="185" spans="1:8" ht="171" customHeight="1">
      <c r="A185" s="889"/>
      <c r="B185" s="890"/>
      <c r="C185" s="891"/>
      <c r="D185" s="1370"/>
      <c r="E185" s="1371"/>
      <c r="F185" s="1372"/>
      <c r="G185" s="892"/>
    </row>
    <row r="186" spans="1:8" ht="18" customHeight="1">
      <c r="A186" s="893"/>
      <c r="B186" s="894" t="s">
        <v>981</v>
      </c>
      <c r="C186" s="895"/>
      <c r="D186" s="1373" t="s">
        <v>981</v>
      </c>
      <c r="E186" s="1374"/>
      <c r="F186" s="1374"/>
      <c r="G186" s="896"/>
    </row>
    <row r="187" spans="1:8" ht="15" customHeight="1">
      <c r="A187" s="897"/>
      <c r="B187" s="898"/>
      <c r="C187" s="899"/>
      <c r="D187" s="899"/>
      <c r="E187" s="898"/>
      <c r="F187" s="898"/>
      <c r="G187" s="900"/>
    </row>
    <row r="188" spans="1:8" ht="25.5" customHeight="1">
      <c r="A188" s="901"/>
      <c r="B188" s="902" t="s">
        <v>982</v>
      </c>
      <c r="C188" s="903"/>
      <c r="D188" s="1375" t="s">
        <v>235</v>
      </c>
      <c r="E188" s="1376"/>
      <c r="F188" s="1376"/>
      <c r="G188" s="904"/>
    </row>
    <row r="189" spans="1:8" ht="171" customHeight="1">
      <c r="A189" s="889"/>
      <c r="B189" s="890"/>
      <c r="C189" s="891"/>
      <c r="D189" s="1370"/>
      <c r="E189" s="1371"/>
      <c r="F189" s="1372"/>
      <c r="G189" s="905"/>
    </row>
    <row r="190" spans="1:8" ht="18" customHeight="1">
      <c r="A190" s="893"/>
      <c r="B190" s="894" t="s">
        <v>981</v>
      </c>
      <c r="C190" s="895"/>
      <c r="D190" s="1373" t="s">
        <v>981</v>
      </c>
      <c r="E190" s="1374"/>
      <c r="F190" s="1374"/>
      <c r="G190" s="904"/>
    </row>
    <row r="191" spans="1:8" ht="30.75" customHeight="1">
      <c r="A191" s="1411" t="s">
        <v>1053</v>
      </c>
      <c r="B191" s="1412"/>
      <c r="C191" s="1412"/>
      <c r="D191" s="1412"/>
      <c r="E191" s="1412"/>
      <c r="F191" s="1412"/>
      <c r="G191" s="1413"/>
      <c r="H191" s="967"/>
    </row>
    <row r="192" spans="1:8">
      <c r="A192" s="968"/>
    </row>
  </sheetData>
  <mergeCells count="44">
    <mergeCell ref="A9:G9"/>
    <mergeCell ref="E1:G3"/>
    <mergeCell ref="A4:G4"/>
    <mergeCell ref="A5:G5"/>
    <mergeCell ref="A6:G6"/>
    <mergeCell ref="A7:G7"/>
    <mergeCell ref="A10:G10"/>
    <mergeCell ref="A12:A13"/>
    <mergeCell ref="B12:B13"/>
    <mergeCell ref="C12:C13"/>
    <mergeCell ref="D12:D13"/>
    <mergeCell ref="E12:E13"/>
    <mergeCell ref="F12:F13"/>
    <mergeCell ref="G12:G13"/>
    <mergeCell ref="A15:G15"/>
    <mergeCell ref="A52:G52"/>
    <mergeCell ref="B54:G54"/>
    <mergeCell ref="A114:G114"/>
    <mergeCell ref="A124:G124"/>
    <mergeCell ref="F141:F142"/>
    <mergeCell ref="G141:G142"/>
    <mergeCell ref="B150:D150"/>
    <mergeCell ref="E150:G150"/>
    <mergeCell ref="A152:A153"/>
    <mergeCell ref="B152:B153"/>
    <mergeCell ref="C152:C153"/>
    <mergeCell ref="D152:D153"/>
    <mergeCell ref="E152:E153"/>
    <mergeCell ref="F152:F153"/>
    <mergeCell ref="A141:A142"/>
    <mergeCell ref="B141:B142"/>
    <mergeCell ref="C141:C142"/>
    <mergeCell ref="D141:D142"/>
    <mergeCell ref="E141:E142"/>
    <mergeCell ref="D188:F188"/>
    <mergeCell ref="D189:F189"/>
    <mergeCell ref="D190:F190"/>
    <mergeCell ref="A191:G191"/>
    <mergeCell ref="G152:G153"/>
    <mergeCell ref="A165:G165"/>
    <mergeCell ref="A183:G183"/>
    <mergeCell ref="D184:F184"/>
    <mergeCell ref="D185:F185"/>
    <mergeCell ref="D186:F186"/>
  </mergeCells>
  <printOptions horizontalCentered="1"/>
  <pageMargins left="0.39370078740157483" right="0.39370078740157483" top="0.55118110236220474" bottom="0.55118110236220474" header="0.31496062992125984" footer="0.31496062992125984"/>
  <pageSetup paperSize="9" scale="67" orientation="portrait" verticalDpi="4294967295" r:id="rId1"/>
  <rowBreaks count="2" manualBreakCount="2">
    <brk id="123" max="6" man="1"/>
    <brk id="182"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Q50"/>
  <sheetViews>
    <sheetView view="pageBreakPreview" zoomScaleNormal="100" zoomScaleSheetLayoutView="100" workbookViewId="0">
      <selection activeCell="K1" sqref="K1:M1"/>
    </sheetView>
  </sheetViews>
  <sheetFormatPr defaultRowHeight="11.25"/>
  <cols>
    <col min="1" max="1" width="2.42578125" style="969" customWidth="1"/>
    <col min="2" max="2" width="22.42578125" style="969" customWidth="1"/>
    <col min="3" max="3" width="11.140625" style="969" customWidth="1"/>
    <col min="4" max="4" width="11.42578125" style="969" customWidth="1"/>
    <col min="5" max="8" width="10.7109375" style="969" customWidth="1"/>
    <col min="9" max="9" width="11.28515625" style="970" customWidth="1"/>
    <col min="10" max="13" width="11.42578125" style="969" customWidth="1"/>
    <col min="14" max="16384" width="9.140625" style="969"/>
  </cols>
  <sheetData>
    <row r="1" spans="1:13" s="78" customFormat="1" ht="12.75">
      <c r="I1" s="172"/>
      <c r="K1" s="1416" t="s">
        <v>1054</v>
      </c>
      <c r="L1" s="1416"/>
      <c r="M1" s="1416"/>
    </row>
    <row r="2" spans="1:13" ht="18" customHeight="1">
      <c r="B2" s="1211" t="s">
        <v>1055</v>
      </c>
      <c r="C2" s="1211"/>
      <c r="D2" s="1211"/>
      <c r="E2" s="1211"/>
      <c r="F2" s="1211"/>
      <c r="G2" s="1211"/>
      <c r="H2" s="1211"/>
      <c r="I2" s="1211"/>
      <c r="J2" s="1211"/>
      <c r="K2" s="1211"/>
      <c r="L2" s="1211"/>
      <c r="M2" s="1211"/>
    </row>
    <row r="3" spans="1:13" ht="17.25" customHeight="1">
      <c r="A3" s="1443"/>
      <c r="B3" s="1444"/>
      <c r="C3" s="1444"/>
      <c r="D3" s="1444"/>
      <c r="E3" s="1444"/>
      <c r="F3" s="1444"/>
      <c r="G3" s="1444"/>
      <c r="H3" s="1444"/>
      <c r="I3" s="1444"/>
      <c r="J3" s="1444"/>
      <c r="K3" s="1444"/>
      <c r="L3" s="1444"/>
      <c r="M3" s="1444"/>
    </row>
    <row r="4" spans="1:13" ht="15">
      <c r="B4" s="971"/>
      <c r="F4" s="1445" t="s">
        <v>691</v>
      </c>
      <c r="G4" s="1445"/>
      <c r="H4" s="1445"/>
    </row>
    <row r="5" spans="1:13">
      <c r="M5" s="972" t="s">
        <v>1056</v>
      </c>
    </row>
    <row r="6" spans="1:13" s="976" customFormat="1" ht="45">
      <c r="A6" s="973" t="s">
        <v>1057</v>
      </c>
      <c r="B6" s="974" t="s">
        <v>1058</v>
      </c>
      <c r="C6" s="973" t="s">
        <v>1059</v>
      </c>
      <c r="D6" s="973" t="s">
        <v>1060</v>
      </c>
      <c r="E6" s="973" t="s">
        <v>1061</v>
      </c>
      <c r="F6" s="973" t="s">
        <v>1062</v>
      </c>
      <c r="G6" s="973" t="s">
        <v>1063</v>
      </c>
      <c r="H6" s="975" t="s">
        <v>1064</v>
      </c>
      <c r="I6" s="973" t="s">
        <v>1065</v>
      </c>
      <c r="J6" s="973" t="s">
        <v>1066</v>
      </c>
      <c r="K6" s="973" t="s">
        <v>1067</v>
      </c>
      <c r="L6" s="973" t="s">
        <v>1068</v>
      </c>
      <c r="M6" s="973" t="s">
        <v>1069</v>
      </c>
    </row>
    <row r="7" spans="1:13" s="979" customFormat="1" ht="14.25" customHeight="1">
      <c r="A7" s="977">
        <v>1</v>
      </c>
      <c r="B7" s="978">
        <v>2</v>
      </c>
      <c r="C7" s="977">
        <v>3</v>
      </c>
      <c r="D7" s="977">
        <v>4</v>
      </c>
      <c r="E7" s="977">
        <v>5</v>
      </c>
      <c r="F7" s="977">
        <v>6</v>
      </c>
      <c r="G7" s="977">
        <v>7</v>
      </c>
      <c r="H7" s="977">
        <v>8</v>
      </c>
      <c r="I7" s="977">
        <v>9</v>
      </c>
      <c r="J7" s="977">
        <v>10</v>
      </c>
      <c r="K7" s="977">
        <v>11</v>
      </c>
      <c r="L7" s="977">
        <v>12</v>
      </c>
      <c r="M7" s="977">
        <v>13</v>
      </c>
    </row>
    <row r="8" spans="1:13" s="970" customFormat="1" ht="32.25" customHeight="1">
      <c r="A8" s="980" t="s">
        <v>244</v>
      </c>
      <c r="B8" s="981" t="s">
        <v>1070</v>
      </c>
      <c r="C8" s="982">
        <f>SUM(C9:C14)</f>
        <v>0</v>
      </c>
      <c r="D8" s="982">
        <f>SUM(D9:D14)</f>
        <v>0</v>
      </c>
      <c r="E8" s="982">
        <f t="shared" ref="E8:J8" si="0">SUM(E9:E14)</f>
        <v>0</v>
      </c>
      <c r="F8" s="982">
        <f t="shared" si="0"/>
        <v>0</v>
      </c>
      <c r="G8" s="982">
        <f t="shared" si="0"/>
        <v>0</v>
      </c>
      <c r="H8" s="982">
        <f>SUM(H9:H14)</f>
        <v>0</v>
      </c>
      <c r="I8" s="983" t="s">
        <v>208</v>
      </c>
      <c r="J8" s="982">
        <f t="shared" si="0"/>
        <v>0</v>
      </c>
      <c r="K8" s="984"/>
      <c r="L8" s="982">
        <f>SUM(L9:L14)</f>
        <v>0</v>
      </c>
      <c r="M8" s="984"/>
    </row>
    <row r="9" spans="1:13" ht="13.5" customHeight="1">
      <c r="A9" s="985" t="s">
        <v>95</v>
      </c>
      <c r="B9" s="986" t="s">
        <v>1071</v>
      </c>
      <c r="C9" s="987">
        <f>'T17-zał. (specyfikacja I)'!C23</f>
        <v>0</v>
      </c>
      <c r="D9" s="987">
        <f>'T17-zał. (specyfikacja I)'!D23</f>
        <v>0</v>
      </c>
      <c r="E9" s="987">
        <f>'T17-zał. (specyfikacja I)'!O23</f>
        <v>0</v>
      </c>
      <c r="F9" s="987">
        <f>'T17-zał. (specyfikacja I)'!M23</f>
        <v>0</v>
      </c>
      <c r="G9" s="987">
        <f>'T17-zał. (specyfikacja I)'!N23</f>
        <v>0</v>
      </c>
      <c r="H9" s="982">
        <f t="shared" ref="H9:H14" si="1">SUM(D9:G9)</f>
        <v>0</v>
      </c>
      <c r="I9" s="983" t="s">
        <v>208</v>
      </c>
      <c r="J9" s="987">
        <f>'T17-zał. (specyfikacja I)'!Q23</f>
        <v>0</v>
      </c>
      <c r="K9" s="983" t="s">
        <v>208</v>
      </c>
      <c r="L9" s="987">
        <f>'T17-zał. (specyfikacja I)'!R23</f>
        <v>0</v>
      </c>
      <c r="M9" s="983" t="s">
        <v>208</v>
      </c>
    </row>
    <row r="10" spans="1:13" ht="13.5" customHeight="1">
      <c r="A10" s="985" t="s">
        <v>117</v>
      </c>
      <c r="B10" s="988" t="s">
        <v>1072</v>
      </c>
      <c r="C10" s="987">
        <f>'T17-zał. (specyfikacja I)'!C45</f>
        <v>0</v>
      </c>
      <c r="D10" s="987">
        <f>'T17-zał. (specyfikacja I)'!D45</f>
        <v>0</v>
      </c>
      <c r="E10" s="987">
        <f>'T17-zał. (specyfikacja I)'!O45</f>
        <v>0</v>
      </c>
      <c r="F10" s="987">
        <f>'T17-zał. (specyfikacja I)'!M45</f>
        <v>0</v>
      </c>
      <c r="G10" s="987">
        <f>'T17-zał. (specyfikacja I)'!N45</f>
        <v>0</v>
      </c>
      <c r="H10" s="982">
        <f t="shared" si="1"/>
        <v>0</v>
      </c>
      <c r="I10" s="983" t="s">
        <v>208</v>
      </c>
      <c r="J10" s="987">
        <f>'T17-zał. (specyfikacja I)'!Q45</f>
        <v>0</v>
      </c>
      <c r="K10" s="983" t="s">
        <v>208</v>
      </c>
      <c r="L10" s="987">
        <f>'T17-zał. (specyfikacja I)'!R45</f>
        <v>0</v>
      </c>
      <c r="M10" s="983" t="s">
        <v>208</v>
      </c>
    </row>
    <row r="11" spans="1:13" ht="13.5" customHeight="1">
      <c r="A11" s="985" t="s">
        <v>206</v>
      </c>
      <c r="B11" s="986" t="s">
        <v>1046</v>
      </c>
      <c r="C11" s="987">
        <f>'T17-zał. (specyfikacja I)'!C67</f>
        <v>0</v>
      </c>
      <c r="D11" s="987">
        <f>'T17-zał. (specyfikacja I)'!D67</f>
        <v>0</v>
      </c>
      <c r="E11" s="987">
        <f>'T17-zał. (specyfikacja I)'!O67</f>
        <v>0</v>
      </c>
      <c r="F11" s="987">
        <f>'T17-zał. (specyfikacja I)'!M67</f>
        <v>0</v>
      </c>
      <c r="G11" s="987">
        <f>'T17-zał. (specyfikacja I)'!N67</f>
        <v>0</v>
      </c>
      <c r="H11" s="982">
        <f t="shared" si="1"/>
        <v>0</v>
      </c>
      <c r="I11" s="983" t="s">
        <v>208</v>
      </c>
      <c r="J11" s="987">
        <f>'T17-zał. (specyfikacja I)'!Q67</f>
        <v>0</v>
      </c>
      <c r="K11" s="983" t="s">
        <v>208</v>
      </c>
      <c r="L11" s="987">
        <f>'T17-zał. (specyfikacja I)'!R67</f>
        <v>0</v>
      </c>
      <c r="M11" s="983" t="s">
        <v>208</v>
      </c>
    </row>
    <row r="12" spans="1:13" ht="13.5" customHeight="1">
      <c r="A12" s="985" t="s">
        <v>216</v>
      </c>
      <c r="B12" s="986" t="s">
        <v>1073</v>
      </c>
      <c r="C12" s="987">
        <f>'T17-zał. (specyfikacja I)'!C89</f>
        <v>0</v>
      </c>
      <c r="D12" s="987">
        <f>'T17-zał. (specyfikacja I)'!D89</f>
        <v>0</v>
      </c>
      <c r="E12" s="987">
        <f>'T17-zał. (specyfikacja I)'!O89</f>
        <v>0</v>
      </c>
      <c r="F12" s="987">
        <f>'T17-zał. (specyfikacja I)'!M89</f>
        <v>0</v>
      </c>
      <c r="G12" s="987">
        <f>'T17-zał. (specyfikacja I)'!N89</f>
        <v>0</v>
      </c>
      <c r="H12" s="982">
        <f t="shared" si="1"/>
        <v>0</v>
      </c>
      <c r="I12" s="983" t="s">
        <v>208</v>
      </c>
      <c r="J12" s="987">
        <f>'T17-zał. (specyfikacja I)'!Q89</f>
        <v>0</v>
      </c>
      <c r="K12" s="983" t="s">
        <v>208</v>
      </c>
      <c r="L12" s="987">
        <f>'T17-zał. (specyfikacja I)'!R89</f>
        <v>0</v>
      </c>
      <c r="M12" s="983" t="s">
        <v>208</v>
      </c>
    </row>
    <row r="13" spans="1:13" ht="13.5" customHeight="1">
      <c r="A13" s="985" t="s">
        <v>7</v>
      </c>
      <c r="B13" s="986" t="s">
        <v>1074</v>
      </c>
      <c r="C13" s="987">
        <f>'T17-zał. (specyfikacja I)'!C111</f>
        <v>0</v>
      </c>
      <c r="D13" s="987">
        <f>'T17-zał. (specyfikacja I)'!D111</f>
        <v>0</v>
      </c>
      <c r="E13" s="987">
        <f>'T17-zał. (specyfikacja I)'!O111</f>
        <v>0</v>
      </c>
      <c r="F13" s="987">
        <f>'T17-zał. (specyfikacja I)'!M111</f>
        <v>0</v>
      </c>
      <c r="G13" s="987">
        <f>'T17-zał. (specyfikacja I)'!N111</f>
        <v>0</v>
      </c>
      <c r="H13" s="982">
        <f t="shared" si="1"/>
        <v>0</v>
      </c>
      <c r="I13" s="983" t="s">
        <v>208</v>
      </c>
      <c r="J13" s="987">
        <f>'T17-zał. (specyfikacja I)'!Q111</f>
        <v>0</v>
      </c>
      <c r="K13" s="983" t="s">
        <v>208</v>
      </c>
      <c r="L13" s="987">
        <f>'T17-zał. (specyfikacja I)'!R111</f>
        <v>0</v>
      </c>
      <c r="M13" s="983" t="s">
        <v>208</v>
      </c>
    </row>
    <row r="14" spans="1:13" ht="13.5" customHeight="1">
      <c r="A14" s="985" t="s">
        <v>260</v>
      </c>
      <c r="B14" s="986" t="s">
        <v>1075</v>
      </c>
      <c r="C14" s="987">
        <f>'T17-zał. (specyfikacja I)'!C133</f>
        <v>0</v>
      </c>
      <c r="D14" s="987">
        <f>'T17-zał. (specyfikacja I)'!D133</f>
        <v>0</v>
      </c>
      <c r="E14" s="987">
        <f>'T17-zał. (specyfikacja I)'!O133</f>
        <v>0</v>
      </c>
      <c r="F14" s="987">
        <f>'T17-zał. (specyfikacja I)'!M133</f>
        <v>0</v>
      </c>
      <c r="G14" s="987">
        <f>'T17-zał. (specyfikacja I)'!N133</f>
        <v>0</v>
      </c>
      <c r="H14" s="982">
        <f t="shared" si="1"/>
        <v>0</v>
      </c>
      <c r="I14" s="983" t="s">
        <v>208</v>
      </c>
      <c r="J14" s="987">
        <f>'T17-zał. (specyfikacja I)'!Q133</f>
        <v>0</v>
      </c>
      <c r="K14" s="983" t="s">
        <v>208</v>
      </c>
      <c r="L14" s="987">
        <f>'T17-zał. (specyfikacja I)'!R133</f>
        <v>0</v>
      </c>
      <c r="M14" s="983" t="s">
        <v>208</v>
      </c>
    </row>
    <row r="15" spans="1:13" ht="13.5" customHeight="1">
      <c r="A15" s="989"/>
      <c r="B15" s="1441" t="s">
        <v>1076</v>
      </c>
      <c r="C15" s="1442"/>
      <c r="D15" s="1442"/>
      <c r="E15" s="1442"/>
      <c r="F15" s="1442"/>
      <c r="G15" s="1442"/>
      <c r="H15" s="1442"/>
      <c r="I15" s="990"/>
      <c r="J15" s="991"/>
      <c r="K15" s="992"/>
      <c r="L15" s="991"/>
      <c r="M15" s="992"/>
    </row>
    <row r="16" spans="1:13" ht="8.25" customHeight="1">
      <c r="A16" s="989"/>
      <c r="B16" s="972"/>
      <c r="C16" s="972"/>
      <c r="D16" s="972"/>
      <c r="E16" s="972"/>
      <c r="F16" s="972"/>
      <c r="G16" s="972"/>
      <c r="H16" s="972"/>
      <c r="I16" s="993"/>
      <c r="J16" s="994"/>
      <c r="K16" s="995"/>
      <c r="L16" s="994"/>
      <c r="M16" s="996"/>
    </row>
    <row r="17" spans="1:13" s="1000" customFormat="1" ht="26.25" customHeight="1">
      <c r="A17" s="975" t="s">
        <v>263</v>
      </c>
      <c r="B17" s="997" t="s">
        <v>1077</v>
      </c>
      <c r="C17" s="998">
        <f t="shared" ref="C17:J17" si="2">SUM(C18:C23)</f>
        <v>0</v>
      </c>
      <c r="D17" s="998">
        <f t="shared" si="2"/>
        <v>0</v>
      </c>
      <c r="E17" s="998">
        <f t="shared" si="2"/>
        <v>0</v>
      </c>
      <c r="F17" s="998">
        <f t="shared" si="2"/>
        <v>0</v>
      </c>
      <c r="G17" s="998">
        <f t="shared" si="2"/>
        <v>0</v>
      </c>
      <c r="H17" s="998">
        <f>SUM(H18:H23)</f>
        <v>0</v>
      </c>
      <c r="I17" s="998">
        <f>SUM(I18:I23)</f>
        <v>0</v>
      </c>
      <c r="J17" s="998">
        <f t="shared" si="2"/>
        <v>0</v>
      </c>
      <c r="K17" s="999"/>
      <c r="L17" s="998">
        <f>SUM(L18:L23)</f>
        <v>0</v>
      </c>
      <c r="M17" s="999"/>
    </row>
    <row r="18" spans="1:13" ht="13.5" customHeight="1">
      <c r="A18" s="983" t="s">
        <v>95</v>
      </c>
      <c r="B18" s="986" t="s">
        <v>1071</v>
      </c>
      <c r="C18" s="987">
        <f>'T17-zał. (specyfikacja II)'!C23</f>
        <v>0</v>
      </c>
      <c r="D18" s="987">
        <f>'T17-zał. (specyfikacja II)'!D23</f>
        <v>0</v>
      </c>
      <c r="E18" s="987">
        <f>'T17-zał. (specyfikacja II)'!O23</f>
        <v>0</v>
      </c>
      <c r="F18" s="987">
        <f>'T17-zał. (specyfikacja II)'!M23</f>
        <v>0</v>
      </c>
      <c r="G18" s="987">
        <f>'T17-zał. (specyfikacja II)'!N23</f>
        <v>0</v>
      </c>
      <c r="H18" s="987">
        <f t="shared" ref="H18:H23" si="3">SUM(D18:G18)</f>
        <v>0</v>
      </c>
      <c r="I18" s="1001">
        <f t="shared" ref="I18:I23" si="4">D18-D9</f>
        <v>0</v>
      </c>
      <c r="J18" s="987">
        <f>'T17-zał. (specyfikacja II)'!Q23</f>
        <v>0</v>
      </c>
      <c r="K18" s="983" t="s">
        <v>208</v>
      </c>
      <c r="L18" s="987">
        <f>'T17-zał. (specyfikacja II)'!R23</f>
        <v>0</v>
      </c>
      <c r="M18" s="983" t="s">
        <v>208</v>
      </c>
    </row>
    <row r="19" spans="1:13" ht="13.5" customHeight="1">
      <c r="A19" s="983" t="s">
        <v>117</v>
      </c>
      <c r="B19" s="986" t="s">
        <v>1072</v>
      </c>
      <c r="C19" s="987">
        <f>'T17-zał. (specyfikacja II)'!C45</f>
        <v>0</v>
      </c>
      <c r="D19" s="987">
        <f>'T17-zał. (specyfikacja II)'!D45</f>
        <v>0</v>
      </c>
      <c r="E19" s="987">
        <f>'T17-zał. (specyfikacja II)'!O45</f>
        <v>0</v>
      </c>
      <c r="F19" s="987">
        <f>'T17-zał. (specyfikacja II)'!M45</f>
        <v>0</v>
      </c>
      <c r="G19" s="987">
        <f>'T17-zał. (specyfikacja II)'!N45</f>
        <v>0</v>
      </c>
      <c r="H19" s="987">
        <f t="shared" si="3"/>
        <v>0</v>
      </c>
      <c r="I19" s="1001">
        <f t="shared" si="4"/>
        <v>0</v>
      </c>
      <c r="J19" s="987">
        <f>'T17-zał. (specyfikacja II)'!Q45</f>
        <v>0</v>
      </c>
      <c r="K19" s="983" t="s">
        <v>208</v>
      </c>
      <c r="L19" s="987">
        <f>'T17-zał. (specyfikacja II)'!R45</f>
        <v>0</v>
      </c>
      <c r="M19" s="983" t="s">
        <v>208</v>
      </c>
    </row>
    <row r="20" spans="1:13" ht="13.5" customHeight="1">
      <c r="A20" s="983" t="s">
        <v>206</v>
      </c>
      <c r="B20" s="986" t="s">
        <v>1046</v>
      </c>
      <c r="C20" s="987">
        <f>'T17-zał. (specyfikacja II)'!C67</f>
        <v>0</v>
      </c>
      <c r="D20" s="987">
        <f>'T17-zał. (specyfikacja II)'!D67</f>
        <v>0</v>
      </c>
      <c r="E20" s="987">
        <f>'T17-zał. (specyfikacja II)'!O67</f>
        <v>0</v>
      </c>
      <c r="F20" s="987">
        <f>'T17-zał. (specyfikacja II)'!M67</f>
        <v>0</v>
      </c>
      <c r="G20" s="987">
        <f>'T17-zał. (specyfikacja II)'!N67</f>
        <v>0</v>
      </c>
      <c r="H20" s="987">
        <f t="shared" si="3"/>
        <v>0</v>
      </c>
      <c r="I20" s="1001">
        <f t="shared" si="4"/>
        <v>0</v>
      </c>
      <c r="J20" s="987">
        <f>'T17-zał. (specyfikacja II)'!Q67</f>
        <v>0</v>
      </c>
      <c r="K20" s="983" t="s">
        <v>208</v>
      </c>
      <c r="L20" s="987">
        <f>'T17-zał. (specyfikacja II)'!R67</f>
        <v>0</v>
      </c>
      <c r="M20" s="983" t="s">
        <v>208</v>
      </c>
    </row>
    <row r="21" spans="1:13" ht="13.5" customHeight="1">
      <c r="A21" s="983" t="s">
        <v>216</v>
      </c>
      <c r="B21" s="986" t="s">
        <v>1073</v>
      </c>
      <c r="C21" s="987">
        <f>'T17-zał. (specyfikacja II)'!C89</f>
        <v>0</v>
      </c>
      <c r="D21" s="987">
        <f>'T17-zał. (specyfikacja II)'!D89</f>
        <v>0</v>
      </c>
      <c r="E21" s="987">
        <f>'T17-zał. (specyfikacja II)'!O89</f>
        <v>0</v>
      </c>
      <c r="F21" s="987">
        <f>'T17-zał. (specyfikacja II)'!M89</f>
        <v>0</v>
      </c>
      <c r="G21" s="987">
        <f>'T17-zał. (specyfikacja II)'!N89</f>
        <v>0</v>
      </c>
      <c r="H21" s="987">
        <f t="shared" si="3"/>
        <v>0</v>
      </c>
      <c r="I21" s="1001">
        <f t="shared" si="4"/>
        <v>0</v>
      </c>
      <c r="J21" s="987">
        <f>'T17-zał. (specyfikacja II)'!Q89</f>
        <v>0</v>
      </c>
      <c r="K21" s="983" t="s">
        <v>208</v>
      </c>
      <c r="L21" s="987">
        <f>'T17-zał. (specyfikacja II)'!R89</f>
        <v>0</v>
      </c>
      <c r="M21" s="983" t="s">
        <v>208</v>
      </c>
    </row>
    <row r="22" spans="1:13" ht="13.5" customHeight="1">
      <c r="A22" s="983" t="s">
        <v>7</v>
      </c>
      <c r="B22" s="986" t="s">
        <v>1074</v>
      </c>
      <c r="C22" s="987">
        <f>'T17-zał. (specyfikacja II)'!C111</f>
        <v>0</v>
      </c>
      <c r="D22" s="987">
        <f>'T17-zał. (specyfikacja II)'!D111</f>
        <v>0</v>
      </c>
      <c r="E22" s="987">
        <f>'T17-zał. (specyfikacja II)'!O111</f>
        <v>0</v>
      </c>
      <c r="F22" s="987">
        <f>'T17-zał. (specyfikacja II)'!M111</f>
        <v>0</v>
      </c>
      <c r="G22" s="987">
        <f>'T17-zał. (specyfikacja II)'!N111</f>
        <v>0</v>
      </c>
      <c r="H22" s="987">
        <f t="shared" si="3"/>
        <v>0</v>
      </c>
      <c r="I22" s="1001">
        <f t="shared" si="4"/>
        <v>0</v>
      </c>
      <c r="J22" s="987">
        <f>'T17-zał. (specyfikacja II)'!Q111</f>
        <v>0</v>
      </c>
      <c r="K22" s="983" t="s">
        <v>208</v>
      </c>
      <c r="L22" s="987">
        <f>'T17-zał. (specyfikacja II)'!R111</f>
        <v>0</v>
      </c>
      <c r="M22" s="983" t="s">
        <v>208</v>
      </c>
    </row>
    <row r="23" spans="1:13" ht="13.5" customHeight="1">
      <c r="A23" s="983" t="s">
        <v>260</v>
      </c>
      <c r="B23" s="986" t="s">
        <v>1075</v>
      </c>
      <c r="C23" s="987">
        <f>'T17-zał. (specyfikacja II)'!C133</f>
        <v>0</v>
      </c>
      <c r="D23" s="987">
        <f>'T17-zał. (specyfikacja II)'!D133</f>
        <v>0</v>
      </c>
      <c r="E23" s="987">
        <f>'T17-zał. (specyfikacja II)'!O133</f>
        <v>0</v>
      </c>
      <c r="F23" s="987">
        <f>'T17-zał. (specyfikacja II)'!M133</f>
        <v>0</v>
      </c>
      <c r="G23" s="987">
        <f>'T17-zał. (specyfikacja II)'!N133</f>
        <v>0</v>
      </c>
      <c r="H23" s="987">
        <f t="shared" si="3"/>
        <v>0</v>
      </c>
      <c r="I23" s="1001">
        <f t="shared" si="4"/>
        <v>0</v>
      </c>
      <c r="J23" s="987">
        <f>'T17-zał. (specyfikacja II)'!Q133</f>
        <v>0</v>
      </c>
      <c r="K23" s="983" t="s">
        <v>208</v>
      </c>
      <c r="L23" s="987">
        <f>'T17-zał. (specyfikacja II)'!R133</f>
        <v>0</v>
      </c>
      <c r="M23" s="983" t="s">
        <v>208</v>
      </c>
    </row>
    <row r="24" spans="1:13" ht="13.5" customHeight="1">
      <c r="A24" s="989"/>
      <c r="B24" s="1441" t="s">
        <v>1076</v>
      </c>
      <c r="C24" s="1442"/>
      <c r="D24" s="1442"/>
      <c r="E24" s="1442"/>
      <c r="F24" s="1442"/>
      <c r="G24" s="1442"/>
      <c r="H24" s="1442"/>
      <c r="I24" s="990"/>
      <c r="J24" s="991"/>
      <c r="K24" s="992"/>
      <c r="L24" s="991"/>
      <c r="M24" s="992"/>
    </row>
    <row r="25" spans="1:13" ht="3.75" customHeight="1"/>
    <row r="26" spans="1:13" ht="22.5">
      <c r="B26" s="1002" t="s">
        <v>1078</v>
      </c>
      <c r="C26" s="1003"/>
      <c r="D26" s="1003"/>
      <c r="E26" s="1003"/>
      <c r="F26" s="986"/>
      <c r="G26" s="975" t="s">
        <v>1079</v>
      </c>
      <c r="H26" s="975" t="s">
        <v>1080</v>
      </c>
    </row>
    <row r="27" spans="1:13" ht="12.75" customHeight="1">
      <c r="B27" s="1429" t="s">
        <v>1081</v>
      </c>
      <c r="C27" s="1429"/>
      <c r="D27" s="1429"/>
      <c r="E27" s="1429"/>
      <c r="F27" s="1429"/>
      <c r="G27" s="1004"/>
      <c r="H27" s="1004"/>
      <c r="I27" s="1005"/>
      <c r="J27" s="970"/>
    </row>
    <row r="28" spans="1:13" ht="13.5" customHeight="1">
      <c r="B28" s="1429" t="s">
        <v>1082</v>
      </c>
      <c r="C28" s="1429"/>
      <c r="D28" s="1429"/>
      <c r="E28" s="1429"/>
      <c r="F28" s="1429"/>
      <c r="G28" s="1004"/>
      <c r="H28" s="1004"/>
      <c r="I28" s="1005"/>
      <c r="J28" s="970"/>
    </row>
    <row r="29" spans="1:13" ht="8.25" customHeight="1">
      <c r="B29" s="1006"/>
      <c r="C29" s="1006"/>
      <c r="D29" s="1006"/>
      <c r="E29" s="1006"/>
      <c r="F29" s="1006"/>
      <c r="G29" s="995"/>
      <c r="H29" s="1007"/>
      <c r="I29" s="1005"/>
      <c r="J29" s="970"/>
    </row>
    <row r="30" spans="1:13" ht="15.75" customHeight="1">
      <c r="B30" s="1430" t="s">
        <v>1083</v>
      </c>
      <c r="C30" s="1430" t="s">
        <v>86</v>
      </c>
      <c r="D30" s="1433"/>
      <c r="E30" s="1434"/>
      <c r="F30" s="1437" t="s">
        <v>1084</v>
      </c>
      <c r="G30" s="1437"/>
      <c r="H30" s="1437" t="s">
        <v>1085</v>
      </c>
      <c r="I30" s="1437"/>
      <c r="J30" s="970"/>
    </row>
    <row r="31" spans="1:13" ht="33.75">
      <c r="B31" s="1431"/>
      <c r="C31" s="1432"/>
      <c r="D31" s="1435"/>
      <c r="E31" s="1436"/>
      <c r="F31" s="1008" t="s">
        <v>1086</v>
      </c>
      <c r="G31" s="973" t="s">
        <v>1087</v>
      </c>
      <c r="H31" s="1008" t="s">
        <v>1086</v>
      </c>
      <c r="I31" s="973" t="s">
        <v>1087</v>
      </c>
      <c r="J31" s="1009"/>
      <c r="K31" s="1009"/>
      <c r="L31" s="1010"/>
    </row>
    <row r="32" spans="1:13">
      <c r="B32" s="1431"/>
      <c r="C32" s="1423" t="s">
        <v>1071</v>
      </c>
      <c r="D32" s="1423"/>
      <c r="E32" s="1423"/>
      <c r="F32" s="1011" t="e">
        <f t="shared" ref="F32:F37" si="5">D9/C9/12</f>
        <v>#DIV/0!</v>
      </c>
      <c r="G32" s="1012" t="e">
        <f t="shared" ref="G32:G37" si="6">SUM(D9,J9,L9)/C9/12</f>
        <v>#DIV/0!</v>
      </c>
      <c r="H32" s="1011" t="e">
        <f t="shared" ref="H32:H37" si="7">D18/C18/12</f>
        <v>#DIV/0!</v>
      </c>
      <c r="I32" s="1012" t="e">
        <f t="shared" ref="I32:I37" si="8">SUM(D18,J18,L18)/C18/12</f>
        <v>#DIV/0!</v>
      </c>
      <c r="J32" s="1013"/>
      <c r="K32" s="1013"/>
      <c r="L32" s="1014"/>
    </row>
    <row r="33" spans="2:17">
      <c r="B33" s="1431"/>
      <c r="C33" s="1438" t="s">
        <v>1072</v>
      </c>
      <c r="D33" s="1439"/>
      <c r="E33" s="1440"/>
      <c r="F33" s="1011" t="e">
        <f t="shared" si="5"/>
        <v>#DIV/0!</v>
      </c>
      <c r="G33" s="1012" t="e">
        <f t="shared" si="6"/>
        <v>#DIV/0!</v>
      </c>
      <c r="H33" s="1011" t="e">
        <f t="shared" si="7"/>
        <v>#DIV/0!</v>
      </c>
      <c r="I33" s="1012" t="e">
        <f t="shared" si="8"/>
        <v>#DIV/0!</v>
      </c>
      <c r="J33" s="1013"/>
      <c r="K33" s="1013"/>
      <c r="L33" s="1014"/>
    </row>
    <row r="34" spans="2:17">
      <c r="B34" s="1431"/>
      <c r="C34" s="1423" t="s">
        <v>1046</v>
      </c>
      <c r="D34" s="1423"/>
      <c r="E34" s="1423"/>
      <c r="F34" s="1011" t="e">
        <f t="shared" si="5"/>
        <v>#DIV/0!</v>
      </c>
      <c r="G34" s="1012" t="e">
        <f t="shared" si="6"/>
        <v>#DIV/0!</v>
      </c>
      <c r="H34" s="1011" t="e">
        <f t="shared" si="7"/>
        <v>#DIV/0!</v>
      </c>
      <c r="I34" s="1012" t="e">
        <f t="shared" si="8"/>
        <v>#DIV/0!</v>
      </c>
      <c r="J34" s="1013"/>
      <c r="K34" s="1013"/>
      <c r="L34" s="1014"/>
    </row>
    <row r="35" spans="2:17">
      <c r="B35" s="1431"/>
      <c r="C35" s="1423" t="s">
        <v>1073</v>
      </c>
      <c r="D35" s="1423"/>
      <c r="E35" s="1423"/>
      <c r="F35" s="1011" t="e">
        <f t="shared" si="5"/>
        <v>#DIV/0!</v>
      </c>
      <c r="G35" s="1012" t="e">
        <f t="shared" si="6"/>
        <v>#DIV/0!</v>
      </c>
      <c r="H35" s="1011" t="e">
        <f t="shared" si="7"/>
        <v>#DIV/0!</v>
      </c>
      <c r="I35" s="1012" t="e">
        <f t="shared" si="8"/>
        <v>#DIV/0!</v>
      </c>
      <c r="J35" s="1013"/>
      <c r="K35" s="1013"/>
      <c r="L35" s="1014"/>
    </row>
    <row r="36" spans="2:17">
      <c r="B36" s="1431"/>
      <c r="C36" s="1423" t="s">
        <v>1074</v>
      </c>
      <c r="D36" s="1423"/>
      <c r="E36" s="1423"/>
      <c r="F36" s="1011" t="e">
        <f t="shared" si="5"/>
        <v>#DIV/0!</v>
      </c>
      <c r="G36" s="1012" t="e">
        <f t="shared" si="6"/>
        <v>#DIV/0!</v>
      </c>
      <c r="H36" s="1011" t="e">
        <f t="shared" si="7"/>
        <v>#DIV/0!</v>
      </c>
      <c r="I36" s="1012" t="e">
        <f t="shared" si="8"/>
        <v>#DIV/0!</v>
      </c>
      <c r="J36" s="1013"/>
      <c r="K36" s="1013"/>
      <c r="L36" s="1014"/>
    </row>
    <row r="37" spans="2:17">
      <c r="B37" s="1431"/>
      <c r="C37" s="1423" t="s">
        <v>1075</v>
      </c>
      <c r="D37" s="1423"/>
      <c r="E37" s="1423"/>
      <c r="F37" s="1011" t="e">
        <f t="shared" si="5"/>
        <v>#DIV/0!</v>
      </c>
      <c r="G37" s="1012" t="e">
        <f t="shared" si="6"/>
        <v>#DIV/0!</v>
      </c>
      <c r="H37" s="1011" t="e">
        <f t="shared" si="7"/>
        <v>#DIV/0!</v>
      </c>
      <c r="I37" s="1012" t="e">
        <f t="shared" si="8"/>
        <v>#DIV/0!</v>
      </c>
      <c r="J37" s="1013"/>
      <c r="K37" s="1013"/>
      <c r="L37" s="1014"/>
    </row>
    <row r="38" spans="2:17">
      <c r="B38" s="1432"/>
      <c r="C38" s="1424" t="s">
        <v>1088</v>
      </c>
      <c r="D38" s="1424"/>
      <c r="E38" s="1424"/>
      <c r="F38" s="1015" t="e">
        <f>(D8-D9)/(C8-C9)/12</f>
        <v>#DIV/0!</v>
      </c>
      <c r="G38" s="1015" t="e">
        <f>SUM((D8-D9)+(J8-J9)+(L8-L9))/(C8-C9)/12</f>
        <v>#DIV/0!</v>
      </c>
      <c r="H38" s="1015" t="e">
        <f>(D17-D18)/(C17-C18)/12</f>
        <v>#DIV/0!</v>
      </c>
      <c r="I38" s="1016" t="e">
        <f>SUM((D17-D18)+(J17-J18)+(L17-L18))/(C17-C18)/12</f>
        <v>#DIV/0!</v>
      </c>
      <c r="J38" s="1014"/>
      <c r="K38" s="1014"/>
      <c r="L38" s="1013"/>
    </row>
    <row r="39" spans="2:17" ht="13.5" customHeight="1">
      <c r="B39" s="1017" t="s">
        <v>1089</v>
      </c>
      <c r="C39" s="1017"/>
      <c r="D39" s="1017"/>
      <c r="E39" s="1018"/>
      <c r="F39" s="1014"/>
      <c r="G39" s="1014"/>
      <c r="H39" s="1014"/>
      <c r="I39" s="969"/>
      <c r="J39" s="1425"/>
      <c r="K39" s="1425"/>
      <c r="L39" s="1425"/>
      <c r="M39" s="1425"/>
    </row>
    <row r="40" spans="2:17" ht="13.5" customHeight="1">
      <c r="B40" s="1009" t="s">
        <v>1090</v>
      </c>
      <c r="C40" s="1009"/>
      <c r="D40" s="1009"/>
      <c r="E40" s="1018"/>
      <c r="H40" s="1014"/>
      <c r="I40" s="969"/>
      <c r="J40" s="1425"/>
      <c r="K40" s="1425"/>
      <c r="L40" s="1425"/>
      <c r="M40" s="1425"/>
    </row>
    <row r="41" spans="2:17">
      <c r="B41" s="969" t="s">
        <v>1091</v>
      </c>
      <c r="E41" s="1019"/>
      <c r="F41" s="1020"/>
      <c r="G41" s="1013" t="s">
        <v>1092</v>
      </c>
      <c r="I41" s="969"/>
      <c r="J41" s="1426"/>
      <c r="K41" s="1426"/>
      <c r="L41" s="1426"/>
      <c r="M41" s="1426"/>
    </row>
    <row r="42" spans="2:17" ht="28.5" customHeight="1">
      <c r="B42" s="1366" t="s">
        <v>979</v>
      </c>
      <c r="C42" s="1367"/>
      <c r="D42" s="1367"/>
      <c r="E42" s="1367"/>
      <c r="F42" s="1367"/>
      <c r="G42" s="1367"/>
      <c r="H42" s="1367"/>
      <c r="I42" s="1367"/>
      <c r="J42" s="1367"/>
      <c r="K42" s="1367"/>
      <c r="L42" s="1367"/>
      <c r="M42" s="1367"/>
      <c r="N42" s="199"/>
      <c r="O42" s="199"/>
      <c r="P42" s="199"/>
      <c r="Q42" s="199"/>
    </row>
    <row r="43" spans="2:17" ht="20.100000000000001" customHeight="1">
      <c r="B43" s="1021"/>
      <c r="C43" s="1427" t="s">
        <v>980</v>
      </c>
      <c r="D43" s="1428"/>
      <c r="E43" s="1428"/>
      <c r="F43" s="1428"/>
      <c r="G43" s="887"/>
      <c r="H43" s="1022"/>
      <c r="I43" s="1427" t="s">
        <v>229</v>
      </c>
      <c r="J43" s="1428"/>
      <c r="K43" s="1428"/>
      <c r="L43" s="1428"/>
      <c r="M43" s="1023"/>
      <c r="N43" s="1024"/>
    </row>
    <row r="44" spans="2:17" ht="129.94999999999999" customHeight="1">
      <c r="B44" s="1024"/>
      <c r="C44" s="1421"/>
      <c r="D44" s="1371"/>
      <c r="E44" s="1371"/>
      <c r="F44" s="1372"/>
      <c r="G44" s="1025"/>
      <c r="I44" s="1422"/>
      <c r="J44" s="1371"/>
      <c r="K44" s="1371"/>
      <c r="L44" s="1372"/>
      <c r="M44" s="892"/>
      <c r="N44" s="1024"/>
    </row>
    <row r="45" spans="2:17" ht="15" customHeight="1">
      <c r="B45" s="1024"/>
      <c r="C45" s="1418" t="s">
        <v>981</v>
      </c>
      <c r="D45" s="1419"/>
      <c r="E45" s="1419"/>
      <c r="F45" s="1419"/>
      <c r="G45" s="840"/>
      <c r="I45" s="1418" t="s">
        <v>981</v>
      </c>
      <c r="J45" s="1419"/>
      <c r="K45" s="1419"/>
      <c r="L45" s="1419"/>
      <c r="M45" s="1026"/>
      <c r="N45" s="1024"/>
    </row>
    <row r="46" spans="2:17" ht="15" customHeight="1">
      <c r="B46" s="1024"/>
      <c r="C46" s="1027"/>
      <c r="D46" s="840"/>
      <c r="E46" s="840"/>
      <c r="F46" s="840"/>
      <c r="G46" s="840"/>
      <c r="I46" s="1027"/>
      <c r="J46" s="840"/>
      <c r="L46" s="1027"/>
      <c r="M46" s="1026"/>
      <c r="N46" s="1024"/>
    </row>
    <row r="47" spans="2:17" ht="20.100000000000001" customHeight="1">
      <c r="B47" s="1024"/>
      <c r="C47" s="1420" t="s">
        <v>1093</v>
      </c>
      <c r="D47" s="1376"/>
      <c r="E47" s="1376"/>
      <c r="F47" s="1376"/>
      <c r="G47" s="199"/>
      <c r="I47" s="1420" t="s">
        <v>235</v>
      </c>
      <c r="J47" s="1376"/>
      <c r="K47" s="1376"/>
      <c r="L47" s="1376"/>
      <c r="M47" s="1028"/>
      <c r="N47" s="1024"/>
    </row>
    <row r="48" spans="2:17" ht="129.94999999999999" customHeight="1">
      <c r="B48" s="1024"/>
      <c r="C48" s="1421"/>
      <c r="D48" s="1371"/>
      <c r="E48" s="1371"/>
      <c r="F48" s="1372"/>
      <c r="G48" s="1025"/>
      <c r="I48" s="1421"/>
      <c r="J48" s="1371"/>
      <c r="K48" s="1371"/>
      <c r="L48" s="1372"/>
      <c r="M48" s="1029"/>
      <c r="N48" s="1024"/>
    </row>
    <row r="49" spans="2:14" ht="15" customHeight="1">
      <c r="B49" s="1024"/>
      <c r="C49" s="1418" t="s">
        <v>981</v>
      </c>
      <c r="D49" s="1419"/>
      <c r="E49" s="1419"/>
      <c r="F49" s="1419"/>
      <c r="G49" s="840"/>
      <c r="I49" s="1418" t="s">
        <v>981</v>
      </c>
      <c r="J49" s="1419"/>
      <c r="K49" s="1419"/>
      <c r="L49" s="1419"/>
      <c r="M49" s="1026"/>
      <c r="N49" s="1024"/>
    </row>
    <row r="50" spans="2:14" ht="30.75" customHeight="1">
      <c r="B50" s="1360" t="s">
        <v>983</v>
      </c>
      <c r="C50" s="1361"/>
      <c r="D50" s="1361"/>
      <c r="E50" s="1361"/>
      <c r="F50" s="1361"/>
      <c r="G50" s="1361"/>
      <c r="H50" s="1361"/>
      <c r="I50" s="1361"/>
      <c r="J50" s="1361"/>
      <c r="K50" s="1361"/>
      <c r="L50" s="1361"/>
      <c r="M50" s="1362"/>
      <c r="N50" s="967"/>
    </row>
  </sheetData>
  <mergeCells count="39">
    <mergeCell ref="B24:H24"/>
    <mergeCell ref="K1:M1"/>
    <mergeCell ref="B2:M2"/>
    <mergeCell ref="A3:M3"/>
    <mergeCell ref="F4:H4"/>
    <mergeCell ref="B15:H15"/>
    <mergeCell ref="H30:I30"/>
    <mergeCell ref="C32:E32"/>
    <mergeCell ref="C33:E33"/>
    <mergeCell ref="C34:E34"/>
    <mergeCell ref="C35:E35"/>
    <mergeCell ref="B27:F27"/>
    <mergeCell ref="B28:F28"/>
    <mergeCell ref="B30:B38"/>
    <mergeCell ref="C30:E31"/>
    <mergeCell ref="F30:G30"/>
    <mergeCell ref="C44:F44"/>
    <mergeCell ref="I44:L44"/>
    <mergeCell ref="C36:E36"/>
    <mergeCell ref="C37:E37"/>
    <mergeCell ref="C38:E38"/>
    <mergeCell ref="J39:K39"/>
    <mergeCell ref="L39:M39"/>
    <mergeCell ref="J40:K40"/>
    <mergeCell ref="L40:M40"/>
    <mergeCell ref="J41:K41"/>
    <mergeCell ref="L41:M41"/>
    <mergeCell ref="B42:M42"/>
    <mergeCell ref="C43:F43"/>
    <mergeCell ref="I43:L43"/>
    <mergeCell ref="C49:F49"/>
    <mergeCell ref="I49:L49"/>
    <mergeCell ref="B50:M50"/>
    <mergeCell ref="C45:F45"/>
    <mergeCell ref="I45:L45"/>
    <mergeCell ref="C47:F47"/>
    <mergeCell ref="I47:L47"/>
    <mergeCell ref="C48:F48"/>
    <mergeCell ref="I48:L48"/>
  </mergeCells>
  <printOptions horizontalCentered="1"/>
  <pageMargins left="0.11811023622047245" right="0.11811023622047245" top="0.15748031496062992" bottom="0.15748031496062992" header="0.31496062992125984" footer="0.31496062992125984"/>
  <pageSetup paperSize="9" scale="9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S136"/>
  <sheetViews>
    <sheetView view="pageBreakPreview" zoomScale="90" zoomScaleNormal="100" zoomScaleSheetLayoutView="90" workbookViewId="0">
      <selection activeCell="P1" sqref="P1"/>
    </sheetView>
  </sheetViews>
  <sheetFormatPr defaultRowHeight="12.75"/>
  <cols>
    <col min="1" max="1" width="3.7109375" style="78" customWidth="1"/>
    <col min="2" max="2" width="14.42578125" style="78" customWidth="1"/>
    <col min="3" max="3" width="7.42578125" style="78" customWidth="1"/>
    <col min="4" max="4" width="13.5703125" style="78" customWidth="1"/>
    <col min="5" max="11" width="11.7109375" style="78" customWidth="1"/>
    <col min="12" max="12" width="13.5703125" style="78" customWidth="1"/>
    <col min="13" max="15" width="12.28515625" style="78" customWidth="1"/>
    <col min="16" max="16" width="13.5703125" style="78" customWidth="1"/>
    <col min="17" max="18" width="12.28515625" style="78" customWidth="1"/>
    <col min="19" max="19" width="14.7109375" style="78" customWidth="1"/>
    <col min="20" max="16384" width="9.140625" style="78"/>
  </cols>
  <sheetData>
    <row r="1" spans="1:19">
      <c r="P1" s="78" t="s">
        <v>1094</v>
      </c>
    </row>
    <row r="2" spans="1:19" ht="20.100000000000001" customHeight="1">
      <c r="A2" s="1211" t="s">
        <v>1095</v>
      </c>
      <c r="B2" s="1186"/>
      <c r="C2" s="1186"/>
      <c r="D2" s="1186"/>
      <c r="E2" s="1186"/>
      <c r="F2" s="1186"/>
      <c r="G2" s="1186"/>
      <c r="H2" s="1186"/>
      <c r="I2" s="1186"/>
      <c r="J2" s="1186"/>
      <c r="K2" s="1186"/>
      <c r="L2" s="1186"/>
      <c r="M2" s="1186"/>
      <c r="N2" s="1186"/>
      <c r="O2" s="1186"/>
      <c r="P2" s="1186"/>
      <c r="Q2" s="1186"/>
      <c r="R2" s="1186"/>
      <c r="S2" s="1186"/>
    </row>
    <row r="3" spans="1:19" ht="20.100000000000001" customHeight="1">
      <c r="A3" s="1448"/>
      <c r="B3" s="1448"/>
      <c r="C3" s="1448"/>
      <c r="D3" s="1448"/>
      <c r="E3" s="1448"/>
      <c r="F3" s="1448"/>
      <c r="G3" s="1448"/>
      <c r="H3" s="1448"/>
      <c r="I3" s="1448"/>
      <c r="J3" s="1448"/>
      <c r="K3" s="1448"/>
      <c r="L3" s="1448"/>
      <c r="M3" s="1448"/>
      <c r="N3" s="1448"/>
      <c r="O3" s="1448"/>
      <c r="P3" s="1448"/>
      <c r="Q3" s="1448"/>
      <c r="R3" s="1448"/>
      <c r="S3" s="1448"/>
    </row>
    <row r="4" spans="1:19" ht="15">
      <c r="A4" s="1449" t="s">
        <v>691</v>
      </c>
      <c r="B4" s="1449"/>
      <c r="C4" s="1449"/>
      <c r="D4" s="1449"/>
      <c r="E4" s="1449"/>
      <c r="F4" s="1449"/>
      <c r="G4" s="1449"/>
      <c r="H4" s="1449"/>
      <c r="I4" s="1449"/>
      <c r="J4" s="1449"/>
      <c r="K4" s="1449"/>
      <c r="L4" s="1449"/>
      <c r="M4" s="1449"/>
      <c r="N4" s="1449"/>
      <c r="O4" s="1449"/>
      <c r="P4" s="1449"/>
      <c r="Q4" s="1449"/>
      <c r="R4" s="1449"/>
      <c r="S4" s="1449"/>
    </row>
    <row r="5" spans="1:19">
      <c r="S5" s="972" t="s">
        <v>1056</v>
      </c>
    </row>
    <row r="6" spans="1:19" ht="15">
      <c r="A6" s="733" t="s">
        <v>1096</v>
      </c>
    </row>
    <row r="8" spans="1:19">
      <c r="A8" s="1446" t="s">
        <v>1057</v>
      </c>
      <c r="B8" s="1446" t="s">
        <v>1058</v>
      </c>
      <c r="C8" s="1446" t="s">
        <v>1097</v>
      </c>
      <c r="D8" s="1446" t="s">
        <v>1060</v>
      </c>
      <c r="E8" s="1030" t="s">
        <v>290</v>
      </c>
      <c r="F8" s="1031"/>
      <c r="G8" s="1031"/>
      <c r="H8" s="1031"/>
      <c r="I8" s="1031"/>
      <c r="J8" s="1031"/>
      <c r="K8" s="1032"/>
      <c r="L8" s="1446" t="s">
        <v>1098</v>
      </c>
      <c r="M8" s="1030" t="s">
        <v>290</v>
      </c>
      <c r="N8" s="1031"/>
      <c r="O8" s="1031"/>
      <c r="P8" s="1446" t="s">
        <v>1099</v>
      </c>
      <c r="Q8" s="1030" t="s">
        <v>290</v>
      </c>
      <c r="R8" s="1031"/>
      <c r="S8" s="1446" t="s">
        <v>1100</v>
      </c>
    </row>
    <row r="9" spans="1:19" ht="38.25" customHeight="1">
      <c r="A9" s="1447"/>
      <c r="B9" s="1447"/>
      <c r="C9" s="1447"/>
      <c r="D9" s="1447"/>
      <c r="E9" s="720" t="s">
        <v>291</v>
      </c>
      <c r="F9" s="720" t="s">
        <v>1101</v>
      </c>
      <c r="G9" s="720" t="s">
        <v>1102</v>
      </c>
      <c r="H9" s="720" t="s">
        <v>344</v>
      </c>
      <c r="I9" s="720" t="s">
        <v>1103</v>
      </c>
      <c r="J9" s="720" t="s">
        <v>1104</v>
      </c>
      <c r="K9" s="198" t="s">
        <v>1105</v>
      </c>
      <c r="L9" s="1447"/>
      <c r="M9" s="720" t="s">
        <v>1062</v>
      </c>
      <c r="N9" s="720" t="s">
        <v>347</v>
      </c>
      <c r="O9" s="720" t="s">
        <v>1106</v>
      </c>
      <c r="P9" s="1447"/>
      <c r="Q9" s="720" t="s">
        <v>1107</v>
      </c>
      <c r="R9" s="720" t="s">
        <v>1108</v>
      </c>
      <c r="S9" s="1447"/>
    </row>
    <row r="10" spans="1:19">
      <c r="A10" s="1033">
        <v>1</v>
      </c>
      <c r="B10" s="1033">
        <v>2</v>
      </c>
      <c r="C10" s="1033">
        <v>3</v>
      </c>
      <c r="D10" s="1033">
        <v>4</v>
      </c>
      <c r="E10" s="1033">
        <v>5</v>
      </c>
      <c r="F10" s="1033">
        <v>6</v>
      </c>
      <c r="G10" s="1033">
        <v>7</v>
      </c>
      <c r="H10" s="1033">
        <v>8</v>
      </c>
      <c r="I10" s="1033">
        <v>9</v>
      </c>
      <c r="J10" s="1033">
        <v>10</v>
      </c>
      <c r="K10" s="1033">
        <v>11</v>
      </c>
      <c r="L10" s="1033">
        <v>12</v>
      </c>
      <c r="M10" s="1033">
        <v>13</v>
      </c>
      <c r="N10" s="1033">
        <v>14</v>
      </c>
      <c r="O10" s="1033">
        <v>15</v>
      </c>
      <c r="P10" s="1033">
        <v>16</v>
      </c>
      <c r="Q10" s="1033">
        <v>17</v>
      </c>
      <c r="R10" s="1033">
        <v>18</v>
      </c>
      <c r="S10" s="1033">
        <v>19</v>
      </c>
    </row>
    <row r="11" spans="1:19" s="969" customFormat="1" ht="13.5" customHeight="1">
      <c r="A11" s="985" t="s">
        <v>95</v>
      </c>
      <c r="B11" s="989" t="s">
        <v>1109</v>
      </c>
      <c r="C11" s="1034"/>
      <c r="D11" s="1035">
        <f>SUM(E11:K11)</f>
        <v>0</v>
      </c>
      <c r="E11" s="1035"/>
      <c r="F11" s="1035"/>
      <c r="G11" s="1035"/>
      <c r="H11" s="1035"/>
      <c r="I11" s="1035"/>
      <c r="J11" s="1035"/>
      <c r="K11" s="1035"/>
      <c r="L11" s="1035">
        <f>SUM(M11:O11)</f>
        <v>0</v>
      </c>
      <c r="M11" s="1035"/>
      <c r="N11" s="1035"/>
      <c r="O11" s="1035"/>
      <c r="P11" s="1035">
        <f>SUM(Q11:R11)</f>
        <v>0</v>
      </c>
      <c r="Q11" s="1035"/>
      <c r="R11" s="1035"/>
      <c r="S11" s="1035">
        <f>D11+L11+P11</f>
        <v>0</v>
      </c>
    </row>
    <row r="12" spans="1:19" s="969" customFormat="1" ht="13.5" customHeight="1">
      <c r="A12" s="985" t="s">
        <v>117</v>
      </c>
      <c r="B12" s="989" t="s">
        <v>1110</v>
      </c>
      <c r="C12" s="1034"/>
      <c r="D12" s="1035">
        <f t="shared" ref="D12:D22" si="0">SUM(E12:K12)</f>
        <v>0</v>
      </c>
      <c r="E12" s="1035"/>
      <c r="F12" s="1035"/>
      <c r="G12" s="1035"/>
      <c r="H12" s="1035"/>
      <c r="I12" s="1035"/>
      <c r="J12" s="1035"/>
      <c r="K12" s="1035"/>
      <c r="L12" s="1035">
        <f t="shared" ref="L12:L22" si="1">SUM(M12:O12)</f>
        <v>0</v>
      </c>
      <c r="M12" s="1035"/>
      <c r="N12" s="1035"/>
      <c r="O12" s="1035"/>
      <c r="P12" s="1035">
        <f t="shared" ref="P12:P22" si="2">SUM(Q12:R12)</f>
        <v>0</v>
      </c>
      <c r="Q12" s="1035"/>
      <c r="R12" s="1035"/>
      <c r="S12" s="1035">
        <f t="shared" ref="S12:S22" si="3">D12+L12+P12</f>
        <v>0</v>
      </c>
    </row>
    <row r="13" spans="1:19" s="969" customFormat="1" ht="13.5" customHeight="1">
      <c r="A13" s="985" t="s">
        <v>206</v>
      </c>
      <c r="B13" s="989" t="s">
        <v>1111</v>
      </c>
      <c r="C13" s="1034"/>
      <c r="D13" s="1035">
        <f t="shared" si="0"/>
        <v>0</v>
      </c>
      <c r="E13" s="1035"/>
      <c r="F13" s="1035"/>
      <c r="G13" s="1035"/>
      <c r="H13" s="1035"/>
      <c r="I13" s="1035"/>
      <c r="J13" s="1035"/>
      <c r="K13" s="1035"/>
      <c r="L13" s="1035">
        <f t="shared" si="1"/>
        <v>0</v>
      </c>
      <c r="M13" s="1035"/>
      <c r="N13" s="1035"/>
      <c r="O13" s="1035"/>
      <c r="P13" s="1035">
        <f t="shared" si="2"/>
        <v>0</v>
      </c>
      <c r="Q13" s="1035"/>
      <c r="R13" s="1035"/>
      <c r="S13" s="1035">
        <f t="shared" si="3"/>
        <v>0</v>
      </c>
    </row>
    <row r="14" spans="1:19" s="969" customFormat="1" ht="13.5" customHeight="1">
      <c r="A14" s="985" t="s">
        <v>216</v>
      </c>
      <c r="B14" s="989" t="s">
        <v>1112</v>
      </c>
      <c r="C14" s="1034"/>
      <c r="D14" s="1035">
        <f t="shared" si="0"/>
        <v>0</v>
      </c>
      <c r="E14" s="1035"/>
      <c r="F14" s="1035"/>
      <c r="G14" s="1035"/>
      <c r="H14" s="1035"/>
      <c r="I14" s="1035"/>
      <c r="J14" s="1035"/>
      <c r="K14" s="1035"/>
      <c r="L14" s="1035">
        <f t="shared" si="1"/>
        <v>0</v>
      </c>
      <c r="M14" s="1035"/>
      <c r="N14" s="1035"/>
      <c r="O14" s="1035"/>
      <c r="P14" s="1035">
        <f t="shared" si="2"/>
        <v>0</v>
      </c>
      <c r="Q14" s="1035"/>
      <c r="R14" s="1035"/>
      <c r="S14" s="1035">
        <f t="shared" si="3"/>
        <v>0</v>
      </c>
    </row>
    <row r="15" spans="1:19" s="969" customFormat="1" ht="13.5" customHeight="1">
      <c r="A15" s="985" t="s">
        <v>7</v>
      </c>
      <c r="B15" s="989" t="s">
        <v>1113</v>
      </c>
      <c r="C15" s="1034"/>
      <c r="D15" s="1035">
        <f t="shared" si="0"/>
        <v>0</v>
      </c>
      <c r="E15" s="1035"/>
      <c r="F15" s="1035"/>
      <c r="G15" s="1035"/>
      <c r="H15" s="1035"/>
      <c r="I15" s="1035"/>
      <c r="J15" s="1035"/>
      <c r="K15" s="1035"/>
      <c r="L15" s="1035">
        <f t="shared" si="1"/>
        <v>0</v>
      </c>
      <c r="M15" s="1035"/>
      <c r="N15" s="1035"/>
      <c r="O15" s="1035"/>
      <c r="P15" s="1035">
        <f t="shared" si="2"/>
        <v>0</v>
      </c>
      <c r="Q15" s="1035"/>
      <c r="R15" s="1035"/>
      <c r="S15" s="1035">
        <f t="shared" si="3"/>
        <v>0</v>
      </c>
    </row>
    <row r="16" spans="1:19" s="969" customFormat="1" ht="13.5" customHeight="1">
      <c r="A16" s="985" t="s">
        <v>260</v>
      </c>
      <c r="B16" s="989" t="s">
        <v>1114</v>
      </c>
      <c r="C16" s="1034"/>
      <c r="D16" s="1035">
        <f t="shared" si="0"/>
        <v>0</v>
      </c>
      <c r="E16" s="1035"/>
      <c r="F16" s="1035"/>
      <c r="G16" s="1035"/>
      <c r="H16" s="1035"/>
      <c r="I16" s="1035"/>
      <c r="J16" s="1035"/>
      <c r="K16" s="1035"/>
      <c r="L16" s="1035">
        <f t="shared" si="1"/>
        <v>0</v>
      </c>
      <c r="M16" s="1035"/>
      <c r="N16" s="1035"/>
      <c r="O16" s="1035"/>
      <c r="P16" s="1035">
        <f t="shared" si="2"/>
        <v>0</v>
      </c>
      <c r="Q16" s="1035"/>
      <c r="R16" s="1035"/>
      <c r="S16" s="1035">
        <f t="shared" si="3"/>
        <v>0</v>
      </c>
    </row>
    <row r="17" spans="1:19" s="969" customFormat="1" ht="13.5" customHeight="1">
      <c r="A17" s="985" t="s">
        <v>262</v>
      </c>
      <c r="B17" s="989" t="s">
        <v>1115</v>
      </c>
      <c r="C17" s="1034"/>
      <c r="D17" s="1035">
        <f t="shared" si="0"/>
        <v>0</v>
      </c>
      <c r="E17" s="1035"/>
      <c r="F17" s="1035"/>
      <c r="G17" s="1035"/>
      <c r="H17" s="1035"/>
      <c r="I17" s="1035"/>
      <c r="J17" s="1035"/>
      <c r="K17" s="1035"/>
      <c r="L17" s="1035">
        <f t="shared" si="1"/>
        <v>0</v>
      </c>
      <c r="M17" s="1035"/>
      <c r="N17" s="1035"/>
      <c r="O17" s="1035"/>
      <c r="P17" s="1035">
        <f t="shared" si="2"/>
        <v>0</v>
      </c>
      <c r="Q17" s="1035"/>
      <c r="R17" s="1035"/>
      <c r="S17" s="1035">
        <f t="shared" si="3"/>
        <v>0</v>
      </c>
    </row>
    <row r="18" spans="1:19" s="969" customFormat="1" ht="13.5" customHeight="1">
      <c r="A18" s="985" t="s">
        <v>298</v>
      </c>
      <c r="B18" s="989" t="s">
        <v>1116</v>
      </c>
      <c r="C18" s="1034"/>
      <c r="D18" s="1035">
        <f t="shared" si="0"/>
        <v>0</v>
      </c>
      <c r="E18" s="1035"/>
      <c r="F18" s="1035"/>
      <c r="G18" s="1035"/>
      <c r="H18" s="1035"/>
      <c r="I18" s="1035"/>
      <c r="J18" s="1035"/>
      <c r="K18" s="1035"/>
      <c r="L18" s="1035">
        <f t="shared" si="1"/>
        <v>0</v>
      </c>
      <c r="M18" s="1035"/>
      <c r="N18" s="1035"/>
      <c r="O18" s="1035"/>
      <c r="P18" s="1035">
        <f t="shared" si="2"/>
        <v>0</v>
      </c>
      <c r="Q18" s="1035"/>
      <c r="R18" s="1035"/>
      <c r="S18" s="1035">
        <f t="shared" si="3"/>
        <v>0</v>
      </c>
    </row>
    <row r="19" spans="1:19" s="969" customFormat="1" ht="13.5" customHeight="1">
      <c r="A19" s="985" t="s">
        <v>299</v>
      </c>
      <c r="B19" s="989" t="s">
        <v>1117</v>
      </c>
      <c r="C19" s="1034"/>
      <c r="D19" s="1035">
        <f t="shared" si="0"/>
        <v>0</v>
      </c>
      <c r="E19" s="1035"/>
      <c r="F19" s="1035"/>
      <c r="G19" s="1035"/>
      <c r="H19" s="1035"/>
      <c r="I19" s="1035"/>
      <c r="J19" s="1035"/>
      <c r="K19" s="1035"/>
      <c r="L19" s="1035">
        <f t="shared" si="1"/>
        <v>0</v>
      </c>
      <c r="M19" s="1035"/>
      <c r="N19" s="1035"/>
      <c r="O19" s="1035"/>
      <c r="P19" s="1035">
        <f t="shared" si="2"/>
        <v>0</v>
      </c>
      <c r="Q19" s="1035"/>
      <c r="R19" s="1035"/>
      <c r="S19" s="1035">
        <f t="shared" si="3"/>
        <v>0</v>
      </c>
    </row>
    <row r="20" spans="1:19" s="969" customFormat="1" ht="13.5" customHeight="1">
      <c r="A20" s="985" t="s">
        <v>300</v>
      </c>
      <c r="B20" s="989" t="s">
        <v>1118</v>
      </c>
      <c r="C20" s="1034"/>
      <c r="D20" s="1035">
        <f t="shared" si="0"/>
        <v>0</v>
      </c>
      <c r="E20" s="1035"/>
      <c r="F20" s="1035"/>
      <c r="G20" s="1035"/>
      <c r="H20" s="1035"/>
      <c r="I20" s="1035"/>
      <c r="J20" s="1035"/>
      <c r="K20" s="1035"/>
      <c r="L20" s="1035">
        <f t="shared" si="1"/>
        <v>0</v>
      </c>
      <c r="M20" s="1035"/>
      <c r="N20" s="1035"/>
      <c r="O20" s="1035"/>
      <c r="P20" s="1035">
        <f t="shared" si="2"/>
        <v>0</v>
      </c>
      <c r="Q20" s="1035"/>
      <c r="R20" s="1035"/>
      <c r="S20" s="1035">
        <f t="shared" si="3"/>
        <v>0</v>
      </c>
    </row>
    <row r="21" spans="1:19" s="969" customFormat="1" ht="13.5" customHeight="1">
      <c r="A21" s="985" t="s">
        <v>301</v>
      </c>
      <c r="B21" s="989" t="s">
        <v>1119</v>
      </c>
      <c r="C21" s="1034"/>
      <c r="D21" s="1035">
        <f t="shared" si="0"/>
        <v>0</v>
      </c>
      <c r="E21" s="1035"/>
      <c r="F21" s="1035"/>
      <c r="G21" s="1035"/>
      <c r="H21" s="1035"/>
      <c r="I21" s="1035"/>
      <c r="J21" s="1035"/>
      <c r="K21" s="1035"/>
      <c r="L21" s="1035">
        <f t="shared" si="1"/>
        <v>0</v>
      </c>
      <c r="M21" s="1035"/>
      <c r="N21" s="1035"/>
      <c r="O21" s="1035"/>
      <c r="P21" s="1035">
        <f t="shared" si="2"/>
        <v>0</v>
      </c>
      <c r="Q21" s="1035"/>
      <c r="R21" s="1035"/>
      <c r="S21" s="1035">
        <f t="shared" si="3"/>
        <v>0</v>
      </c>
    </row>
    <row r="22" spans="1:19" s="969" customFormat="1" ht="13.5" customHeight="1">
      <c r="A22" s="985" t="s">
        <v>302</v>
      </c>
      <c r="B22" s="989" t="s">
        <v>1120</v>
      </c>
      <c r="C22" s="1034"/>
      <c r="D22" s="1035">
        <f t="shared" si="0"/>
        <v>0</v>
      </c>
      <c r="E22" s="1035"/>
      <c r="F22" s="1035"/>
      <c r="G22" s="1035"/>
      <c r="H22" s="1035"/>
      <c r="I22" s="1035"/>
      <c r="J22" s="1035"/>
      <c r="K22" s="1035"/>
      <c r="L22" s="1035">
        <f t="shared" si="1"/>
        <v>0</v>
      </c>
      <c r="M22" s="1035"/>
      <c r="N22" s="1035"/>
      <c r="O22" s="1035"/>
      <c r="P22" s="1035">
        <f t="shared" si="2"/>
        <v>0</v>
      </c>
      <c r="Q22" s="1035"/>
      <c r="R22" s="1035"/>
      <c r="S22" s="1035">
        <f t="shared" si="3"/>
        <v>0</v>
      </c>
    </row>
    <row r="23" spans="1:19" s="970" customFormat="1" ht="13.5" customHeight="1">
      <c r="A23" s="1036"/>
      <c r="B23" s="1036" t="s">
        <v>396</v>
      </c>
      <c r="C23" s="1037">
        <f>SUM(C11:C22)/12</f>
        <v>0</v>
      </c>
      <c r="D23" s="1038">
        <f>SUM(D11:D22)</f>
        <v>0</v>
      </c>
      <c r="E23" s="1038">
        <f t="shared" ref="E23:S23" si="4">SUM(E11:E22)</f>
        <v>0</v>
      </c>
      <c r="F23" s="1038">
        <f t="shared" si="4"/>
        <v>0</v>
      </c>
      <c r="G23" s="1038">
        <f t="shared" si="4"/>
        <v>0</v>
      </c>
      <c r="H23" s="1038">
        <f t="shared" si="4"/>
        <v>0</v>
      </c>
      <c r="I23" s="1038">
        <f t="shared" si="4"/>
        <v>0</v>
      </c>
      <c r="J23" s="1038">
        <f t="shared" si="4"/>
        <v>0</v>
      </c>
      <c r="K23" s="1038">
        <f t="shared" si="4"/>
        <v>0</v>
      </c>
      <c r="L23" s="1038">
        <f t="shared" si="4"/>
        <v>0</v>
      </c>
      <c r="M23" s="1038">
        <f t="shared" si="4"/>
        <v>0</v>
      </c>
      <c r="N23" s="1038">
        <f t="shared" si="4"/>
        <v>0</v>
      </c>
      <c r="O23" s="1038">
        <f t="shared" si="4"/>
        <v>0</v>
      </c>
      <c r="P23" s="1038">
        <f t="shared" si="4"/>
        <v>0</v>
      </c>
      <c r="Q23" s="1038">
        <f t="shared" si="4"/>
        <v>0</v>
      </c>
      <c r="R23" s="1038">
        <f t="shared" si="4"/>
        <v>0</v>
      </c>
      <c r="S23" s="1038">
        <f t="shared" si="4"/>
        <v>0</v>
      </c>
    </row>
    <row r="24" spans="1:19">
      <c r="C24" s="1039" t="s">
        <v>320</v>
      </c>
      <c r="D24" s="1040">
        <f>E23+F23+G23+H23+I23+J23+K23</f>
        <v>0</v>
      </c>
      <c r="L24" s="1040">
        <f>M23+N23+O23</f>
        <v>0</v>
      </c>
      <c r="P24" s="1040">
        <f>Q23+R23</f>
        <v>0</v>
      </c>
      <c r="S24" s="1040">
        <f>L23+D23+P23</f>
        <v>0</v>
      </c>
    </row>
    <row r="25" spans="1:19" ht="15">
      <c r="A25" s="78" t="s">
        <v>1121</v>
      </c>
      <c r="B25" s="1041" t="s">
        <v>351</v>
      </c>
      <c r="C25" s="1042"/>
      <c r="D25" s="1043"/>
      <c r="E25" s="1043"/>
      <c r="F25" s="1043"/>
      <c r="G25" s="1043"/>
      <c r="H25" s="1043"/>
      <c r="I25" s="1043"/>
      <c r="J25" s="1043"/>
      <c r="K25" s="1043"/>
      <c r="L25" s="1043"/>
    </row>
    <row r="26" spans="1:19">
      <c r="A26" s="78" t="s">
        <v>443</v>
      </c>
      <c r="B26" s="1041" t="s">
        <v>339</v>
      </c>
    </row>
    <row r="27" spans="1:19" ht="15">
      <c r="A27" s="78" t="s">
        <v>1122</v>
      </c>
      <c r="B27" s="1041" t="s">
        <v>1123</v>
      </c>
      <c r="C27" s="1042"/>
      <c r="D27" s="1043"/>
      <c r="E27" s="1043"/>
      <c r="F27" s="1043"/>
      <c r="G27" s="1043"/>
    </row>
    <row r="28" spans="1:19" ht="15">
      <c r="A28" s="733" t="s">
        <v>1124</v>
      </c>
    </row>
    <row r="30" spans="1:19">
      <c r="A30" s="1446" t="s">
        <v>1057</v>
      </c>
      <c r="B30" s="1446" t="s">
        <v>1058</v>
      </c>
      <c r="C30" s="1446" t="s">
        <v>1097</v>
      </c>
      <c r="D30" s="1446" t="s">
        <v>1060</v>
      </c>
      <c r="E30" s="1030" t="s">
        <v>290</v>
      </c>
      <c r="F30" s="1031"/>
      <c r="G30" s="1031"/>
      <c r="H30" s="1031"/>
      <c r="I30" s="1031"/>
      <c r="J30" s="1031"/>
      <c r="K30" s="1032"/>
      <c r="L30" s="1446" t="s">
        <v>1098</v>
      </c>
      <c r="M30" s="1030" t="s">
        <v>290</v>
      </c>
      <c r="N30" s="1031"/>
      <c r="O30" s="1031"/>
      <c r="P30" s="1446" t="s">
        <v>1099</v>
      </c>
      <c r="Q30" s="1030" t="s">
        <v>290</v>
      </c>
      <c r="R30" s="1031"/>
      <c r="S30" s="1446" t="s">
        <v>1100</v>
      </c>
    </row>
    <row r="31" spans="1:19" ht="38.25" customHeight="1">
      <c r="A31" s="1447"/>
      <c r="B31" s="1447"/>
      <c r="C31" s="1447"/>
      <c r="D31" s="1447"/>
      <c r="E31" s="720" t="s">
        <v>291</v>
      </c>
      <c r="F31" s="720" t="s">
        <v>1101</v>
      </c>
      <c r="G31" s="720" t="s">
        <v>1102</v>
      </c>
      <c r="H31" s="720" t="s">
        <v>344</v>
      </c>
      <c r="I31" s="720" t="s">
        <v>1103</v>
      </c>
      <c r="J31" s="720" t="s">
        <v>1104</v>
      </c>
      <c r="K31" s="198" t="s">
        <v>1105</v>
      </c>
      <c r="L31" s="1447"/>
      <c r="M31" s="720" t="s">
        <v>1062</v>
      </c>
      <c r="N31" s="720" t="s">
        <v>347</v>
      </c>
      <c r="O31" s="720" t="s">
        <v>1125</v>
      </c>
      <c r="P31" s="1447"/>
      <c r="Q31" s="720" t="s">
        <v>1107</v>
      </c>
      <c r="R31" s="720" t="s">
        <v>1108</v>
      </c>
      <c r="S31" s="1447"/>
    </row>
    <row r="32" spans="1:19">
      <c r="A32" s="1033">
        <v>1</v>
      </c>
      <c r="B32" s="1033">
        <v>2</v>
      </c>
      <c r="C32" s="1033">
        <v>3</v>
      </c>
      <c r="D32" s="1033">
        <v>4</v>
      </c>
      <c r="E32" s="1033">
        <v>5</v>
      </c>
      <c r="F32" s="1033">
        <v>6</v>
      </c>
      <c r="G32" s="1033">
        <v>7</v>
      </c>
      <c r="H32" s="1033">
        <v>8</v>
      </c>
      <c r="I32" s="1033">
        <v>9</v>
      </c>
      <c r="J32" s="1033">
        <v>10</v>
      </c>
      <c r="K32" s="1033">
        <v>11</v>
      </c>
      <c r="L32" s="1033">
        <v>12</v>
      </c>
      <c r="M32" s="1033">
        <v>13</v>
      </c>
      <c r="N32" s="1033">
        <v>14</v>
      </c>
      <c r="O32" s="1033">
        <v>15</v>
      </c>
      <c r="P32" s="1033">
        <v>16</v>
      </c>
      <c r="Q32" s="1033">
        <v>17</v>
      </c>
      <c r="R32" s="1033">
        <v>18</v>
      </c>
      <c r="S32" s="1033">
        <v>19</v>
      </c>
    </row>
    <row r="33" spans="1:19" s="969" customFormat="1" ht="13.5" customHeight="1">
      <c r="A33" s="985" t="s">
        <v>95</v>
      </c>
      <c r="B33" s="989" t="s">
        <v>1109</v>
      </c>
      <c r="C33" s="1034"/>
      <c r="D33" s="1035">
        <f>SUM(E33:K33)</f>
        <v>0</v>
      </c>
      <c r="E33" s="1035"/>
      <c r="F33" s="1035"/>
      <c r="G33" s="1035"/>
      <c r="H33" s="1035"/>
      <c r="I33" s="1035"/>
      <c r="J33" s="1035"/>
      <c r="K33" s="1035"/>
      <c r="L33" s="1035">
        <f>SUM(M33:O33)</f>
        <v>0</v>
      </c>
      <c r="M33" s="1035"/>
      <c r="N33" s="1035"/>
      <c r="O33" s="1035"/>
      <c r="P33" s="1035">
        <f>SUM(Q33:R33)</f>
        <v>0</v>
      </c>
      <c r="Q33" s="1035"/>
      <c r="R33" s="1035"/>
      <c r="S33" s="1035">
        <f>D33+L33+P33</f>
        <v>0</v>
      </c>
    </row>
    <row r="34" spans="1:19" s="969" customFormat="1" ht="13.5" customHeight="1">
      <c r="A34" s="985" t="s">
        <v>117</v>
      </c>
      <c r="B34" s="989" t="s">
        <v>1110</v>
      </c>
      <c r="C34" s="1034"/>
      <c r="D34" s="1035">
        <f t="shared" ref="D34:D44" si="5">SUM(E34:K34)</f>
        <v>0</v>
      </c>
      <c r="E34" s="1035"/>
      <c r="F34" s="1035"/>
      <c r="G34" s="1035"/>
      <c r="H34" s="1035"/>
      <c r="I34" s="1035"/>
      <c r="J34" s="1035"/>
      <c r="K34" s="1035"/>
      <c r="L34" s="1035">
        <f t="shared" ref="L34:L44" si="6">SUM(M34:O34)</f>
        <v>0</v>
      </c>
      <c r="M34" s="1035"/>
      <c r="N34" s="1035"/>
      <c r="O34" s="1035"/>
      <c r="P34" s="1035">
        <f t="shared" ref="P34:P44" si="7">SUM(Q34:R34)</f>
        <v>0</v>
      </c>
      <c r="Q34" s="1035"/>
      <c r="R34" s="1035"/>
      <c r="S34" s="1035">
        <f t="shared" ref="S34:S44" si="8">D34+L34+P34</f>
        <v>0</v>
      </c>
    </row>
    <row r="35" spans="1:19" s="969" customFormat="1" ht="13.5" customHeight="1">
      <c r="A35" s="985" t="s">
        <v>206</v>
      </c>
      <c r="B35" s="989" t="s">
        <v>1111</v>
      </c>
      <c r="C35" s="1034"/>
      <c r="D35" s="1035">
        <f t="shared" si="5"/>
        <v>0</v>
      </c>
      <c r="E35" s="1035"/>
      <c r="F35" s="1035"/>
      <c r="G35" s="1035"/>
      <c r="H35" s="1035"/>
      <c r="I35" s="1035"/>
      <c r="J35" s="1035"/>
      <c r="K35" s="1035"/>
      <c r="L35" s="1035">
        <f t="shared" si="6"/>
        <v>0</v>
      </c>
      <c r="M35" s="1035"/>
      <c r="N35" s="1035"/>
      <c r="O35" s="1035"/>
      <c r="P35" s="1035">
        <f t="shared" si="7"/>
        <v>0</v>
      </c>
      <c r="Q35" s="1035"/>
      <c r="R35" s="1035"/>
      <c r="S35" s="1035">
        <f t="shared" si="8"/>
        <v>0</v>
      </c>
    </row>
    <row r="36" spans="1:19" s="969" customFormat="1" ht="13.5" customHeight="1">
      <c r="A36" s="985" t="s">
        <v>216</v>
      </c>
      <c r="B36" s="989" t="s">
        <v>1112</v>
      </c>
      <c r="C36" s="1034"/>
      <c r="D36" s="1035">
        <f t="shared" si="5"/>
        <v>0</v>
      </c>
      <c r="E36" s="1035"/>
      <c r="F36" s="1035"/>
      <c r="G36" s="1035"/>
      <c r="H36" s="1035"/>
      <c r="I36" s="1035"/>
      <c r="J36" s="1035"/>
      <c r="K36" s="1035"/>
      <c r="L36" s="1035">
        <f t="shared" si="6"/>
        <v>0</v>
      </c>
      <c r="M36" s="1035"/>
      <c r="N36" s="1035"/>
      <c r="O36" s="1035"/>
      <c r="P36" s="1035">
        <f t="shared" si="7"/>
        <v>0</v>
      </c>
      <c r="Q36" s="1035"/>
      <c r="R36" s="1035"/>
      <c r="S36" s="1035">
        <f t="shared" si="8"/>
        <v>0</v>
      </c>
    </row>
    <row r="37" spans="1:19" s="969" customFormat="1" ht="13.5" customHeight="1">
      <c r="A37" s="985" t="s">
        <v>7</v>
      </c>
      <c r="B37" s="989" t="s">
        <v>1113</v>
      </c>
      <c r="C37" s="1034"/>
      <c r="D37" s="1035">
        <f t="shared" si="5"/>
        <v>0</v>
      </c>
      <c r="E37" s="1035"/>
      <c r="F37" s="1035"/>
      <c r="G37" s="1035"/>
      <c r="H37" s="1035"/>
      <c r="I37" s="1035"/>
      <c r="J37" s="1035"/>
      <c r="K37" s="1035"/>
      <c r="L37" s="1035">
        <f t="shared" si="6"/>
        <v>0</v>
      </c>
      <c r="M37" s="1035"/>
      <c r="N37" s="1035"/>
      <c r="O37" s="1035"/>
      <c r="P37" s="1035">
        <f t="shared" si="7"/>
        <v>0</v>
      </c>
      <c r="Q37" s="1035"/>
      <c r="R37" s="1035"/>
      <c r="S37" s="1035">
        <f t="shared" si="8"/>
        <v>0</v>
      </c>
    </row>
    <row r="38" spans="1:19" s="969" customFormat="1" ht="13.5" customHeight="1">
      <c r="A38" s="985" t="s">
        <v>260</v>
      </c>
      <c r="B38" s="989" t="s">
        <v>1114</v>
      </c>
      <c r="C38" s="1034"/>
      <c r="D38" s="1035">
        <f t="shared" si="5"/>
        <v>0</v>
      </c>
      <c r="E38" s="1035"/>
      <c r="F38" s="1035"/>
      <c r="G38" s="1035"/>
      <c r="H38" s="1035"/>
      <c r="I38" s="1035"/>
      <c r="J38" s="1035"/>
      <c r="K38" s="1035"/>
      <c r="L38" s="1035">
        <f t="shared" si="6"/>
        <v>0</v>
      </c>
      <c r="M38" s="1035"/>
      <c r="N38" s="1035"/>
      <c r="O38" s="1035"/>
      <c r="P38" s="1035">
        <f t="shared" si="7"/>
        <v>0</v>
      </c>
      <c r="Q38" s="1035"/>
      <c r="R38" s="1035"/>
      <c r="S38" s="1035">
        <f t="shared" si="8"/>
        <v>0</v>
      </c>
    </row>
    <row r="39" spans="1:19" s="969" customFormat="1" ht="13.5" customHeight="1">
      <c r="A39" s="985" t="s">
        <v>262</v>
      </c>
      <c r="B39" s="989" t="s">
        <v>1115</v>
      </c>
      <c r="C39" s="1034"/>
      <c r="D39" s="1035">
        <f t="shared" si="5"/>
        <v>0</v>
      </c>
      <c r="E39" s="1035"/>
      <c r="F39" s="1035"/>
      <c r="G39" s="1035"/>
      <c r="H39" s="1035"/>
      <c r="I39" s="1035"/>
      <c r="J39" s="1035"/>
      <c r="K39" s="1035"/>
      <c r="L39" s="1035">
        <f t="shared" si="6"/>
        <v>0</v>
      </c>
      <c r="M39" s="1035"/>
      <c r="N39" s="1035"/>
      <c r="O39" s="1035"/>
      <c r="P39" s="1035">
        <f t="shared" si="7"/>
        <v>0</v>
      </c>
      <c r="Q39" s="1035"/>
      <c r="R39" s="1035"/>
      <c r="S39" s="1035">
        <f t="shared" si="8"/>
        <v>0</v>
      </c>
    </row>
    <row r="40" spans="1:19" s="969" customFormat="1" ht="13.5" customHeight="1">
      <c r="A40" s="985" t="s">
        <v>298</v>
      </c>
      <c r="B40" s="989" t="s">
        <v>1116</v>
      </c>
      <c r="C40" s="1034"/>
      <c r="D40" s="1035">
        <f t="shared" si="5"/>
        <v>0</v>
      </c>
      <c r="E40" s="1035"/>
      <c r="F40" s="1035"/>
      <c r="G40" s="1035"/>
      <c r="H40" s="1035"/>
      <c r="I40" s="1035"/>
      <c r="J40" s="1035"/>
      <c r="K40" s="1035"/>
      <c r="L40" s="1035">
        <f t="shared" si="6"/>
        <v>0</v>
      </c>
      <c r="M40" s="1035"/>
      <c r="N40" s="1035"/>
      <c r="O40" s="1035"/>
      <c r="P40" s="1035">
        <f t="shared" si="7"/>
        <v>0</v>
      </c>
      <c r="Q40" s="1035"/>
      <c r="R40" s="1035"/>
      <c r="S40" s="1035">
        <f t="shared" si="8"/>
        <v>0</v>
      </c>
    </row>
    <row r="41" spans="1:19" s="969" customFormat="1" ht="13.5" customHeight="1">
      <c r="A41" s="985" t="s">
        <v>299</v>
      </c>
      <c r="B41" s="989" t="s">
        <v>1117</v>
      </c>
      <c r="C41" s="1034"/>
      <c r="D41" s="1035">
        <f t="shared" si="5"/>
        <v>0</v>
      </c>
      <c r="E41" s="1035"/>
      <c r="F41" s="1035"/>
      <c r="G41" s="1035"/>
      <c r="H41" s="1035"/>
      <c r="I41" s="1035"/>
      <c r="J41" s="1035"/>
      <c r="K41" s="1035"/>
      <c r="L41" s="1035">
        <f t="shared" si="6"/>
        <v>0</v>
      </c>
      <c r="M41" s="1035"/>
      <c r="N41" s="1035"/>
      <c r="O41" s="1035"/>
      <c r="P41" s="1035">
        <f t="shared" si="7"/>
        <v>0</v>
      </c>
      <c r="Q41" s="1035"/>
      <c r="R41" s="1035"/>
      <c r="S41" s="1035">
        <f t="shared" si="8"/>
        <v>0</v>
      </c>
    </row>
    <row r="42" spans="1:19" s="969" customFormat="1" ht="13.5" customHeight="1">
      <c r="A42" s="985" t="s">
        <v>300</v>
      </c>
      <c r="B42" s="989" t="s">
        <v>1118</v>
      </c>
      <c r="C42" s="1034"/>
      <c r="D42" s="1035">
        <f t="shared" si="5"/>
        <v>0</v>
      </c>
      <c r="E42" s="1035"/>
      <c r="F42" s="1035"/>
      <c r="G42" s="1035"/>
      <c r="H42" s="1035"/>
      <c r="I42" s="1035"/>
      <c r="J42" s="1035"/>
      <c r="K42" s="1035"/>
      <c r="L42" s="1035">
        <f t="shared" si="6"/>
        <v>0</v>
      </c>
      <c r="M42" s="1035"/>
      <c r="N42" s="1035"/>
      <c r="O42" s="1035"/>
      <c r="P42" s="1035">
        <f t="shared" si="7"/>
        <v>0</v>
      </c>
      <c r="Q42" s="1035"/>
      <c r="R42" s="1035"/>
      <c r="S42" s="1035">
        <f t="shared" si="8"/>
        <v>0</v>
      </c>
    </row>
    <row r="43" spans="1:19" s="969" customFormat="1" ht="13.5" customHeight="1">
      <c r="A43" s="985" t="s">
        <v>301</v>
      </c>
      <c r="B43" s="989" t="s">
        <v>1119</v>
      </c>
      <c r="C43" s="1034"/>
      <c r="D43" s="1035">
        <f t="shared" si="5"/>
        <v>0</v>
      </c>
      <c r="E43" s="1035"/>
      <c r="F43" s="1035"/>
      <c r="G43" s="1035"/>
      <c r="H43" s="1035"/>
      <c r="I43" s="1035"/>
      <c r="J43" s="1035"/>
      <c r="K43" s="1035"/>
      <c r="L43" s="1035">
        <f t="shared" si="6"/>
        <v>0</v>
      </c>
      <c r="M43" s="1035"/>
      <c r="N43" s="1035"/>
      <c r="O43" s="1035"/>
      <c r="P43" s="1035">
        <f t="shared" si="7"/>
        <v>0</v>
      </c>
      <c r="Q43" s="1035"/>
      <c r="R43" s="1035"/>
      <c r="S43" s="1035">
        <f t="shared" si="8"/>
        <v>0</v>
      </c>
    </row>
    <row r="44" spans="1:19" s="969" customFormat="1" ht="13.5" customHeight="1">
      <c r="A44" s="985" t="s">
        <v>302</v>
      </c>
      <c r="B44" s="989" t="s">
        <v>1120</v>
      </c>
      <c r="C44" s="1034"/>
      <c r="D44" s="1035">
        <f t="shared" si="5"/>
        <v>0</v>
      </c>
      <c r="E44" s="1035"/>
      <c r="F44" s="1035"/>
      <c r="G44" s="1035"/>
      <c r="H44" s="1035"/>
      <c r="I44" s="1035"/>
      <c r="J44" s="1035"/>
      <c r="K44" s="1035"/>
      <c r="L44" s="1035">
        <f t="shared" si="6"/>
        <v>0</v>
      </c>
      <c r="M44" s="1035"/>
      <c r="N44" s="1035"/>
      <c r="O44" s="1035"/>
      <c r="P44" s="1035">
        <f t="shared" si="7"/>
        <v>0</v>
      </c>
      <c r="Q44" s="1035"/>
      <c r="R44" s="1035"/>
      <c r="S44" s="1035">
        <f t="shared" si="8"/>
        <v>0</v>
      </c>
    </row>
    <row r="45" spans="1:19" s="970" customFormat="1" ht="13.5" customHeight="1">
      <c r="A45" s="1036"/>
      <c r="B45" s="1036" t="s">
        <v>396</v>
      </c>
      <c r="C45" s="1037">
        <f>SUM(C33:C44)/12</f>
        <v>0</v>
      </c>
      <c r="D45" s="1038">
        <f>SUM(D33:D44)</f>
        <v>0</v>
      </c>
      <c r="E45" s="1038">
        <f t="shared" ref="E45:S45" si="9">SUM(E33:E44)</f>
        <v>0</v>
      </c>
      <c r="F45" s="1038">
        <f t="shared" si="9"/>
        <v>0</v>
      </c>
      <c r="G45" s="1038">
        <f t="shared" si="9"/>
        <v>0</v>
      </c>
      <c r="H45" s="1038">
        <f t="shared" si="9"/>
        <v>0</v>
      </c>
      <c r="I45" s="1038">
        <f t="shared" si="9"/>
        <v>0</v>
      </c>
      <c r="J45" s="1038">
        <f t="shared" si="9"/>
        <v>0</v>
      </c>
      <c r="K45" s="1038">
        <f t="shared" si="9"/>
        <v>0</v>
      </c>
      <c r="L45" s="1038">
        <f t="shared" si="9"/>
        <v>0</v>
      </c>
      <c r="M45" s="1038">
        <f t="shared" si="9"/>
        <v>0</v>
      </c>
      <c r="N45" s="1038">
        <f t="shared" si="9"/>
        <v>0</v>
      </c>
      <c r="O45" s="1038">
        <f t="shared" si="9"/>
        <v>0</v>
      </c>
      <c r="P45" s="1038">
        <f t="shared" si="9"/>
        <v>0</v>
      </c>
      <c r="Q45" s="1038">
        <f t="shared" si="9"/>
        <v>0</v>
      </c>
      <c r="R45" s="1038">
        <f t="shared" si="9"/>
        <v>0</v>
      </c>
      <c r="S45" s="1038">
        <f t="shared" si="9"/>
        <v>0</v>
      </c>
    </row>
    <row r="46" spans="1:19">
      <c r="C46" s="1039" t="s">
        <v>320</v>
      </c>
      <c r="D46" s="1040">
        <f>E45+F45+G45+H45+I45+J45+K45</f>
        <v>0</v>
      </c>
      <c r="L46" s="1040">
        <f>M45+N45+O45</f>
        <v>0</v>
      </c>
      <c r="P46" s="1040">
        <f>Q45+R45</f>
        <v>0</v>
      </c>
      <c r="S46" s="1040">
        <f>L45+D45+P45</f>
        <v>0</v>
      </c>
    </row>
    <row r="47" spans="1:19" ht="15">
      <c r="A47" s="78" t="s">
        <v>1121</v>
      </c>
      <c r="B47" s="1041" t="s">
        <v>351</v>
      </c>
      <c r="C47" s="1042"/>
      <c r="D47" s="1043"/>
      <c r="E47" s="1043"/>
      <c r="F47" s="1043"/>
      <c r="G47" s="1043"/>
      <c r="H47" s="1043"/>
      <c r="I47" s="1043"/>
      <c r="J47" s="1043"/>
      <c r="K47" s="1043"/>
      <c r="L47" s="1043"/>
    </row>
    <row r="48" spans="1:19">
      <c r="A48" s="78" t="s">
        <v>443</v>
      </c>
      <c r="B48" s="1041" t="s">
        <v>339</v>
      </c>
    </row>
    <row r="50" spans="1:19" ht="15">
      <c r="A50" s="733" t="s">
        <v>1126</v>
      </c>
    </row>
    <row r="52" spans="1:19">
      <c r="A52" s="1446" t="s">
        <v>1057</v>
      </c>
      <c r="B52" s="1446" t="s">
        <v>1058</v>
      </c>
      <c r="C52" s="1446" t="s">
        <v>1097</v>
      </c>
      <c r="D52" s="1446" t="s">
        <v>1060</v>
      </c>
      <c r="E52" s="1030" t="s">
        <v>290</v>
      </c>
      <c r="F52" s="1031"/>
      <c r="G52" s="1031"/>
      <c r="H52" s="1031"/>
      <c r="I52" s="1031"/>
      <c r="J52" s="1031"/>
      <c r="K52" s="1032"/>
      <c r="L52" s="1446" t="s">
        <v>1098</v>
      </c>
      <c r="M52" s="1030" t="s">
        <v>290</v>
      </c>
      <c r="N52" s="1031"/>
      <c r="O52" s="1031"/>
      <c r="P52" s="1446" t="s">
        <v>1099</v>
      </c>
      <c r="Q52" s="1030" t="s">
        <v>290</v>
      </c>
      <c r="R52" s="1031"/>
      <c r="S52" s="1446" t="s">
        <v>1100</v>
      </c>
    </row>
    <row r="53" spans="1:19" ht="38.25" customHeight="1">
      <c r="A53" s="1447"/>
      <c r="B53" s="1447"/>
      <c r="C53" s="1447"/>
      <c r="D53" s="1447"/>
      <c r="E53" s="720" t="s">
        <v>291</v>
      </c>
      <c r="F53" s="720" t="s">
        <v>1101</v>
      </c>
      <c r="G53" s="720" t="s">
        <v>1102</v>
      </c>
      <c r="H53" s="720" t="s">
        <v>344</v>
      </c>
      <c r="I53" s="720" t="s">
        <v>1103</v>
      </c>
      <c r="J53" s="720" t="s">
        <v>1104</v>
      </c>
      <c r="K53" s="198" t="s">
        <v>1105</v>
      </c>
      <c r="L53" s="1447"/>
      <c r="M53" s="720" t="s">
        <v>1062</v>
      </c>
      <c r="N53" s="720" t="s">
        <v>347</v>
      </c>
      <c r="O53" s="720" t="s">
        <v>1125</v>
      </c>
      <c r="P53" s="1447"/>
      <c r="Q53" s="720" t="s">
        <v>1107</v>
      </c>
      <c r="R53" s="720" t="s">
        <v>1108</v>
      </c>
      <c r="S53" s="1447"/>
    </row>
    <row r="54" spans="1:19">
      <c r="A54" s="1033">
        <v>1</v>
      </c>
      <c r="B54" s="1033">
        <v>2</v>
      </c>
      <c r="C54" s="1033">
        <v>3</v>
      </c>
      <c r="D54" s="1033">
        <v>4</v>
      </c>
      <c r="E54" s="1033">
        <v>5</v>
      </c>
      <c r="F54" s="1033">
        <v>6</v>
      </c>
      <c r="G54" s="1033">
        <v>7</v>
      </c>
      <c r="H54" s="1033">
        <v>8</v>
      </c>
      <c r="I54" s="1033">
        <v>9</v>
      </c>
      <c r="J54" s="1033">
        <v>10</v>
      </c>
      <c r="K54" s="1033">
        <v>11</v>
      </c>
      <c r="L54" s="1033">
        <v>12</v>
      </c>
      <c r="M54" s="1033">
        <v>13</v>
      </c>
      <c r="N54" s="1033">
        <v>14</v>
      </c>
      <c r="O54" s="1033">
        <v>15</v>
      </c>
      <c r="P54" s="1033">
        <v>16</v>
      </c>
      <c r="Q54" s="1033">
        <v>17</v>
      </c>
      <c r="R54" s="1033">
        <v>18</v>
      </c>
      <c r="S54" s="1033">
        <v>19</v>
      </c>
    </row>
    <row r="55" spans="1:19" s="969" customFormat="1" ht="13.5" customHeight="1">
      <c r="A55" s="985" t="s">
        <v>95</v>
      </c>
      <c r="B55" s="989" t="s">
        <v>1109</v>
      </c>
      <c r="C55" s="1034"/>
      <c r="D55" s="1035">
        <f>SUM(E55:K55)</f>
        <v>0</v>
      </c>
      <c r="E55" s="1035"/>
      <c r="F55" s="1035"/>
      <c r="G55" s="1035"/>
      <c r="H55" s="1035"/>
      <c r="I55" s="1035"/>
      <c r="J55" s="1035"/>
      <c r="K55" s="1035"/>
      <c r="L55" s="1035">
        <f>SUM(M55:O55)</f>
        <v>0</v>
      </c>
      <c r="M55" s="1035"/>
      <c r="N55" s="1035"/>
      <c r="O55" s="1035"/>
      <c r="P55" s="1035">
        <f>SUM(Q55:R55)</f>
        <v>0</v>
      </c>
      <c r="Q55" s="1035"/>
      <c r="R55" s="1035"/>
      <c r="S55" s="1035">
        <f>D55+L55+P55</f>
        <v>0</v>
      </c>
    </row>
    <row r="56" spans="1:19" s="969" customFormat="1" ht="13.5" customHeight="1">
      <c r="A56" s="985" t="s">
        <v>117</v>
      </c>
      <c r="B56" s="989" t="s">
        <v>1110</v>
      </c>
      <c r="C56" s="1034"/>
      <c r="D56" s="1035">
        <f t="shared" ref="D56:D66" si="10">SUM(E56:K56)</f>
        <v>0</v>
      </c>
      <c r="E56" s="1035"/>
      <c r="F56" s="1035"/>
      <c r="G56" s="1035"/>
      <c r="H56" s="1035"/>
      <c r="I56" s="1035"/>
      <c r="J56" s="1035"/>
      <c r="K56" s="1035"/>
      <c r="L56" s="1035">
        <f t="shared" ref="L56:L66" si="11">SUM(M56:O56)</f>
        <v>0</v>
      </c>
      <c r="M56" s="1035"/>
      <c r="N56" s="1035"/>
      <c r="O56" s="1035"/>
      <c r="P56" s="1035">
        <f t="shared" ref="P56:P66" si="12">SUM(Q56:R56)</f>
        <v>0</v>
      </c>
      <c r="Q56" s="1035"/>
      <c r="R56" s="1035"/>
      <c r="S56" s="1035">
        <f t="shared" ref="S56:S66" si="13">D56+L56+P56</f>
        <v>0</v>
      </c>
    </row>
    <row r="57" spans="1:19" s="969" customFormat="1" ht="13.5" customHeight="1">
      <c r="A57" s="985" t="s">
        <v>206</v>
      </c>
      <c r="B57" s="989" t="s">
        <v>1111</v>
      </c>
      <c r="C57" s="1034"/>
      <c r="D57" s="1035">
        <f t="shared" si="10"/>
        <v>0</v>
      </c>
      <c r="E57" s="1035"/>
      <c r="F57" s="1035"/>
      <c r="G57" s="1035"/>
      <c r="H57" s="1035"/>
      <c r="I57" s="1035"/>
      <c r="J57" s="1035"/>
      <c r="K57" s="1035"/>
      <c r="L57" s="1035">
        <f t="shared" si="11"/>
        <v>0</v>
      </c>
      <c r="M57" s="1035"/>
      <c r="N57" s="1035"/>
      <c r="O57" s="1035"/>
      <c r="P57" s="1035">
        <f t="shared" si="12"/>
        <v>0</v>
      </c>
      <c r="Q57" s="1035"/>
      <c r="R57" s="1035"/>
      <c r="S57" s="1035">
        <f t="shared" si="13"/>
        <v>0</v>
      </c>
    </row>
    <row r="58" spans="1:19" s="969" customFormat="1" ht="13.5" customHeight="1">
      <c r="A58" s="985" t="s">
        <v>216</v>
      </c>
      <c r="B58" s="989" t="s">
        <v>1112</v>
      </c>
      <c r="C58" s="1034"/>
      <c r="D58" s="1035">
        <f t="shared" si="10"/>
        <v>0</v>
      </c>
      <c r="E58" s="1035"/>
      <c r="F58" s="1035"/>
      <c r="G58" s="1035"/>
      <c r="H58" s="1035"/>
      <c r="I58" s="1035"/>
      <c r="J58" s="1035"/>
      <c r="K58" s="1035"/>
      <c r="L58" s="1035">
        <f t="shared" si="11"/>
        <v>0</v>
      </c>
      <c r="M58" s="1035"/>
      <c r="N58" s="1035"/>
      <c r="O58" s="1035"/>
      <c r="P58" s="1035">
        <f t="shared" si="12"/>
        <v>0</v>
      </c>
      <c r="Q58" s="1035"/>
      <c r="R58" s="1035"/>
      <c r="S58" s="1035">
        <f t="shared" si="13"/>
        <v>0</v>
      </c>
    </row>
    <row r="59" spans="1:19" s="969" customFormat="1" ht="13.5" customHeight="1">
      <c r="A59" s="985" t="s">
        <v>7</v>
      </c>
      <c r="B59" s="989" t="s">
        <v>1113</v>
      </c>
      <c r="C59" s="1034"/>
      <c r="D59" s="1035">
        <f t="shared" si="10"/>
        <v>0</v>
      </c>
      <c r="E59" s="1035"/>
      <c r="F59" s="1035"/>
      <c r="G59" s="1035"/>
      <c r="H59" s="1035"/>
      <c r="I59" s="1035"/>
      <c r="J59" s="1035"/>
      <c r="K59" s="1035"/>
      <c r="L59" s="1035">
        <f t="shared" si="11"/>
        <v>0</v>
      </c>
      <c r="M59" s="1035"/>
      <c r="N59" s="1035"/>
      <c r="O59" s="1035"/>
      <c r="P59" s="1035">
        <f t="shared" si="12"/>
        <v>0</v>
      </c>
      <c r="Q59" s="1035"/>
      <c r="R59" s="1035"/>
      <c r="S59" s="1035">
        <f t="shared" si="13"/>
        <v>0</v>
      </c>
    </row>
    <row r="60" spans="1:19" s="969" customFormat="1" ht="13.5" customHeight="1">
      <c r="A60" s="985" t="s">
        <v>260</v>
      </c>
      <c r="B60" s="989" t="s">
        <v>1114</v>
      </c>
      <c r="C60" s="1034"/>
      <c r="D60" s="1035">
        <f t="shared" si="10"/>
        <v>0</v>
      </c>
      <c r="E60" s="1035"/>
      <c r="F60" s="1035"/>
      <c r="G60" s="1035"/>
      <c r="H60" s="1035"/>
      <c r="I60" s="1035"/>
      <c r="J60" s="1035"/>
      <c r="K60" s="1035"/>
      <c r="L60" s="1035">
        <f t="shared" si="11"/>
        <v>0</v>
      </c>
      <c r="M60" s="1035"/>
      <c r="N60" s="1035"/>
      <c r="O60" s="1035"/>
      <c r="P60" s="1035">
        <f t="shared" si="12"/>
        <v>0</v>
      </c>
      <c r="Q60" s="1035"/>
      <c r="R60" s="1035"/>
      <c r="S60" s="1035">
        <f t="shared" si="13"/>
        <v>0</v>
      </c>
    </row>
    <row r="61" spans="1:19" s="969" customFormat="1" ht="13.5" customHeight="1">
      <c r="A61" s="985" t="s">
        <v>262</v>
      </c>
      <c r="B61" s="989" t="s">
        <v>1115</v>
      </c>
      <c r="C61" s="1034"/>
      <c r="D61" s="1035">
        <f t="shared" si="10"/>
        <v>0</v>
      </c>
      <c r="E61" s="1035"/>
      <c r="F61" s="1035"/>
      <c r="G61" s="1035"/>
      <c r="H61" s="1035"/>
      <c r="I61" s="1035"/>
      <c r="J61" s="1035"/>
      <c r="K61" s="1035"/>
      <c r="L61" s="1035">
        <f t="shared" si="11"/>
        <v>0</v>
      </c>
      <c r="M61" s="1035"/>
      <c r="N61" s="1035"/>
      <c r="O61" s="1035"/>
      <c r="P61" s="1035">
        <f t="shared" si="12"/>
        <v>0</v>
      </c>
      <c r="Q61" s="1035"/>
      <c r="R61" s="1035"/>
      <c r="S61" s="1035">
        <f t="shared" si="13"/>
        <v>0</v>
      </c>
    </row>
    <row r="62" spans="1:19" s="969" customFormat="1" ht="13.5" customHeight="1">
      <c r="A62" s="985" t="s">
        <v>298</v>
      </c>
      <c r="B62" s="989" t="s">
        <v>1116</v>
      </c>
      <c r="C62" s="1034"/>
      <c r="D62" s="1035">
        <f t="shared" si="10"/>
        <v>0</v>
      </c>
      <c r="E62" s="1035"/>
      <c r="F62" s="1035"/>
      <c r="G62" s="1035"/>
      <c r="H62" s="1035"/>
      <c r="I62" s="1035"/>
      <c r="J62" s="1035"/>
      <c r="K62" s="1035"/>
      <c r="L62" s="1035">
        <f t="shared" si="11"/>
        <v>0</v>
      </c>
      <c r="M62" s="1035"/>
      <c r="N62" s="1035"/>
      <c r="O62" s="1035"/>
      <c r="P62" s="1035">
        <f t="shared" si="12"/>
        <v>0</v>
      </c>
      <c r="Q62" s="1035"/>
      <c r="R62" s="1035"/>
      <c r="S62" s="1035">
        <f t="shared" si="13"/>
        <v>0</v>
      </c>
    </row>
    <row r="63" spans="1:19" s="969" customFormat="1" ht="13.5" customHeight="1">
      <c r="A63" s="985" t="s">
        <v>299</v>
      </c>
      <c r="B63" s="989" t="s">
        <v>1117</v>
      </c>
      <c r="C63" s="1034"/>
      <c r="D63" s="1035">
        <f t="shared" si="10"/>
        <v>0</v>
      </c>
      <c r="E63" s="1035"/>
      <c r="F63" s="1035"/>
      <c r="G63" s="1035"/>
      <c r="H63" s="1035"/>
      <c r="I63" s="1035"/>
      <c r="J63" s="1035"/>
      <c r="K63" s="1035"/>
      <c r="L63" s="1035">
        <f t="shared" si="11"/>
        <v>0</v>
      </c>
      <c r="M63" s="1035"/>
      <c r="N63" s="1035"/>
      <c r="O63" s="1035"/>
      <c r="P63" s="1035">
        <f t="shared" si="12"/>
        <v>0</v>
      </c>
      <c r="Q63" s="1035"/>
      <c r="R63" s="1035"/>
      <c r="S63" s="1035">
        <f t="shared" si="13"/>
        <v>0</v>
      </c>
    </row>
    <row r="64" spans="1:19" s="969" customFormat="1" ht="13.5" customHeight="1">
      <c r="A64" s="985" t="s">
        <v>300</v>
      </c>
      <c r="B64" s="989" t="s">
        <v>1118</v>
      </c>
      <c r="C64" s="1034"/>
      <c r="D64" s="1035">
        <f t="shared" si="10"/>
        <v>0</v>
      </c>
      <c r="E64" s="1035"/>
      <c r="F64" s="1035"/>
      <c r="G64" s="1035"/>
      <c r="H64" s="1035"/>
      <c r="I64" s="1035"/>
      <c r="J64" s="1035"/>
      <c r="K64" s="1035"/>
      <c r="L64" s="1035">
        <f t="shared" si="11"/>
        <v>0</v>
      </c>
      <c r="M64" s="1035"/>
      <c r="N64" s="1035"/>
      <c r="O64" s="1035"/>
      <c r="P64" s="1035">
        <f t="shared" si="12"/>
        <v>0</v>
      </c>
      <c r="Q64" s="1035"/>
      <c r="R64" s="1035"/>
      <c r="S64" s="1035">
        <f t="shared" si="13"/>
        <v>0</v>
      </c>
    </row>
    <row r="65" spans="1:19" s="969" customFormat="1" ht="13.5" customHeight="1">
      <c r="A65" s="985" t="s">
        <v>301</v>
      </c>
      <c r="B65" s="989" t="s">
        <v>1119</v>
      </c>
      <c r="C65" s="1034"/>
      <c r="D65" s="1035">
        <f t="shared" si="10"/>
        <v>0</v>
      </c>
      <c r="E65" s="1035"/>
      <c r="F65" s="1035"/>
      <c r="G65" s="1035"/>
      <c r="H65" s="1035"/>
      <c r="I65" s="1035"/>
      <c r="J65" s="1035"/>
      <c r="K65" s="1035"/>
      <c r="L65" s="1035">
        <f t="shared" si="11"/>
        <v>0</v>
      </c>
      <c r="M65" s="1035"/>
      <c r="N65" s="1035"/>
      <c r="O65" s="1035"/>
      <c r="P65" s="1035">
        <f t="shared" si="12"/>
        <v>0</v>
      </c>
      <c r="Q65" s="1035"/>
      <c r="R65" s="1035"/>
      <c r="S65" s="1035">
        <f t="shared" si="13"/>
        <v>0</v>
      </c>
    </row>
    <row r="66" spans="1:19" s="969" customFormat="1" ht="13.5" customHeight="1">
      <c r="A66" s="985" t="s">
        <v>302</v>
      </c>
      <c r="B66" s="989" t="s">
        <v>1120</v>
      </c>
      <c r="C66" s="1034"/>
      <c r="D66" s="1035">
        <f t="shared" si="10"/>
        <v>0</v>
      </c>
      <c r="E66" s="1035"/>
      <c r="F66" s="1035"/>
      <c r="G66" s="1035"/>
      <c r="H66" s="1035"/>
      <c r="I66" s="1035"/>
      <c r="J66" s="1035"/>
      <c r="K66" s="1035"/>
      <c r="L66" s="1035">
        <f t="shared" si="11"/>
        <v>0</v>
      </c>
      <c r="M66" s="1035"/>
      <c r="N66" s="1035"/>
      <c r="O66" s="1035"/>
      <c r="P66" s="1035">
        <f t="shared" si="12"/>
        <v>0</v>
      </c>
      <c r="Q66" s="1035"/>
      <c r="R66" s="1035"/>
      <c r="S66" s="1035">
        <f t="shared" si="13"/>
        <v>0</v>
      </c>
    </row>
    <row r="67" spans="1:19" s="970" customFormat="1" ht="13.5" customHeight="1">
      <c r="A67" s="1036"/>
      <c r="B67" s="1036" t="s">
        <v>396</v>
      </c>
      <c r="C67" s="1037">
        <f>SUM(C55:C66)/12</f>
        <v>0</v>
      </c>
      <c r="D67" s="1038">
        <f>SUM(D55:D66)</f>
        <v>0</v>
      </c>
      <c r="E67" s="1038">
        <f t="shared" ref="E67:S67" si="14">SUM(E55:E66)</f>
        <v>0</v>
      </c>
      <c r="F67" s="1038">
        <f t="shared" si="14"/>
        <v>0</v>
      </c>
      <c r="G67" s="1038">
        <f t="shared" si="14"/>
        <v>0</v>
      </c>
      <c r="H67" s="1038">
        <f t="shared" si="14"/>
        <v>0</v>
      </c>
      <c r="I67" s="1038">
        <f t="shared" si="14"/>
        <v>0</v>
      </c>
      <c r="J67" s="1038">
        <f t="shared" si="14"/>
        <v>0</v>
      </c>
      <c r="K67" s="1038">
        <f t="shared" si="14"/>
        <v>0</v>
      </c>
      <c r="L67" s="1038">
        <f t="shared" si="14"/>
        <v>0</v>
      </c>
      <c r="M67" s="1038">
        <f t="shared" si="14"/>
        <v>0</v>
      </c>
      <c r="N67" s="1038">
        <f t="shared" si="14"/>
        <v>0</v>
      </c>
      <c r="O67" s="1038">
        <f t="shared" si="14"/>
        <v>0</v>
      </c>
      <c r="P67" s="1038">
        <f t="shared" si="14"/>
        <v>0</v>
      </c>
      <c r="Q67" s="1038">
        <f t="shared" si="14"/>
        <v>0</v>
      </c>
      <c r="R67" s="1038">
        <f t="shared" si="14"/>
        <v>0</v>
      </c>
      <c r="S67" s="1038">
        <f t="shared" si="14"/>
        <v>0</v>
      </c>
    </row>
    <row r="68" spans="1:19">
      <c r="C68" s="1039" t="s">
        <v>320</v>
      </c>
      <c r="D68" s="1040">
        <f>E67+F67+G67+H67+I67+J67+K67</f>
        <v>0</v>
      </c>
      <c r="L68" s="1040">
        <f>M67+N67+O67</f>
        <v>0</v>
      </c>
      <c r="P68" s="1040">
        <f>Q67+R67</f>
        <v>0</v>
      </c>
      <c r="S68" s="1040">
        <f>L67+D67+P67</f>
        <v>0</v>
      </c>
    </row>
    <row r="69" spans="1:19" ht="15">
      <c r="A69" s="78" t="s">
        <v>1121</v>
      </c>
      <c r="B69" s="1041" t="s">
        <v>351</v>
      </c>
      <c r="C69" s="1042"/>
      <c r="D69" s="1043"/>
      <c r="E69" s="1043"/>
      <c r="F69" s="1043"/>
      <c r="G69" s="1043"/>
      <c r="H69" s="1043"/>
      <c r="I69" s="1043"/>
      <c r="J69" s="1043"/>
      <c r="K69" s="1043"/>
      <c r="L69" s="1043"/>
    </row>
    <row r="70" spans="1:19">
      <c r="A70" s="78" t="s">
        <v>443</v>
      </c>
      <c r="B70" s="1041" t="s">
        <v>339</v>
      </c>
    </row>
    <row r="72" spans="1:19" ht="15">
      <c r="A72" s="733" t="s">
        <v>1127</v>
      </c>
    </row>
    <row r="74" spans="1:19">
      <c r="A74" s="1446" t="s">
        <v>1057</v>
      </c>
      <c r="B74" s="1446" t="s">
        <v>1058</v>
      </c>
      <c r="C74" s="1446" t="s">
        <v>1097</v>
      </c>
      <c r="D74" s="1446" t="s">
        <v>1060</v>
      </c>
      <c r="E74" s="1030" t="s">
        <v>290</v>
      </c>
      <c r="F74" s="1031"/>
      <c r="G74" s="1031"/>
      <c r="H74" s="1031"/>
      <c r="I74" s="1031"/>
      <c r="J74" s="1031"/>
      <c r="K74" s="1032"/>
      <c r="L74" s="1446" t="s">
        <v>1098</v>
      </c>
      <c r="M74" s="1030" t="s">
        <v>290</v>
      </c>
      <c r="N74" s="1031"/>
      <c r="O74" s="1031"/>
      <c r="P74" s="1446" t="s">
        <v>1099</v>
      </c>
      <c r="Q74" s="1030" t="s">
        <v>290</v>
      </c>
      <c r="R74" s="1031"/>
      <c r="S74" s="1446" t="s">
        <v>1100</v>
      </c>
    </row>
    <row r="75" spans="1:19" ht="38.25" customHeight="1">
      <c r="A75" s="1447"/>
      <c r="B75" s="1447"/>
      <c r="C75" s="1447"/>
      <c r="D75" s="1447"/>
      <c r="E75" s="720" t="s">
        <v>291</v>
      </c>
      <c r="F75" s="720" t="s">
        <v>1101</v>
      </c>
      <c r="G75" s="720" t="s">
        <v>1102</v>
      </c>
      <c r="H75" s="720" t="s">
        <v>344</v>
      </c>
      <c r="I75" s="720" t="s">
        <v>1103</v>
      </c>
      <c r="J75" s="720" t="s">
        <v>1104</v>
      </c>
      <c r="K75" s="198" t="s">
        <v>1105</v>
      </c>
      <c r="L75" s="1447"/>
      <c r="M75" s="720" t="s">
        <v>1062</v>
      </c>
      <c r="N75" s="720" t="s">
        <v>347</v>
      </c>
      <c r="O75" s="720" t="s">
        <v>1125</v>
      </c>
      <c r="P75" s="1447"/>
      <c r="Q75" s="720" t="s">
        <v>1107</v>
      </c>
      <c r="R75" s="720" t="s">
        <v>1108</v>
      </c>
      <c r="S75" s="1447"/>
    </row>
    <row r="76" spans="1:19">
      <c r="A76" s="1033">
        <v>1</v>
      </c>
      <c r="B76" s="1033">
        <v>2</v>
      </c>
      <c r="C76" s="1033">
        <v>3</v>
      </c>
      <c r="D76" s="1033">
        <v>4</v>
      </c>
      <c r="E76" s="1033">
        <v>5</v>
      </c>
      <c r="F76" s="1033">
        <v>6</v>
      </c>
      <c r="G76" s="1033">
        <v>7</v>
      </c>
      <c r="H76" s="1033">
        <v>8</v>
      </c>
      <c r="I76" s="1033">
        <v>9</v>
      </c>
      <c r="J76" s="1033">
        <v>10</v>
      </c>
      <c r="K76" s="1033">
        <v>11</v>
      </c>
      <c r="L76" s="1033">
        <v>12</v>
      </c>
      <c r="M76" s="1033">
        <v>13</v>
      </c>
      <c r="N76" s="1033">
        <v>14</v>
      </c>
      <c r="O76" s="1033">
        <v>15</v>
      </c>
      <c r="P76" s="1033">
        <v>16</v>
      </c>
      <c r="Q76" s="1033">
        <v>17</v>
      </c>
      <c r="R76" s="1033">
        <v>18</v>
      </c>
      <c r="S76" s="1033">
        <v>19</v>
      </c>
    </row>
    <row r="77" spans="1:19" s="969" customFormat="1" ht="13.5" customHeight="1">
      <c r="A77" s="985" t="s">
        <v>95</v>
      </c>
      <c r="B77" s="989" t="s">
        <v>1109</v>
      </c>
      <c r="C77" s="1034"/>
      <c r="D77" s="1035">
        <f>SUM(E77:K77)</f>
        <v>0</v>
      </c>
      <c r="E77" s="1035"/>
      <c r="F77" s="1035"/>
      <c r="G77" s="1035"/>
      <c r="H77" s="1035"/>
      <c r="I77" s="1035"/>
      <c r="J77" s="1035"/>
      <c r="K77" s="1035"/>
      <c r="L77" s="1035">
        <f>SUM(M77:O77)</f>
        <v>0</v>
      </c>
      <c r="M77" s="1035"/>
      <c r="N77" s="1035"/>
      <c r="O77" s="1035"/>
      <c r="P77" s="1035">
        <f>SUM(Q77:R77)</f>
        <v>0</v>
      </c>
      <c r="Q77" s="1035"/>
      <c r="R77" s="1035"/>
      <c r="S77" s="1035">
        <f>D77+L77+P77</f>
        <v>0</v>
      </c>
    </row>
    <row r="78" spans="1:19" s="969" customFormat="1" ht="13.5" customHeight="1">
      <c r="A78" s="985" t="s">
        <v>117</v>
      </c>
      <c r="B78" s="989" t="s">
        <v>1110</v>
      </c>
      <c r="C78" s="1034"/>
      <c r="D78" s="1035">
        <f t="shared" ref="D78:D88" si="15">SUM(E78:K78)</f>
        <v>0</v>
      </c>
      <c r="E78" s="1035"/>
      <c r="F78" s="1035"/>
      <c r="G78" s="1035"/>
      <c r="H78" s="1035"/>
      <c r="I78" s="1035"/>
      <c r="J78" s="1035"/>
      <c r="K78" s="1035"/>
      <c r="L78" s="1035">
        <f t="shared" ref="L78:L88" si="16">SUM(M78:O78)</f>
        <v>0</v>
      </c>
      <c r="M78" s="1035"/>
      <c r="N78" s="1035"/>
      <c r="O78" s="1035"/>
      <c r="P78" s="1035">
        <f t="shared" ref="P78:P88" si="17">SUM(Q78:R78)</f>
        <v>0</v>
      </c>
      <c r="Q78" s="1035"/>
      <c r="R78" s="1035"/>
      <c r="S78" s="1035">
        <f t="shared" ref="S78:S88" si="18">D78+L78+P78</f>
        <v>0</v>
      </c>
    </row>
    <row r="79" spans="1:19" s="969" customFormat="1" ht="13.5" customHeight="1">
      <c r="A79" s="985" t="s">
        <v>206</v>
      </c>
      <c r="B79" s="989" t="s">
        <v>1111</v>
      </c>
      <c r="C79" s="1034"/>
      <c r="D79" s="1035">
        <f t="shared" si="15"/>
        <v>0</v>
      </c>
      <c r="E79" s="1035"/>
      <c r="F79" s="1035"/>
      <c r="G79" s="1035"/>
      <c r="H79" s="1035"/>
      <c r="I79" s="1035"/>
      <c r="J79" s="1035"/>
      <c r="K79" s="1035"/>
      <c r="L79" s="1035">
        <f t="shared" si="16"/>
        <v>0</v>
      </c>
      <c r="M79" s="1035"/>
      <c r="N79" s="1035"/>
      <c r="O79" s="1035"/>
      <c r="P79" s="1035">
        <f t="shared" si="17"/>
        <v>0</v>
      </c>
      <c r="Q79" s="1035"/>
      <c r="R79" s="1035"/>
      <c r="S79" s="1035">
        <f t="shared" si="18"/>
        <v>0</v>
      </c>
    </row>
    <row r="80" spans="1:19" s="969" customFormat="1" ht="13.5" customHeight="1">
      <c r="A80" s="985" t="s">
        <v>216</v>
      </c>
      <c r="B80" s="989" t="s">
        <v>1112</v>
      </c>
      <c r="C80" s="1034"/>
      <c r="D80" s="1035">
        <f t="shared" si="15"/>
        <v>0</v>
      </c>
      <c r="E80" s="1035"/>
      <c r="F80" s="1035"/>
      <c r="G80" s="1035"/>
      <c r="H80" s="1035"/>
      <c r="I80" s="1035"/>
      <c r="J80" s="1035"/>
      <c r="K80" s="1035"/>
      <c r="L80" s="1035">
        <f t="shared" si="16"/>
        <v>0</v>
      </c>
      <c r="M80" s="1035"/>
      <c r="N80" s="1035"/>
      <c r="O80" s="1035"/>
      <c r="P80" s="1035">
        <f t="shared" si="17"/>
        <v>0</v>
      </c>
      <c r="Q80" s="1035"/>
      <c r="R80" s="1035"/>
      <c r="S80" s="1035">
        <f t="shared" si="18"/>
        <v>0</v>
      </c>
    </row>
    <row r="81" spans="1:19" s="969" customFormat="1" ht="13.5" customHeight="1">
      <c r="A81" s="985" t="s">
        <v>7</v>
      </c>
      <c r="B81" s="989" t="s">
        <v>1113</v>
      </c>
      <c r="C81" s="1034"/>
      <c r="D81" s="1035">
        <f t="shared" si="15"/>
        <v>0</v>
      </c>
      <c r="E81" s="1035"/>
      <c r="F81" s="1035"/>
      <c r="G81" s="1035"/>
      <c r="H81" s="1035"/>
      <c r="I81" s="1035"/>
      <c r="J81" s="1035"/>
      <c r="K81" s="1035"/>
      <c r="L81" s="1035">
        <f t="shared" si="16"/>
        <v>0</v>
      </c>
      <c r="M81" s="1035"/>
      <c r="N81" s="1035"/>
      <c r="O81" s="1035"/>
      <c r="P81" s="1035">
        <f t="shared" si="17"/>
        <v>0</v>
      </c>
      <c r="Q81" s="1035"/>
      <c r="R81" s="1035"/>
      <c r="S81" s="1035">
        <f t="shared" si="18"/>
        <v>0</v>
      </c>
    </row>
    <row r="82" spans="1:19" s="969" customFormat="1" ht="13.5" customHeight="1">
      <c r="A82" s="985" t="s">
        <v>260</v>
      </c>
      <c r="B82" s="989" t="s">
        <v>1114</v>
      </c>
      <c r="C82" s="1034"/>
      <c r="D82" s="1035">
        <f t="shared" si="15"/>
        <v>0</v>
      </c>
      <c r="E82" s="1035"/>
      <c r="F82" s="1035"/>
      <c r="G82" s="1035"/>
      <c r="H82" s="1035"/>
      <c r="I82" s="1035"/>
      <c r="J82" s="1035"/>
      <c r="K82" s="1035"/>
      <c r="L82" s="1035">
        <f t="shared" si="16"/>
        <v>0</v>
      </c>
      <c r="M82" s="1035"/>
      <c r="N82" s="1035"/>
      <c r="O82" s="1035"/>
      <c r="P82" s="1035">
        <f t="shared" si="17"/>
        <v>0</v>
      </c>
      <c r="Q82" s="1035"/>
      <c r="R82" s="1035"/>
      <c r="S82" s="1035">
        <f t="shared" si="18"/>
        <v>0</v>
      </c>
    </row>
    <row r="83" spans="1:19" s="969" customFormat="1" ht="13.5" customHeight="1">
      <c r="A83" s="985" t="s">
        <v>262</v>
      </c>
      <c r="B83" s="989" t="s">
        <v>1115</v>
      </c>
      <c r="C83" s="1034"/>
      <c r="D83" s="1035">
        <f t="shared" si="15"/>
        <v>0</v>
      </c>
      <c r="E83" s="1035"/>
      <c r="F83" s="1035"/>
      <c r="G83" s="1035"/>
      <c r="H83" s="1035"/>
      <c r="I83" s="1035"/>
      <c r="J83" s="1035"/>
      <c r="K83" s="1035"/>
      <c r="L83" s="1035">
        <f t="shared" si="16"/>
        <v>0</v>
      </c>
      <c r="M83" s="1035"/>
      <c r="N83" s="1035"/>
      <c r="O83" s="1035"/>
      <c r="P83" s="1035">
        <f t="shared" si="17"/>
        <v>0</v>
      </c>
      <c r="Q83" s="1035"/>
      <c r="R83" s="1035"/>
      <c r="S83" s="1035">
        <f t="shared" si="18"/>
        <v>0</v>
      </c>
    </row>
    <row r="84" spans="1:19" s="969" customFormat="1" ht="13.5" customHeight="1">
      <c r="A84" s="985" t="s">
        <v>298</v>
      </c>
      <c r="B84" s="989" t="s">
        <v>1116</v>
      </c>
      <c r="C84" s="1034"/>
      <c r="D84" s="1035">
        <f t="shared" si="15"/>
        <v>0</v>
      </c>
      <c r="E84" s="1035"/>
      <c r="F84" s="1035"/>
      <c r="G84" s="1035"/>
      <c r="H84" s="1035"/>
      <c r="I84" s="1035"/>
      <c r="J84" s="1035"/>
      <c r="K84" s="1035"/>
      <c r="L84" s="1035">
        <f t="shared" si="16"/>
        <v>0</v>
      </c>
      <c r="M84" s="1035"/>
      <c r="N84" s="1035"/>
      <c r="O84" s="1035"/>
      <c r="P84" s="1035">
        <f t="shared" si="17"/>
        <v>0</v>
      </c>
      <c r="Q84" s="1035"/>
      <c r="R84" s="1035"/>
      <c r="S84" s="1035">
        <f t="shared" si="18"/>
        <v>0</v>
      </c>
    </row>
    <row r="85" spans="1:19" s="969" customFormat="1" ht="13.5" customHeight="1">
      <c r="A85" s="985" t="s">
        <v>299</v>
      </c>
      <c r="B85" s="989" t="s">
        <v>1117</v>
      </c>
      <c r="C85" s="1034"/>
      <c r="D85" s="1035">
        <f t="shared" si="15"/>
        <v>0</v>
      </c>
      <c r="E85" s="1035"/>
      <c r="F85" s="1035"/>
      <c r="G85" s="1035"/>
      <c r="H85" s="1035"/>
      <c r="I85" s="1035"/>
      <c r="J85" s="1035"/>
      <c r="K85" s="1035"/>
      <c r="L85" s="1035">
        <f t="shared" si="16"/>
        <v>0</v>
      </c>
      <c r="M85" s="1035"/>
      <c r="N85" s="1035"/>
      <c r="O85" s="1035"/>
      <c r="P85" s="1035">
        <f t="shared" si="17"/>
        <v>0</v>
      </c>
      <c r="Q85" s="1035"/>
      <c r="R85" s="1035"/>
      <c r="S85" s="1035">
        <f t="shared" si="18"/>
        <v>0</v>
      </c>
    </row>
    <row r="86" spans="1:19" s="969" customFormat="1" ht="13.5" customHeight="1">
      <c r="A86" s="985" t="s">
        <v>300</v>
      </c>
      <c r="B86" s="989" t="s">
        <v>1118</v>
      </c>
      <c r="C86" s="1034"/>
      <c r="D86" s="1035">
        <f t="shared" si="15"/>
        <v>0</v>
      </c>
      <c r="E86" s="1035"/>
      <c r="F86" s="1035"/>
      <c r="G86" s="1035"/>
      <c r="H86" s="1035"/>
      <c r="I86" s="1035"/>
      <c r="J86" s="1035"/>
      <c r="K86" s="1035"/>
      <c r="L86" s="1035">
        <f t="shared" si="16"/>
        <v>0</v>
      </c>
      <c r="M86" s="1035"/>
      <c r="N86" s="1035"/>
      <c r="O86" s="1035"/>
      <c r="P86" s="1035">
        <f t="shared" si="17"/>
        <v>0</v>
      </c>
      <c r="Q86" s="1035"/>
      <c r="R86" s="1035"/>
      <c r="S86" s="1035">
        <f t="shared" si="18"/>
        <v>0</v>
      </c>
    </row>
    <row r="87" spans="1:19" s="969" customFormat="1" ht="13.5" customHeight="1">
      <c r="A87" s="985" t="s">
        <v>301</v>
      </c>
      <c r="B87" s="989" t="s">
        <v>1119</v>
      </c>
      <c r="C87" s="1034"/>
      <c r="D87" s="1035">
        <f t="shared" si="15"/>
        <v>0</v>
      </c>
      <c r="E87" s="1035"/>
      <c r="F87" s="1035"/>
      <c r="G87" s="1035"/>
      <c r="H87" s="1035"/>
      <c r="I87" s="1035"/>
      <c r="J87" s="1035"/>
      <c r="K87" s="1035"/>
      <c r="L87" s="1035">
        <f t="shared" si="16"/>
        <v>0</v>
      </c>
      <c r="M87" s="1035"/>
      <c r="N87" s="1035"/>
      <c r="O87" s="1035"/>
      <c r="P87" s="1035">
        <f t="shared" si="17"/>
        <v>0</v>
      </c>
      <c r="Q87" s="1035"/>
      <c r="R87" s="1035"/>
      <c r="S87" s="1035">
        <f t="shared" si="18"/>
        <v>0</v>
      </c>
    </row>
    <row r="88" spans="1:19" s="969" customFormat="1" ht="13.5" customHeight="1">
      <c r="A88" s="985" t="s">
        <v>302</v>
      </c>
      <c r="B88" s="989" t="s">
        <v>1120</v>
      </c>
      <c r="C88" s="1034"/>
      <c r="D88" s="1035">
        <f t="shared" si="15"/>
        <v>0</v>
      </c>
      <c r="E88" s="1035"/>
      <c r="F88" s="1035"/>
      <c r="G88" s="1035"/>
      <c r="H88" s="1035"/>
      <c r="I88" s="1035"/>
      <c r="J88" s="1035"/>
      <c r="K88" s="1035"/>
      <c r="L88" s="1035">
        <f t="shared" si="16"/>
        <v>0</v>
      </c>
      <c r="M88" s="1035"/>
      <c r="N88" s="1035"/>
      <c r="O88" s="1035"/>
      <c r="P88" s="1035">
        <f t="shared" si="17"/>
        <v>0</v>
      </c>
      <c r="Q88" s="1035"/>
      <c r="R88" s="1035"/>
      <c r="S88" s="1035">
        <f t="shared" si="18"/>
        <v>0</v>
      </c>
    </row>
    <row r="89" spans="1:19" s="970" customFormat="1" ht="13.5" customHeight="1">
      <c r="A89" s="1036"/>
      <c r="B89" s="1036" t="s">
        <v>396</v>
      </c>
      <c r="C89" s="1037">
        <f>SUM(C77:C88)/12</f>
        <v>0</v>
      </c>
      <c r="D89" s="1038">
        <f>SUM(D77:D88)</f>
        <v>0</v>
      </c>
      <c r="E89" s="1038">
        <f t="shared" ref="E89:S89" si="19">SUM(E77:E88)</f>
        <v>0</v>
      </c>
      <c r="F89" s="1038">
        <f t="shared" si="19"/>
        <v>0</v>
      </c>
      <c r="G89" s="1038">
        <f t="shared" si="19"/>
        <v>0</v>
      </c>
      <c r="H89" s="1038">
        <f t="shared" si="19"/>
        <v>0</v>
      </c>
      <c r="I89" s="1038">
        <f t="shared" si="19"/>
        <v>0</v>
      </c>
      <c r="J89" s="1038">
        <f t="shared" si="19"/>
        <v>0</v>
      </c>
      <c r="K89" s="1038">
        <f t="shared" si="19"/>
        <v>0</v>
      </c>
      <c r="L89" s="1038">
        <f t="shared" si="19"/>
        <v>0</v>
      </c>
      <c r="M89" s="1038">
        <f t="shared" si="19"/>
        <v>0</v>
      </c>
      <c r="N89" s="1038">
        <f t="shared" si="19"/>
        <v>0</v>
      </c>
      <c r="O89" s="1038">
        <f t="shared" si="19"/>
        <v>0</v>
      </c>
      <c r="P89" s="1038">
        <f t="shared" si="19"/>
        <v>0</v>
      </c>
      <c r="Q89" s="1038">
        <f t="shared" si="19"/>
        <v>0</v>
      </c>
      <c r="R89" s="1038">
        <f t="shared" si="19"/>
        <v>0</v>
      </c>
      <c r="S89" s="1038">
        <f t="shared" si="19"/>
        <v>0</v>
      </c>
    </row>
    <row r="90" spans="1:19">
      <c r="C90" s="1039" t="s">
        <v>320</v>
      </c>
      <c r="D90" s="1040">
        <f>E89+F89+G89+H89+I89+J89+K89</f>
        <v>0</v>
      </c>
      <c r="L90" s="1040">
        <f>M89+N89+O89</f>
        <v>0</v>
      </c>
      <c r="P90" s="1040">
        <f>Q89+R89</f>
        <v>0</v>
      </c>
      <c r="S90" s="1040">
        <f>L89+D89+P89</f>
        <v>0</v>
      </c>
    </row>
    <row r="91" spans="1:19" ht="15">
      <c r="A91" s="78" t="s">
        <v>1121</v>
      </c>
      <c r="B91" s="1041" t="s">
        <v>351</v>
      </c>
      <c r="C91" s="1042"/>
      <c r="D91" s="1043"/>
      <c r="E91" s="1043"/>
      <c r="F91" s="1043"/>
      <c r="G91" s="1043"/>
      <c r="H91" s="1043"/>
      <c r="I91" s="1043"/>
      <c r="J91" s="1043"/>
      <c r="K91" s="1043"/>
      <c r="L91" s="1043"/>
    </row>
    <row r="92" spans="1:19">
      <c r="A92" s="78" t="s">
        <v>443</v>
      </c>
      <c r="B92" s="1041" t="s">
        <v>339</v>
      </c>
    </row>
    <row r="94" spans="1:19" ht="15">
      <c r="A94" s="733" t="s">
        <v>1128</v>
      </c>
    </row>
    <row r="96" spans="1:19">
      <c r="A96" s="1446" t="s">
        <v>1057</v>
      </c>
      <c r="B96" s="1446" t="s">
        <v>1058</v>
      </c>
      <c r="C96" s="1446" t="s">
        <v>1097</v>
      </c>
      <c r="D96" s="1446" t="s">
        <v>1060</v>
      </c>
      <c r="E96" s="1030" t="s">
        <v>290</v>
      </c>
      <c r="F96" s="1031"/>
      <c r="G96" s="1031"/>
      <c r="H96" s="1031"/>
      <c r="I96" s="1031"/>
      <c r="J96" s="1031"/>
      <c r="K96" s="1032"/>
      <c r="L96" s="1446" t="s">
        <v>1098</v>
      </c>
      <c r="M96" s="1030" t="s">
        <v>290</v>
      </c>
      <c r="N96" s="1031"/>
      <c r="O96" s="1031"/>
      <c r="P96" s="1446" t="s">
        <v>1099</v>
      </c>
      <c r="Q96" s="1030" t="s">
        <v>290</v>
      </c>
      <c r="R96" s="1031"/>
      <c r="S96" s="1446" t="s">
        <v>1100</v>
      </c>
    </row>
    <row r="97" spans="1:19" ht="38.25" customHeight="1">
      <c r="A97" s="1447"/>
      <c r="B97" s="1447"/>
      <c r="C97" s="1447"/>
      <c r="D97" s="1447"/>
      <c r="E97" s="720" t="s">
        <v>291</v>
      </c>
      <c r="F97" s="720" t="s">
        <v>1101</v>
      </c>
      <c r="G97" s="720" t="s">
        <v>1102</v>
      </c>
      <c r="H97" s="720" t="s">
        <v>344</v>
      </c>
      <c r="I97" s="720" t="s">
        <v>1103</v>
      </c>
      <c r="J97" s="720" t="s">
        <v>1104</v>
      </c>
      <c r="K97" s="198" t="s">
        <v>1105</v>
      </c>
      <c r="L97" s="1447"/>
      <c r="M97" s="720" t="s">
        <v>1062</v>
      </c>
      <c r="N97" s="720" t="s">
        <v>347</v>
      </c>
      <c r="O97" s="720" t="s">
        <v>1125</v>
      </c>
      <c r="P97" s="1447"/>
      <c r="Q97" s="720" t="s">
        <v>1107</v>
      </c>
      <c r="R97" s="720" t="s">
        <v>1108</v>
      </c>
      <c r="S97" s="1447"/>
    </row>
    <row r="98" spans="1:19">
      <c r="A98" s="1033">
        <v>1</v>
      </c>
      <c r="B98" s="1033">
        <v>2</v>
      </c>
      <c r="C98" s="1033">
        <v>3</v>
      </c>
      <c r="D98" s="1033">
        <v>4</v>
      </c>
      <c r="E98" s="1033">
        <v>5</v>
      </c>
      <c r="F98" s="1033">
        <v>6</v>
      </c>
      <c r="G98" s="1033">
        <v>7</v>
      </c>
      <c r="H98" s="1033">
        <v>8</v>
      </c>
      <c r="I98" s="1033">
        <v>9</v>
      </c>
      <c r="J98" s="1033">
        <v>10</v>
      </c>
      <c r="K98" s="1033">
        <v>11</v>
      </c>
      <c r="L98" s="1033">
        <v>12</v>
      </c>
      <c r="M98" s="1033">
        <v>13</v>
      </c>
      <c r="N98" s="1033">
        <v>14</v>
      </c>
      <c r="O98" s="1033">
        <v>15</v>
      </c>
      <c r="P98" s="1033">
        <v>16</v>
      </c>
      <c r="Q98" s="1033">
        <v>17</v>
      </c>
      <c r="R98" s="1033">
        <v>18</v>
      </c>
      <c r="S98" s="1033">
        <v>19</v>
      </c>
    </row>
    <row r="99" spans="1:19" s="969" customFormat="1" ht="13.5" customHeight="1">
      <c r="A99" s="985" t="s">
        <v>95</v>
      </c>
      <c r="B99" s="989" t="s">
        <v>1109</v>
      </c>
      <c r="C99" s="1034"/>
      <c r="D99" s="1035">
        <f>SUM(E99:K99)</f>
        <v>0</v>
      </c>
      <c r="E99" s="1035"/>
      <c r="F99" s="1035"/>
      <c r="G99" s="1035"/>
      <c r="H99" s="1035"/>
      <c r="I99" s="1035"/>
      <c r="J99" s="1035"/>
      <c r="K99" s="1035"/>
      <c r="L99" s="1035">
        <f>SUM(M99:O99)</f>
        <v>0</v>
      </c>
      <c r="M99" s="1035"/>
      <c r="N99" s="1035"/>
      <c r="O99" s="1035"/>
      <c r="P99" s="1035">
        <f>SUM(Q99:R99)</f>
        <v>0</v>
      </c>
      <c r="Q99" s="1035"/>
      <c r="R99" s="1035"/>
      <c r="S99" s="1035">
        <f>D99+L99+P99</f>
        <v>0</v>
      </c>
    </row>
    <row r="100" spans="1:19" s="969" customFormat="1" ht="13.5" customHeight="1">
      <c r="A100" s="985" t="s">
        <v>117</v>
      </c>
      <c r="B100" s="989" t="s">
        <v>1110</v>
      </c>
      <c r="C100" s="1034"/>
      <c r="D100" s="1035">
        <f t="shared" ref="D100:D110" si="20">SUM(E100:K100)</f>
        <v>0</v>
      </c>
      <c r="E100" s="1035"/>
      <c r="F100" s="1035"/>
      <c r="G100" s="1035"/>
      <c r="H100" s="1035"/>
      <c r="I100" s="1035"/>
      <c r="J100" s="1035"/>
      <c r="K100" s="1035"/>
      <c r="L100" s="1035">
        <f t="shared" ref="L100:L110" si="21">SUM(M100:O100)</f>
        <v>0</v>
      </c>
      <c r="M100" s="1035"/>
      <c r="N100" s="1035"/>
      <c r="O100" s="1035"/>
      <c r="P100" s="1035">
        <f t="shared" ref="P100:P110" si="22">SUM(Q100:R100)</f>
        <v>0</v>
      </c>
      <c r="Q100" s="1035"/>
      <c r="R100" s="1035"/>
      <c r="S100" s="1035">
        <f t="shared" ref="S100:S110" si="23">D100+L100+P100</f>
        <v>0</v>
      </c>
    </row>
    <row r="101" spans="1:19" s="969" customFormat="1" ht="13.5" customHeight="1">
      <c r="A101" s="985" t="s">
        <v>206</v>
      </c>
      <c r="B101" s="989" t="s">
        <v>1111</v>
      </c>
      <c r="C101" s="1034"/>
      <c r="D101" s="1035">
        <f t="shared" si="20"/>
        <v>0</v>
      </c>
      <c r="E101" s="1035"/>
      <c r="F101" s="1035"/>
      <c r="G101" s="1035"/>
      <c r="H101" s="1035"/>
      <c r="I101" s="1035"/>
      <c r="J101" s="1035"/>
      <c r="K101" s="1035"/>
      <c r="L101" s="1035">
        <f t="shared" si="21"/>
        <v>0</v>
      </c>
      <c r="M101" s="1035"/>
      <c r="N101" s="1035"/>
      <c r="O101" s="1035"/>
      <c r="P101" s="1035">
        <f t="shared" si="22"/>
        <v>0</v>
      </c>
      <c r="Q101" s="1035"/>
      <c r="R101" s="1035"/>
      <c r="S101" s="1035">
        <f t="shared" si="23"/>
        <v>0</v>
      </c>
    </row>
    <row r="102" spans="1:19" s="969" customFormat="1" ht="13.5" customHeight="1">
      <c r="A102" s="985" t="s">
        <v>216</v>
      </c>
      <c r="B102" s="989" t="s">
        <v>1112</v>
      </c>
      <c r="C102" s="1034"/>
      <c r="D102" s="1035">
        <f t="shared" si="20"/>
        <v>0</v>
      </c>
      <c r="E102" s="1035"/>
      <c r="F102" s="1035"/>
      <c r="G102" s="1035"/>
      <c r="H102" s="1035"/>
      <c r="I102" s="1035"/>
      <c r="J102" s="1035"/>
      <c r="K102" s="1035"/>
      <c r="L102" s="1035">
        <f t="shared" si="21"/>
        <v>0</v>
      </c>
      <c r="M102" s="1035"/>
      <c r="N102" s="1035"/>
      <c r="O102" s="1035"/>
      <c r="P102" s="1035">
        <f t="shared" si="22"/>
        <v>0</v>
      </c>
      <c r="Q102" s="1035"/>
      <c r="R102" s="1035"/>
      <c r="S102" s="1035">
        <f t="shared" si="23"/>
        <v>0</v>
      </c>
    </row>
    <row r="103" spans="1:19" s="969" customFormat="1" ht="13.5" customHeight="1">
      <c r="A103" s="985" t="s">
        <v>7</v>
      </c>
      <c r="B103" s="989" t="s">
        <v>1113</v>
      </c>
      <c r="C103" s="1034"/>
      <c r="D103" s="1035">
        <f t="shared" si="20"/>
        <v>0</v>
      </c>
      <c r="E103" s="1035"/>
      <c r="F103" s="1035"/>
      <c r="G103" s="1035"/>
      <c r="H103" s="1035"/>
      <c r="I103" s="1035"/>
      <c r="J103" s="1035"/>
      <c r="K103" s="1035"/>
      <c r="L103" s="1035">
        <f t="shared" si="21"/>
        <v>0</v>
      </c>
      <c r="M103" s="1035"/>
      <c r="N103" s="1035"/>
      <c r="O103" s="1035"/>
      <c r="P103" s="1035">
        <f t="shared" si="22"/>
        <v>0</v>
      </c>
      <c r="Q103" s="1035"/>
      <c r="R103" s="1035"/>
      <c r="S103" s="1035">
        <f t="shared" si="23"/>
        <v>0</v>
      </c>
    </row>
    <row r="104" spans="1:19" s="969" customFormat="1" ht="13.5" customHeight="1">
      <c r="A104" s="985" t="s">
        <v>260</v>
      </c>
      <c r="B104" s="989" t="s">
        <v>1114</v>
      </c>
      <c r="C104" s="1034"/>
      <c r="D104" s="1035">
        <f t="shared" si="20"/>
        <v>0</v>
      </c>
      <c r="E104" s="1035"/>
      <c r="F104" s="1035"/>
      <c r="G104" s="1035"/>
      <c r="H104" s="1035"/>
      <c r="I104" s="1035"/>
      <c r="J104" s="1035"/>
      <c r="K104" s="1035"/>
      <c r="L104" s="1035">
        <f t="shared" si="21"/>
        <v>0</v>
      </c>
      <c r="M104" s="1035"/>
      <c r="N104" s="1035"/>
      <c r="O104" s="1035"/>
      <c r="P104" s="1035">
        <f t="shared" si="22"/>
        <v>0</v>
      </c>
      <c r="Q104" s="1035"/>
      <c r="R104" s="1035"/>
      <c r="S104" s="1035">
        <f t="shared" si="23"/>
        <v>0</v>
      </c>
    </row>
    <row r="105" spans="1:19" s="969" customFormat="1" ht="13.5" customHeight="1">
      <c r="A105" s="985" t="s">
        <v>262</v>
      </c>
      <c r="B105" s="989" t="s">
        <v>1115</v>
      </c>
      <c r="C105" s="1034"/>
      <c r="D105" s="1035">
        <f t="shared" si="20"/>
        <v>0</v>
      </c>
      <c r="E105" s="1035"/>
      <c r="F105" s="1035"/>
      <c r="G105" s="1035"/>
      <c r="H105" s="1035"/>
      <c r="I105" s="1035"/>
      <c r="J105" s="1035"/>
      <c r="K105" s="1035"/>
      <c r="L105" s="1035">
        <f t="shared" si="21"/>
        <v>0</v>
      </c>
      <c r="M105" s="1035"/>
      <c r="N105" s="1035"/>
      <c r="O105" s="1035"/>
      <c r="P105" s="1035">
        <f t="shared" si="22"/>
        <v>0</v>
      </c>
      <c r="Q105" s="1035"/>
      <c r="R105" s="1035"/>
      <c r="S105" s="1035">
        <f t="shared" si="23"/>
        <v>0</v>
      </c>
    </row>
    <row r="106" spans="1:19" s="969" customFormat="1" ht="13.5" customHeight="1">
      <c r="A106" s="985" t="s">
        <v>298</v>
      </c>
      <c r="B106" s="989" t="s">
        <v>1116</v>
      </c>
      <c r="C106" s="1034"/>
      <c r="D106" s="1035">
        <f t="shared" si="20"/>
        <v>0</v>
      </c>
      <c r="E106" s="1035"/>
      <c r="F106" s="1035"/>
      <c r="G106" s="1035"/>
      <c r="H106" s="1035"/>
      <c r="I106" s="1035"/>
      <c r="J106" s="1035"/>
      <c r="K106" s="1035"/>
      <c r="L106" s="1035">
        <f t="shared" si="21"/>
        <v>0</v>
      </c>
      <c r="M106" s="1035"/>
      <c r="N106" s="1035"/>
      <c r="O106" s="1035"/>
      <c r="P106" s="1035">
        <f t="shared" si="22"/>
        <v>0</v>
      </c>
      <c r="Q106" s="1035"/>
      <c r="R106" s="1035"/>
      <c r="S106" s="1035">
        <f t="shared" si="23"/>
        <v>0</v>
      </c>
    </row>
    <row r="107" spans="1:19" s="969" customFormat="1" ht="13.5" customHeight="1">
      <c r="A107" s="985" t="s">
        <v>299</v>
      </c>
      <c r="B107" s="989" t="s">
        <v>1117</v>
      </c>
      <c r="C107" s="1034"/>
      <c r="D107" s="1035">
        <f t="shared" si="20"/>
        <v>0</v>
      </c>
      <c r="E107" s="1035"/>
      <c r="F107" s="1035"/>
      <c r="G107" s="1035"/>
      <c r="H107" s="1035"/>
      <c r="I107" s="1035"/>
      <c r="J107" s="1035"/>
      <c r="K107" s="1035"/>
      <c r="L107" s="1035">
        <f t="shared" si="21"/>
        <v>0</v>
      </c>
      <c r="M107" s="1035"/>
      <c r="N107" s="1035"/>
      <c r="O107" s="1035"/>
      <c r="P107" s="1035">
        <f t="shared" si="22"/>
        <v>0</v>
      </c>
      <c r="Q107" s="1035"/>
      <c r="R107" s="1035"/>
      <c r="S107" s="1035">
        <f t="shared" si="23"/>
        <v>0</v>
      </c>
    </row>
    <row r="108" spans="1:19" s="969" customFormat="1" ht="13.5" customHeight="1">
      <c r="A108" s="985" t="s">
        <v>300</v>
      </c>
      <c r="B108" s="989" t="s">
        <v>1118</v>
      </c>
      <c r="C108" s="1034"/>
      <c r="D108" s="1035">
        <f t="shared" si="20"/>
        <v>0</v>
      </c>
      <c r="E108" s="1035"/>
      <c r="F108" s="1035"/>
      <c r="G108" s="1035"/>
      <c r="H108" s="1035"/>
      <c r="I108" s="1035"/>
      <c r="J108" s="1035"/>
      <c r="K108" s="1035"/>
      <c r="L108" s="1035">
        <f t="shared" si="21"/>
        <v>0</v>
      </c>
      <c r="M108" s="1035"/>
      <c r="N108" s="1035"/>
      <c r="O108" s="1035"/>
      <c r="P108" s="1035">
        <f t="shared" si="22"/>
        <v>0</v>
      </c>
      <c r="Q108" s="1035"/>
      <c r="R108" s="1035"/>
      <c r="S108" s="1035">
        <f t="shared" si="23"/>
        <v>0</v>
      </c>
    </row>
    <row r="109" spans="1:19" s="969" customFormat="1" ht="13.5" customHeight="1">
      <c r="A109" s="985" t="s">
        <v>301</v>
      </c>
      <c r="B109" s="989" t="s">
        <v>1119</v>
      </c>
      <c r="C109" s="1034"/>
      <c r="D109" s="1035">
        <f t="shared" si="20"/>
        <v>0</v>
      </c>
      <c r="E109" s="1035"/>
      <c r="F109" s="1035"/>
      <c r="G109" s="1035"/>
      <c r="H109" s="1035"/>
      <c r="I109" s="1035"/>
      <c r="J109" s="1035"/>
      <c r="K109" s="1035"/>
      <c r="L109" s="1035">
        <f t="shared" si="21"/>
        <v>0</v>
      </c>
      <c r="M109" s="1035"/>
      <c r="N109" s="1035"/>
      <c r="O109" s="1035"/>
      <c r="P109" s="1035">
        <f t="shared" si="22"/>
        <v>0</v>
      </c>
      <c r="Q109" s="1035"/>
      <c r="R109" s="1035"/>
      <c r="S109" s="1035">
        <f t="shared" si="23"/>
        <v>0</v>
      </c>
    </row>
    <row r="110" spans="1:19" s="969" customFormat="1" ht="13.5" customHeight="1">
      <c r="A110" s="985" t="s">
        <v>302</v>
      </c>
      <c r="B110" s="989" t="s">
        <v>1120</v>
      </c>
      <c r="C110" s="1034"/>
      <c r="D110" s="1035">
        <f t="shared" si="20"/>
        <v>0</v>
      </c>
      <c r="E110" s="1035"/>
      <c r="F110" s="1035"/>
      <c r="G110" s="1035"/>
      <c r="H110" s="1035"/>
      <c r="I110" s="1035"/>
      <c r="J110" s="1035"/>
      <c r="K110" s="1035"/>
      <c r="L110" s="1035">
        <f t="shared" si="21"/>
        <v>0</v>
      </c>
      <c r="M110" s="1035"/>
      <c r="N110" s="1035"/>
      <c r="O110" s="1035"/>
      <c r="P110" s="1035">
        <f t="shared" si="22"/>
        <v>0</v>
      </c>
      <c r="Q110" s="1035"/>
      <c r="R110" s="1035"/>
      <c r="S110" s="1035">
        <f t="shared" si="23"/>
        <v>0</v>
      </c>
    </row>
    <row r="111" spans="1:19" s="970" customFormat="1" ht="13.5" customHeight="1">
      <c r="A111" s="1036"/>
      <c r="B111" s="1036" t="s">
        <v>396</v>
      </c>
      <c r="C111" s="1037">
        <f>SUM(C99:C110)/12</f>
        <v>0</v>
      </c>
      <c r="D111" s="1038">
        <f>SUM(D99:D110)</f>
        <v>0</v>
      </c>
      <c r="E111" s="1038">
        <f t="shared" ref="E111:S111" si="24">SUM(E99:E110)</f>
        <v>0</v>
      </c>
      <c r="F111" s="1038">
        <f t="shared" si="24"/>
        <v>0</v>
      </c>
      <c r="G111" s="1038">
        <f t="shared" si="24"/>
        <v>0</v>
      </c>
      <c r="H111" s="1038">
        <f t="shared" si="24"/>
        <v>0</v>
      </c>
      <c r="I111" s="1038">
        <f t="shared" si="24"/>
        <v>0</v>
      </c>
      <c r="J111" s="1038">
        <f t="shared" si="24"/>
        <v>0</v>
      </c>
      <c r="K111" s="1038">
        <f t="shared" si="24"/>
        <v>0</v>
      </c>
      <c r="L111" s="1038">
        <f t="shared" si="24"/>
        <v>0</v>
      </c>
      <c r="M111" s="1038">
        <f t="shared" si="24"/>
        <v>0</v>
      </c>
      <c r="N111" s="1038">
        <f t="shared" si="24"/>
        <v>0</v>
      </c>
      <c r="O111" s="1038">
        <f t="shared" si="24"/>
        <v>0</v>
      </c>
      <c r="P111" s="1038">
        <f t="shared" si="24"/>
        <v>0</v>
      </c>
      <c r="Q111" s="1038">
        <f t="shared" si="24"/>
        <v>0</v>
      </c>
      <c r="R111" s="1038">
        <f t="shared" si="24"/>
        <v>0</v>
      </c>
      <c r="S111" s="1038">
        <f t="shared" si="24"/>
        <v>0</v>
      </c>
    </row>
    <row r="112" spans="1:19">
      <c r="C112" s="1039" t="s">
        <v>320</v>
      </c>
      <c r="D112" s="1040">
        <f>E111+F111+G111+H111+I111+J111+K111</f>
        <v>0</v>
      </c>
      <c r="L112" s="1040">
        <f>M111+N111+O111</f>
        <v>0</v>
      </c>
      <c r="P112" s="1040">
        <f>Q111+R111</f>
        <v>0</v>
      </c>
      <c r="S112" s="1040">
        <f>L111+D111+P111</f>
        <v>0</v>
      </c>
    </row>
    <row r="113" spans="1:19" ht="15">
      <c r="A113" s="78" t="s">
        <v>1121</v>
      </c>
      <c r="B113" s="1041" t="s">
        <v>351</v>
      </c>
      <c r="C113" s="1042"/>
      <c r="D113" s="1043"/>
      <c r="E113" s="1043"/>
      <c r="F113" s="1043"/>
      <c r="G113" s="1043"/>
      <c r="H113" s="1043"/>
      <c r="I113" s="1043"/>
      <c r="J113" s="1043"/>
      <c r="K113" s="1043"/>
      <c r="L113" s="1043"/>
    </row>
    <row r="114" spans="1:19">
      <c r="A114" s="78" t="s">
        <v>443</v>
      </c>
      <c r="B114" s="1041" t="s">
        <v>339</v>
      </c>
    </row>
    <row r="116" spans="1:19" ht="15">
      <c r="A116" s="733" t="s">
        <v>1129</v>
      </c>
    </row>
    <row r="118" spans="1:19">
      <c r="A118" s="1446" t="s">
        <v>1057</v>
      </c>
      <c r="B118" s="1446" t="s">
        <v>1058</v>
      </c>
      <c r="C118" s="1446" t="s">
        <v>1097</v>
      </c>
      <c r="D118" s="1446" t="s">
        <v>1060</v>
      </c>
      <c r="E118" s="1030" t="s">
        <v>290</v>
      </c>
      <c r="F118" s="1031"/>
      <c r="G118" s="1031"/>
      <c r="H118" s="1031"/>
      <c r="I118" s="1031"/>
      <c r="J118" s="1031"/>
      <c r="K118" s="1032"/>
      <c r="L118" s="1446" t="s">
        <v>1098</v>
      </c>
      <c r="M118" s="1030" t="s">
        <v>290</v>
      </c>
      <c r="N118" s="1031"/>
      <c r="O118" s="1031"/>
      <c r="P118" s="1446" t="s">
        <v>1099</v>
      </c>
      <c r="Q118" s="1030" t="s">
        <v>290</v>
      </c>
      <c r="R118" s="1031"/>
      <c r="S118" s="1446" t="s">
        <v>1100</v>
      </c>
    </row>
    <row r="119" spans="1:19" ht="38.25" customHeight="1">
      <c r="A119" s="1447"/>
      <c r="B119" s="1447"/>
      <c r="C119" s="1447"/>
      <c r="D119" s="1447"/>
      <c r="E119" s="720" t="s">
        <v>291</v>
      </c>
      <c r="F119" s="720" t="s">
        <v>1101</v>
      </c>
      <c r="G119" s="720" t="s">
        <v>1102</v>
      </c>
      <c r="H119" s="720" t="s">
        <v>344</v>
      </c>
      <c r="I119" s="720" t="s">
        <v>1103</v>
      </c>
      <c r="J119" s="720" t="s">
        <v>1104</v>
      </c>
      <c r="K119" s="198" t="s">
        <v>1105</v>
      </c>
      <c r="L119" s="1447"/>
      <c r="M119" s="720" t="s">
        <v>1062</v>
      </c>
      <c r="N119" s="720" t="s">
        <v>347</v>
      </c>
      <c r="O119" s="720" t="s">
        <v>1125</v>
      </c>
      <c r="P119" s="1447"/>
      <c r="Q119" s="720" t="s">
        <v>1107</v>
      </c>
      <c r="R119" s="720" t="s">
        <v>1108</v>
      </c>
      <c r="S119" s="1447"/>
    </row>
    <row r="120" spans="1:19">
      <c r="A120" s="1033">
        <v>1</v>
      </c>
      <c r="B120" s="1033">
        <v>2</v>
      </c>
      <c r="C120" s="1033">
        <v>3</v>
      </c>
      <c r="D120" s="1033">
        <v>4</v>
      </c>
      <c r="E120" s="1033">
        <v>5</v>
      </c>
      <c r="F120" s="1033">
        <v>6</v>
      </c>
      <c r="G120" s="1033">
        <v>7</v>
      </c>
      <c r="H120" s="1033">
        <v>8</v>
      </c>
      <c r="I120" s="1033">
        <v>9</v>
      </c>
      <c r="J120" s="1033">
        <v>10</v>
      </c>
      <c r="K120" s="1033">
        <v>11</v>
      </c>
      <c r="L120" s="1033">
        <v>12</v>
      </c>
      <c r="M120" s="1033">
        <v>13</v>
      </c>
      <c r="N120" s="1033">
        <v>14</v>
      </c>
      <c r="O120" s="1033">
        <v>15</v>
      </c>
      <c r="P120" s="1033">
        <v>16</v>
      </c>
      <c r="Q120" s="1033">
        <v>17</v>
      </c>
      <c r="R120" s="1033">
        <v>18</v>
      </c>
      <c r="S120" s="1033">
        <v>19</v>
      </c>
    </row>
    <row r="121" spans="1:19" s="969" customFormat="1" ht="13.5" customHeight="1">
      <c r="A121" s="985" t="s">
        <v>95</v>
      </c>
      <c r="B121" s="989" t="s">
        <v>1109</v>
      </c>
      <c r="C121" s="1034"/>
      <c r="D121" s="1035">
        <f>SUM(E121:K121)</f>
        <v>0</v>
      </c>
      <c r="E121" s="1035"/>
      <c r="F121" s="1035"/>
      <c r="G121" s="1035"/>
      <c r="H121" s="1035"/>
      <c r="I121" s="1035"/>
      <c r="J121" s="1035"/>
      <c r="K121" s="1035"/>
      <c r="L121" s="1035">
        <f>SUM(M121:O121)</f>
        <v>0</v>
      </c>
      <c r="M121" s="1035"/>
      <c r="N121" s="1035"/>
      <c r="O121" s="1035"/>
      <c r="P121" s="1035">
        <f>SUM(Q121:R121)</f>
        <v>0</v>
      </c>
      <c r="Q121" s="1035"/>
      <c r="R121" s="1035"/>
      <c r="S121" s="1035">
        <f>D121+L121+P121</f>
        <v>0</v>
      </c>
    </row>
    <row r="122" spans="1:19" s="969" customFormat="1" ht="13.5" customHeight="1">
      <c r="A122" s="985" t="s">
        <v>117</v>
      </c>
      <c r="B122" s="989" t="s">
        <v>1110</v>
      </c>
      <c r="C122" s="1034"/>
      <c r="D122" s="1035">
        <f t="shared" ref="D122:D132" si="25">SUM(E122:K122)</f>
        <v>0</v>
      </c>
      <c r="E122" s="1035"/>
      <c r="F122" s="1035"/>
      <c r="G122" s="1035"/>
      <c r="H122" s="1035"/>
      <c r="I122" s="1035"/>
      <c r="J122" s="1035"/>
      <c r="K122" s="1035"/>
      <c r="L122" s="1035">
        <f t="shared" ref="L122:L132" si="26">SUM(M122:O122)</f>
        <v>0</v>
      </c>
      <c r="M122" s="1035"/>
      <c r="N122" s="1035"/>
      <c r="O122" s="1035"/>
      <c r="P122" s="1035">
        <f t="shared" ref="P122:P132" si="27">SUM(Q122:R122)</f>
        <v>0</v>
      </c>
      <c r="Q122" s="1035"/>
      <c r="R122" s="1035"/>
      <c r="S122" s="1035">
        <f t="shared" ref="S122:S132" si="28">D122+L122+P122</f>
        <v>0</v>
      </c>
    </row>
    <row r="123" spans="1:19" s="969" customFormat="1" ht="13.5" customHeight="1">
      <c r="A123" s="985" t="s">
        <v>206</v>
      </c>
      <c r="B123" s="989" t="s">
        <v>1111</v>
      </c>
      <c r="C123" s="1034"/>
      <c r="D123" s="1035">
        <f t="shared" si="25"/>
        <v>0</v>
      </c>
      <c r="E123" s="1035"/>
      <c r="F123" s="1035"/>
      <c r="G123" s="1035"/>
      <c r="H123" s="1035"/>
      <c r="I123" s="1035"/>
      <c r="J123" s="1035"/>
      <c r="K123" s="1035"/>
      <c r="L123" s="1035">
        <f t="shared" si="26"/>
        <v>0</v>
      </c>
      <c r="M123" s="1035"/>
      <c r="N123" s="1035"/>
      <c r="O123" s="1035"/>
      <c r="P123" s="1035">
        <f t="shared" si="27"/>
        <v>0</v>
      </c>
      <c r="Q123" s="1035"/>
      <c r="R123" s="1035"/>
      <c r="S123" s="1035">
        <f t="shared" si="28"/>
        <v>0</v>
      </c>
    </row>
    <row r="124" spans="1:19" s="969" customFormat="1" ht="13.5" customHeight="1">
      <c r="A124" s="985" t="s">
        <v>216</v>
      </c>
      <c r="B124" s="989" t="s">
        <v>1112</v>
      </c>
      <c r="C124" s="1034"/>
      <c r="D124" s="1035">
        <f t="shared" si="25"/>
        <v>0</v>
      </c>
      <c r="E124" s="1035"/>
      <c r="F124" s="1035"/>
      <c r="G124" s="1035"/>
      <c r="H124" s="1035"/>
      <c r="I124" s="1035"/>
      <c r="J124" s="1035"/>
      <c r="K124" s="1035"/>
      <c r="L124" s="1035">
        <f t="shared" si="26"/>
        <v>0</v>
      </c>
      <c r="M124" s="1035"/>
      <c r="N124" s="1035"/>
      <c r="O124" s="1035"/>
      <c r="P124" s="1035">
        <f t="shared" si="27"/>
        <v>0</v>
      </c>
      <c r="Q124" s="1035"/>
      <c r="R124" s="1035"/>
      <c r="S124" s="1035">
        <f t="shared" si="28"/>
        <v>0</v>
      </c>
    </row>
    <row r="125" spans="1:19" s="969" customFormat="1" ht="13.5" customHeight="1">
      <c r="A125" s="985" t="s">
        <v>7</v>
      </c>
      <c r="B125" s="989" t="s">
        <v>1113</v>
      </c>
      <c r="C125" s="1034"/>
      <c r="D125" s="1035">
        <f t="shared" si="25"/>
        <v>0</v>
      </c>
      <c r="E125" s="1035"/>
      <c r="F125" s="1035"/>
      <c r="G125" s="1035"/>
      <c r="H125" s="1035"/>
      <c r="I125" s="1035"/>
      <c r="J125" s="1035"/>
      <c r="K125" s="1035"/>
      <c r="L125" s="1035">
        <f t="shared" si="26"/>
        <v>0</v>
      </c>
      <c r="M125" s="1035"/>
      <c r="N125" s="1035"/>
      <c r="O125" s="1035"/>
      <c r="P125" s="1035">
        <f t="shared" si="27"/>
        <v>0</v>
      </c>
      <c r="Q125" s="1035"/>
      <c r="R125" s="1035"/>
      <c r="S125" s="1035">
        <f t="shared" si="28"/>
        <v>0</v>
      </c>
    </row>
    <row r="126" spans="1:19" s="969" customFormat="1" ht="13.5" customHeight="1">
      <c r="A126" s="985" t="s">
        <v>260</v>
      </c>
      <c r="B126" s="989" t="s">
        <v>1114</v>
      </c>
      <c r="C126" s="1034"/>
      <c r="D126" s="1035">
        <f t="shared" si="25"/>
        <v>0</v>
      </c>
      <c r="E126" s="1035"/>
      <c r="F126" s="1035"/>
      <c r="G126" s="1035"/>
      <c r="H126" s="1035"/>
      <c r="I126" s="1035"/>
      <c r="J126" s="1035"/>
      <c r="K126" s="1035"/>
      <c r="L126" s="1035">
        <f t="shared" si="26"/>
        <v>0</v>
      </c>
      <c r="M126" s="1035"/>
      <c r="N126" s="1035"/>
      <c r="O126" s="1035"/>
      <c r="P126" s="1035">
        <f t="shared" si="27"/>
        <v>0</v>
      </c>
      <c r="Q126" s="1035"/>
      <c r="R126" s="1035"/>
      <c r="S126" s="1035">
        <f t="shared" si="28"/>
        <v>0</v>
      </c>
    </row>
    <row r="127" spans="1:19" s="969" customFormat="1" ht="13.5" customHeight="1">
      <c r="A127" s="985" t="s">
        <v>262</v>
      </c>
      <c r="B127" s="989" t="s">
        <v>1115</v>
      </c>
      <c r="C127" s="1034"/>
      <c r="D127" s="1035">
        <f t="shared" si="25"/>
        <v>0</v>
      </c>
      <c r="E127" s="1035"/>
      <c r="F127" s="1035"/>
      <c r="G127" s="1035"/>
      <c r="H127" s="1035"/>
      <c r="I127" s="1035"/>
      <c r="J127" s="1035"/>
      <c r="K127" s="1035"/>
      <c r="L127" s="1035">
        <f t="shared" si="26"/>
        <v>0</v>
      </c>
      <c r="M127" s="1035"/>
      <c r="N127" s="1035"/>
      <c r="O127" s="1035"/>
      <c r="P127" s="1035">
        <f t="shared" si="27"/>
        <v>0</v>
      </c>
      <c r="Q127" s="1035"/>
      <c r="R127" s="1035"/>
      <c r="S127" s="1035">
        <f t="shared" si="28"/>
        <v>0</v>
      </c>
    </row>
    <row r="128" spans="1:19" s="969" customFormat="1" ht="13.5" customHeight="1">
      <c r="A128" s="985" t="s">
        <v>298</v>
      </c>
      <c r="B128" s="989" t="s">
        <v>1116</v>
      </c>
      <c r="C128" s="1034"/>
      <c r="D128" s="1035">
        <f t="shared" si="25"/>
        <v>0</v>
      </c>
      <c r="E128" s="1035"/>
      <c r="F128" s="1035"/>
      <c r="G128" s="1035"/>
      <c r="H128" s="1035"/>
      <c r="I128" s="1035"/>
      <c r="J128" s="1035"/>
      <c r="K128" s="1035"/>
      <c r="L128" s="1035">
        <f t="shared" si="26"/>
        <v>0</v>
      </c>
      <c r="M128" s="1035"/>
      <c r="N128" s="1035"/>
      <c r="O128" s="1035"/>
      <c r="P128" s="1035">
        <f t="shared" si="27"/>
        <v>0</v>
      </c>
      <c r="Q128" s="1035"/>
      <c r="R128" s="1035"/>
      <c r="S128" s="1035">
        <f t="shared" si="28"/>
        <v>0</v>
      </c>
    </row>
    <row r="129" spans="1:19" s="969" customFormat="1" ht="13.5" customHeight="1">
      <c r="A129" s="985" t="s">
        <v>299</v>
      </c>
      <c r="B129" s="989" t="s">
        <v>1117</v>
      </c>
      <c r="C129" s="1034"/>
      <c r="D129" s="1035">
        <f t="shared" si="25"/>
        <v>0</v>
      </c>
      <c r="E129" s="1035"/>
      <c r="F129" s="1035"/>
      <c r="G129" s="1035"/>
      <c r="H129" s="1035"/>
      <c r="I129" s="1035"/>
      <c r="J129" s="1035"/>
      <c r="K129" s="1035"/>
      <c r="L129" s="1035">
        <f t="shared" si="26"/>
        <v>0</v>
      </c>
      <c r="M129" s="1035"/>
      <c r="N129" s="1035"/>
      <c r="O129" s="1035"/>
      <c r="P129" s="1035">
        <f t="shared" si="27"/>
        <v>0</v>
      </c>
      <c r="Q129" s="1035"/>
      <c r="R129" s="1035"/>
      <c r="S129" s="1035">
        <f t="shared" si="28"/>
        <v>0</v>
      </c>
    </row>
    <row r="130" spans="1:19" s="969" customFormat="1" ht="13.5" customHeight="1">
      <c r="A130" s="985" t="s">
        <v>300</v>
      </c>
      <c r="B130" s="989" t="s">
        <v>1118</v>
      </c>
      <c r="C130" s="1034"/>
      <c r="D130" s="1035">
        <f t="shared" si="25"/>
        <v>0</v>
      </c>
      <c r="E130" s="1035"/>
      <c r="F130" s="1035"/>
      <c r="G130" s="1035"/>
      <c r="H130" s="1035"/>
      <c r="I130" s="1035"/>
      <c r="J130" s="1035"/>
      <c r="K130" s="1035"/>
      <c r="L130" s="1035">
        <f t="shared" si="26"/>
        <v>0</v>
      </c>
      <c r="M130" s="1035"/>
      <c r="N130" s="1035"/>
      <c r="O130" s="1035"/>
      <c r="P130" s="1035">
        <f t="shared" si="27"/>
        <v>0</v>
      </c>
      <c r="Q130" s="1035"/>
      <c r="R130" s="1035"/>
      <c r="S130" s="1035">
        <f t="shared" si="28"/>
        <v>0</v>
      </c>
    </row>
    <row r="131" spans="1:19" s="969" customFormat="1" ht="13.5" customHeight="1">
      <c r="A131" s="985" t="s">
        <v>301</v>
      </c>
      <c r="B131" s="989" t="s">
        <v>1119</v>
      </c>
      <c r="C131" s="1034"/>
      <c r="D131" s="1035">
        <f t="shared" si="25"/>
        <v>0</v>
      </c>
      <c r="E131" s="1035"/>
      <c r="F131" s="1035"/>
      <c r="G131" s="1035"/>
      <c r="H131" s="1035"/>
      <c r="I131" s="1035"/>
      <c r="J131" s="1035"/>
      <c r="K131" s="1035"/>
      <c r="L131" s="1035">
        <f t="shared" si="26"/>
        <v>0</v>
      </c>
      <c r="M131" s="1035"/>
      <c r="N131" s="1035"/>
      <c r="O131" s="1035"/>
      <c r="P131" s="1035">
        <f t="shared" si="27"/>
        <v>0</v>
      </c>
      <c r="Q131" s="1035"/>
      <c r="R131" s="1035"/>
      <c r="S131" s="1035">
        <f t="shared" si="28"/>
        <v>0</v>
      </c>
    </row>
    <row r="132" spans="1:19" s="969" customFormat="1" ht="13.5" customHeight="1">
      <c r="A132" s="985" t="s">
        <v>302</v>
      </c>
      <c r="B132" s="989" t="s">
        <v>1120</v>
      </c>
      <c r="C132" s="1034"/>
      <c r="D132" s="1035">
        <f t="shared" si="25"/>
        <v>0</v>
      </c>
      <c r="E132" s="1035"/>
      <c r="F132" s="1035"/>
      <c r="G132" s="1035"/>
      <c r="H132" s="1035"/>
      <c r="I132" s="1035"/>
      <c r="J132" s="1035"/>
      <c r="K132" s="1035"/>
      <c r="L132" s="1035">
        <f t="shared" si="26"/>
        <v>0</v>
      </c>
      <c r="M132" s="1035"/>
      <c r="N132" s="1035"/>
      <c r="O132" s="1035"/>
      <c r="P132" s="1035">
        <f t="shared" si="27"/>
        <v>0</v>
      </c>
      <c r="Q132" s="1035"/>
      <c r="R132" s="1035"/>
      <c r="S132" s="1035">
        <f t="shared" si="28"/>
        <v>0</v>
      </c>
    </row>
    <row r="133" spans="1:19" s="970" customFormat="1" ht="13.5" customHeight="1">
      <c r="A133" s="1036"/>
      <c r="B133" s="1036" t="s">
        <v>396</v>
      </c>
      <c r="C133" s="1037">
        <f>SUM(C121:C132)/12</f>
        <v>0</v>
      </c>
      <c r="D133" s="1038">
        <f>SUM(D121:D132)</f>
        <v>0</v>
      </c>
      <c r="E133" s="1038">
        <f t="shared" ref="E133:S133" si="29">SUM(E121:E132)</f>
        <v>0</v>
      </c>
      <c r="F133" s="1038">
        <f t="shared" si="29"/>
        <v>0</v>
      </c>
      <c r="G133" s="1038">
        <f t="shared" si="29"/>
        <v>0</v>
      </c>
      <c r="H133" s="1038">
        <f t="shared" si="29"/>
        <v>0</v>
      </c>
      <c r="I133" s="1038">
        <f t="shared" si="29"/>
        <v>0</v>
      </c>
      <c r="J133" s="1038">
        <f t="shared" si="29"/>
        <v>0</v>
      </c>
      <c r="K133" s="1038">
        <f t="shared" si="29"/>
        <v>0</v>
      </c>
      <c r="L133" s="1038">
        <f t="shared" si="29"/>
        <v>0</v>
      </c>
      <c r="M133" s="1038">
        <f t="shared" si="29"/>
        <v>0</v>
      </c>
      <c r="N133" s="1038">
        <f t="shared" si="29"/>
        <v>0</v>
      </c>
      <c r="O133" s="1038">
        <f t="shared" si="29"/>
        <v>0</v>
      </c>
      <c r="P133" s="1038">
        <f t="shared" si="29"/>
        <v>0</v>
      </c>
      <c r="Q133" s="1038">
        <f t="shared" si="29"/>
        <v>0</v>
      </c>
      <c r="R133" s="1038">
        <f t="shared" si="29"/>
        <v>0</v>
      </c>
      <c r="S133" s="1038">
        <f t="shared" si="29"/>
        <v>0</v>
      </c>
    </row>
    <row r="134" spans="1:19">
      <c r="C134" s="1039" t="s">
        <v>320</v>
      </c>
      <c r="D134" s="1040">
        <f>E133+F133+G133+H133+I133+J133+K133</f>
        <v>0</v>
      </c>
      <c r="L134" s="1040">
        <f>M133+N133+O133</f>
        <v>0</v>
      </c>
      <c r="P134" s="1040">
        <f>Q133+R133</f>
        <v>0</v>
      </c>
      <c r="S134" s="1040">
        <f>L133+D133+P133</f>
        <v>0</v>
      </c>
    </row>
    <row r="135" spans="1:19" ht="15">
      <c r="A135" s="78" t="s">
        <v>1121</v>
      </c>
      <c r="B135" s="1041" t="s">
        <v>351</v>
      </c>
      <c r="C135" s="1042"/>
      <c r="D135" s="1043"/>
      <c r="E135" s="1043"/>
      <c r="F135" s="1043"/>
      <c r="G135" s="1043"/>
      <c r="H135" s="1043"/>
      <c r="I135" s="1043"/>
      <c r="J135" s="1043"/>
      <c r="K135" s="1043"/>
      <c r="L135" s="1043"/>
    </row>
    <row r="136" spans="1:19">
      <c r="A136" s="78" t="s">
        <v>443</v>
      </c>
      <c r="B136" s="1041" t="s">
        <v>339</v>
      </c>
    </row>
  </sheetData>
  <mergeCells count="45">
    <mergeCell ref="A2:S2"/>
    <mergeCell ref="A3:S3"/>
    <mergeCell ref="A4:S4"/>
    <mergeCell ref="A8:A9"/>
    <mergeCell ref="B8:B9"/>
    <mergeCell ref="C8:C9"/>
    <mergeCell ref="D8:D9"/>
    <mergeCell ref="L8:L9"/>
    <mergeCell ref="P8:P9"/>
    <mergeCell ref="S8:S9"/>
    <mergeCell ref="S30:S31"/>
    <mergeCell ref="A52:A53"/>
    <mergeCell ref="B52:B53"/>
    <mergeCell ref="C52:C53"/>
    <mergeCell ref="D52:D53"/>
    <mergeCell ref="L52:L53"/>
    <mergeCell ref="P52:P53"/>
    <mergeCell ref="S52:S53"/>
    <mergeCell ref="A30:A31"/>
    <mergeCell ref="B30:B31"/>
    <mergeCell ref="C30:C31"/>
    <mergeCell ref="D30:D31"/>
    <mergeCell ref="L30:L31"/>
    <mergeCell ref="P30:P31"/>
    <mergeCell ref="S74:S75"/>
    <mergeCell ref="A96:A97"/>
    <mergeCell ref="B96:B97"/>
    <mergeCell ref="C96:C97"/>
    <mergeCell ref="D96:D97"/>
    <mergeCell ref="L96:L97"/>
    <mergeCell ref="P96:P97"/>
    <mergeCell ref="S96:S97"/>
    <mergeCell ref="A74:A75"/>
    <mergeCell ref="B74:B75"/>
    <mergeCell ref="C74:C75"/>
    <mergeCell ref="D74:D75"/>
    <mergeCell ref="L74:L75"/>
    <mergeCell ref="P74:P75"/>
    <mergeCell ref="S118:S119"/>
    <mergeCell ref="A118:A119"/>
    <mergeCell ref="B118:B119"/>
    <mergeCell ref="C118:C119"/>
    <mergeCell ref="D118:D119"/>
    <mergeCell ref="L118:L119"/>
    <mergeCell ref="P118:P119"/>
  </mergeCells>
  <printOptions horizontalCentered="1"/>
  <pageMargins left="0.39370078740157483" right="0.39370078740157483" top="0.55118110236220474" bottom="0.55118110236220474" header="0.31496062992125984" footer="0.31496062992125984"/>
  <pageSetup paperSize="9" scale="61" orientation="landscape" horizontalDpi="4294967295" verticalDpi="4294967295" r:id="rId1"/>
  <rowBreaks count="2" manualBreakCount="2">
    <brk id="49" max="16383" man="1"/>
    <brk id="9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136"/>
  <sheetViews>
    <sheetView view="pageBreakPreview" zoomScaleNormal="100" zoomScaleSheetLayoutView="100" workbookViewId="0">
      <selection activeCell="Q1" sqref="Q1"/>
    </sheetView>
  </sheetViews>
  <sheetFormatPr defaultRowHeight="12.75"/>
  <cols>
    <col min="1" max="1" width="3.7109375" style="78" customWidth="1"/>
    <col min="2" max="2" width="14.42578125" style="78" customWidth="1"/>
    <col min="3" max="3" width="8.7109375" style="78" customWidth="1"/>
    <col min="4" max="4" width="12.7109375" style="78" customWidth="1"/>
    <col min="5" max="5" width="12.85546875" style="78" customWidth="1"/>
    <col min="6" max="11" width="12.28515625" style="78" customWidth="1"/>
    <col min="12" max="12" width="12.7109375" style="78" customWidth="1"/>
    <col min="13" max="15" width="12.28515625" style="78" customWidth="1"/>
    <col min="16" max="16" width="12.7109375" style="78" customWidth="1"/>
    <col min="17" max="18" width="12.28515625" style="78" customWidth="1"/>
    <col min="19" max="19" width="14.7109375" style="78" customWidth="1"/>
    <col min="20" max="16384" width="9.140625" style="78"/>
  </cols>
  <sheetData>
    <row r="1" spans="1:19">
      <c r="P1" s="78" t="s">
        <v>1130</v>
      </c>
    </row>
    <row r="2" spans="1:19" ht="20.100000000000001" customHeight="1">
      <c r="A2" s="1211" t="s">
        <v>1131</v>
      </c>
      <c r="B2" s="1186"/>
      <c r="C2" s="1186"/>
      <c r="D2" s="1186"/>
      <c r="E2" s="1186"/>
      <c r="F2" s="1186"/>
      <c r="G2" s="1186"/>
      <c r="H2" s="1186"/>
      <c r="I2" s="1186"/>
      <c r="J2" s="1186"/>
      <c r="K2" s="1186"/>
      <c r="L2" s="1186"/>
      <c r="M2" s="1186"/>
      <c r="N2" s="1186"/>
      <c r="O2" s="1186"/>
      <c r="P2" s="1186"/>
      <c r="Q2" s="1186"/>
      <c r="R2" s="1186"/>
      <c r="S2" s="1186"/>
    </row>
    <row r="3" spans="1:19" ht="20.100000000000001" customHeight="1">
      <c r="A3" s="1448"/>
      <c r="B3" s="1448"/>
      <c r="C3" s="1448"/>
      <c r="D3" s="1448"/>
      <c r="E3" s="1448"/>
      <c r="F3" s="1448"/>
      <c r="G3" s="1448"/>
      <c r="H3" s="1448"/>
      <c r="I3" s="1448"/>
      <c r="J3" s="1448"/>
      <c r="K3" s="1448"/>
      <c r="L3" s="1448"/>
      <c r="M3" s="1448"/>
      <c r="N3" s="1448"/>
      <c r="O3" s="1448"/>
      <c r="P3" s="1448"/>
      <c r="Q3" s="1448"/>
      <c r="R3" s="1448"/>
      <c r="S3" s="1448"/>
    </row>
    <row r="4" spans="1:19" ht="15">
      <c r="A4" s="1449" t="s">
        <v>691</v>
      </c>
      <c r="B4" s="1449"/>
      <c r="C4" s="1449"/>
      <c r="D4" s="1449"/>
      <c r="E4" s="1449"/>
      <c r="F4" s="1449"/>
      <c r="G4" s="1449"/>
      <c r="H4" s="1449"/>
      <c r="I4" s="1449"/>
      <c r="J4" s="1449"/>
      <c r="K4" s="1449"/>
      <c r="L4" s="1449"/>
      <c r="M4" s="1449"/>
      <c r="N4" s="1449"/>
      <c r="O4" s="1449"/>
      <c r="P4" s="1449"/>
      <c r="Q4" s="1449"/>
      <c r="R4" s="1449"/>
      <c r="S4" s="1449"/>
    </row>
    <row r="5" spans="1:19">
      <c r="S5" s="972" t="s">
        <v>1056</v>
      </c>
    </row>
    <row r="6" spans="1:19" ht="15">
      <c r="A6" s="733" t="s">
        <v>1096</v>
      </c>
    </row>
    <row r="8" spans="1:19">
      <c r="A8" s="1446" t="s">
        <v>1057</v>
      </c>
      <c r="B8" s="1446" t="s">
        <v>1058</v>
      </c>
      <c r="C8" s="1446" t="s">
        <v>1097</v>
      </c>
      <c r="D8" s="1446" t="s">
        <v>1060</v>
      </c>
      <c r="E8" s="1030" t="s">
        <v>290</v>
      </c>
      <c r="F8" s="1031"/>
      <c r="G8" s="1031"/>
      <c r="H8" s="1031"/>
      <c r="I8" s="1031"/>
      <c r="J8" s="1031"/>
      <c r="K8" s="1032"/>
      <c r="L8" s="1446" t="s">
        <v>1098</v>
      </c>
      <c r="M8" s="1030" t="s">
        <v>290</v>
      </c>
      <c r="N8" s="1031"/>
      <c r="O8" s="1031"/>
      <c r="P8" s="1446" t="s">
        <v>1099</v>
      </c>
      <c r="Q8" s="1030" t="s">
        <v>290</v>
      </c>
      <c r="R8" s="1031"/>
      <c r="S8" s="1446" t="s">
        <v>1100</v>
      </c>
    </row>
    <row r="9" spans="1:19" ht="38.25" customHeight="1">
      <c r="A9" s="1447"/>
      <c r="B9" s="1447"/>
      <c r="C9" s="1447"/>
      <c r="D9" s="1447"/>
      <c r="E9" s="720" t="s">
        <v>291</v>
      </c>
      <c r="F9" s="720" t="s">
        <v>1101</v>
      </c>
      <c r="G9" s="720" t="s">
        <v>1102</v>
      </c>
      <c r="H9" s="720" t="s">
        <v>344</v>
      </c>
      <c r="I9" s="720" t="s">
        <v>1103</v>
      </c>
      <c r="J9" s="720" t="s">
        <v>1104</v>
      </c>
      <c r="K9" s="198" t="s">
        <v>1105</v>
      </c>
      <c r="L9" s="1447"/>
      <c r="M9" s="720" t="s">
        <v>1062</v>
      </c>
      <c r="N9" s="720" t="s">
        <v>347</v>
      </c>
      <c r="O9" s="720" t="s">
        <v>1106</v>
      </c>
      <c r="P9" s="1447"/>
      <c r="Q9" s="720" t="s">
        <v>1107</v>
      </c>
      <c r="R9" s="720" t="s">
        <v>1108</v>
      </c>
      <c r="S9" s="1447"/>
    </row>
    <row r="10" spans="1:19">
      <c r="A10" s="1033">
        <v>1</v>
      </c>
      <c r="B10" s="1033">
        <v>2</v>
      </c>
      <c r="C10" s="1033">
        <v>3</v>
      </c>
      <c r="D10" s="1033">
        <v>4</v>
      </c>
      <c r="E10" s="1033">
        <v>5</v>
      </c>
      <c r="F10" s="1033">
        <v>6</v>
      </c>
      <c r="G10" s="1033">
        <v>7</v>
      </c>
      <c r="H10" s="1033">
        <v>8</v>
      </c>
      <c r="I10" s="1033">
        <v>9</v>
      </c>
      <c r="J10" s="1033">
        <v>10</v>
      </c>
      <c r="K10" s="1033">
        <v>11</v>
      </c>
      <c r="L10" s="1033">
        <v>12</v>
      </c>
      <c r="M10" s="1033">
        <v>13</v>
      </c>
      <c r="N10" s="1033">
        <v>14</v>
      </c>
      <c r="O10" s="1033">
        <v>15</v>
      </c>
      <c r="P10" s="1033">
        <v>16</v>
      </c>
      <c r="Q10" s="1033">
        <v>17</v>
      </c>
      <c r="R10" s="1033">
        <v>18</v>
      </c>
      <c r="S10" s="1033">
        <v>19</v>
      </c>
    </row>
    <row r="11" spans="1:19" s="969" customFormat="1" ht="13.5" customHeight="1">
      <c r="A11" s="985" t="s">
        <v>95</v>
      </c>
      <c r="B11" s="989" t="s">
        <v>1109</v>
      </c>
      <c r="C11" s="1034"/>
      <c r="D11" s="1035">
        <f>SUM(E11:K11)</f>
        <v>0</v>
      </c>
      <c r="E11" s="1035"/>
      <c r="F11" s="1035"/>
      <c r="G11" s="1035"/>
      <c r="H11" s="1035"/>
      <c r="I11" s="1035"/>
      <c r="J11" s="1035"/>
      <c r="K11" s="1035"/>
      <c r="L11" s="1035">
        <f>SUM(M11:O11)</f>
        <v>0</v>
      </c>
      <c r="M11" s="1035"/>
      <c r="N11" s="1035"/>
      <c r="O11" s="1035"/>
      <c r="P11" s="1035">
        <f>SUM(Q11:R11)</f>
        <v>0</v>
      </c>
      <c r="Q11" s="1035"/>
      <c r="R11" s="1035"/>
      <c r="S11" s="1035">
        <f>D11+L11+P11</f>
        <v>0</v>
      </c>
    </row>
    <row r="12" spans="1:19" s="969" customFormat="1" ht="13.5" customHeight="1">
      <c r="A12" s="985" t="s">
        <v>117</v>
      </c>
      <c r="B12" s="989" t="s">
        <v>1110</v>
      </c>
      <c r="C12" s="1034"/>
      <c r="D12" s="1035">
        <f t="shared" ref="D12:D22" si="0">SUM(E12:K12)</f>
        <v>0</v>
      </c>
      <c r="E12" s="1035"/>
      <c r="F12" s="1035"/>
      <c r="G12" s="1035"/>
      <c r="H12" s="1035"/>
      <c r="I12" s="1035"/>
      <c r="J12" s="1035"/>
      <c r="K12" s="1035"/>
      <c r="L12" s="1035">
        <f t="shared" ref="L12:L22" si="1">SUM(M12:O12)</f>
        <v>0</v>
      </c>
      <c r="M12" s="1035"/>
      <c r="N12" s="1035"/>
      <c r="O12" s="1035"/>
      <c r="P12" s="1035">
        <f t="shared" ref="P12:P22" si="2">SUM(Q12:R12)</f>
        <v>0</v>
      </c>
      <c r="Q12" s="1035"/>
      <c r="R12" s="1035"/>
      <c r="S12" s="1035">
        <f t="shared" ref="S12:S22" si="3">D12+L12+P12</f>
        <v>0</v>
      </c>
    </row>
    <row r="13" spans="1:19" s="969" customFormat="1" ht="13.5" customHeight="1">
      <c r="A13" s="985" t="s">
        <v>206</v>
      </c>
      <c r="B13" s="989" t="s">
        <v>1111</v>
      </c>
      <c r="C13" s="1034"/>
      <c r="D13" s="1035">
        <f t="shared" si="0"/>
        <v>0</v>
      </c>
      <c r="E13" s="1035"/>
      <c r="F13" s="1035"/>
      <c r="G13" s="1035"/>
      <c r="H13" s="1035"/>
      <c r="I13" s="1035"/>
      <c r="J13" s="1035"/>
      <c r="K13" s="1035"/>
      <c r="L13" s="1035">
        <f t="shared" si="1"/>
        <v>0</v>
      </c>
      <c r="M13" s="1035"/>
      <c r="N13" s="1035"/>
      <c r="O13" s="1035"/>
      <c r="P13" s="1035">
        <f t="shared" si="2"/>
        <v>0</v>
      </c>
      <c r="Q13" s="1035"/>
      <c r="R13" s="1035"/>
      <c r="S13" s="1035">
        <f t="shared" si="3"/>
        <v>0</v>
      </c>
    </row>
    <row r="14" spans="1:19" s="969" customFormat="1" ht="13.5" customHeight="1">
      <c r="A14" s="985" t="s">
        <v>216</v>
      </c>
      <c r="B14" s="989" t="s">
        <v>1112</v>
      </c>
      <c r="C14" s="1034"/>
      <c r="D14" s="1035">
        <f t="shared" si="0"/>
        <v>0</v>
      </c>
      <c r="E14" s="1035"/>
      <c r="F14" s="1035"/>
      <c r="G14" s="1035"/>
      <c r="H14" s="1035"/>
      <c r="I14" s="1035"/>
      <c r="J14" s="1035"/>
      <c r="K14" s="1035"/>
      <c r="L14" s="1035">
        <f t="shared" si="1"/>
        <v>0</v>
      </c>
      <c r="M14" s="1035"/>
      <c r="N14" s="1035"/>
      <c r="O14" s="1035"/>
      <c r="P14" s="1035">
        <f t="shared" si="2"/>
        <v>0</v>
      </c>
      <c r="Q14" s="1035"/>
      <c r="R14" s="1035"/>
      <c r="S14" s="1035">
        <f t="shared" si="3"/>
        <v>0</v>
      </c>
    </row>
    <row r="15" spans="1:19" s="969" customFormat="1" ht="13.5" customHeight="1">
      <c r="A15" s="985" t="s">
        <v>7</v>
      </c>
      <c r="B15" s="989" t="s">
        <v>1113</v>
      </c>
      <c r="C15" s="1034"/>
      <c r="D15" s="1035">
        <f t="shared" si="0"/>
        <v>0</v>
      </c>
      <c r="E15" s="1035"/>
      <c r="F15" s="1035"/>
      <c r="G15" s="1035"/>
      <c r="H15" s="1035"/>
      <c r="I15" s="1035"/>
      <c r="J15" s="1035"/>
      <c r="K15" s="1035"/>
      <c r="L15" s="1035">
        <f t="shared" si="1"/>
        <v>0</v>
      </c>
      <c r="M15" s="1035"/>
      <c r="N15" s="1035"/>
      <c r="O15" s="1035"/>
      <c r="P15" s="1035">
        <f t="shared" si="2"/>
        <v>0</v>
      </c>
      <c r="Q15" s="1035"/>
      <c r="R15" s="1035"/>
      <c r="S15" s="1035">
        <f t="shared" si="3"/>
        <v>0</v>
      </c>
    </row>
    <row r="16" spans="1:19" s="969" customFormat="1" ht="13.5" customHeight="1">
      <c r="A16" s="985" t="s">
        <v>260</v>
      </c>
      <c r="B16" s="989" t="s">
        <v>1114</v>
      </c>
      <c r="C16" s="1034"/>
      <c r="D16" s="1035">
        <f t="shared" si="0"/>
        <v>0</v>
      </c>
      <c r="E16" s="1035"/>
      <c r="F16" s="1035"/>
      <c r="G16" s="1035"/>
      <c r="H16" s="1035"/>
      <c r="I16" s="1035"/>
      <c r="J16" s="1035"/>
      <c r="K16" s="1035"/>
      <c r="L16" s="1035">
        <f t="shared" si="1"/>
        <v>0</v>
      </c>
      <c r="M16" s="1035"/>
      <c r="N16" s="1035"/>
      <c r="O16" s="1035"/>
      <c r="P16" s="1035">
        <f t="shared" si="2"/>
        <v>0</v>
      </c>
      <c r="Q16" s="1035"/>
      <c r="R16" s="1035"/>
      <c r="S16" s="1035">
        <f t="shared" si="3"/>
        <v>0</v>
      </c>
    </row>
    <row r="17" spans="1:19" s="969" customFormat="1" ht="13.5" customHeight="1">
      <c r="A17" s="985" t="s">
        <v>262</v>
      </c>
      <c r="B17" s="989" t="s">
        <v>1115</v>
      </c>
      <c r="C17" s="1034"/>
      <c r="D17" s="1035">
        <f t="shared" si="0"/>
        <v>0</v>
      </c>
      <c r="E17" s="1035"/>
      <c r="F17" s="1035"/>
      <c r="G17" s="1035"/>
      <c r="H17" s="1035"/>
      <c r="I17" s="1035"/>
      <c r="J17" s="1035"/>
      <c r="K17" s="1035"/>
      <c r="L17" s="1035">
        <f t="shared" si="1"/>
        <v>0</v>
      </c>
      <c r="M17" s="1035"/>
      <c r="N17" s="1035"/>
      <c r="O17" s="1035"/>
      <c r="P17" s="1035">
        <f t="shared" si="2"/>
        <v>0</v>
      </c>
      <c r="Q17" s="1035"/>
      <c r="R17" s="1035"/>
      <c r="S17" s="1035">
        <f t="shared" si="3"/>
        <v>0</v>
      </c>
    </row>
    <row r="18" spans="1:19" s="969" customFormat="1" ht="13.5" customHeight="1">
      <c r="A18" s="985" t="s">
        <v>298</v>
      </c>
      <c r="B18" s="989" t="s">
        <v>1116</v>
      </c>
      <c r="C18" s="1034"/>
      <c r="D18" s="1035">
        <f t="shared" si="0"/>
        <v>0</v>
      </c>
      <c r="E18" s="1035"/>
      <c r="F18" s="1035"/>
      <c r="G18" s="1035"/>
      <c r="H18" s="1035"/>
      <c r="I18" s="1035"/>
      <c r="J18" s="1035"/>
      <c r="K18" s="1035"/>
      <c r="L18" s="1035">
        <f t="shared" si="1"/>
        <v>0</v>
      </c>
      <c r="M18" s="1035"/>
      <c r="N18" s="1035"/>
      <c r="O18" s="1035"/>
      <c r="P18" s="1035">
        <f t="shared" si="2"/>
        <v>0</v>
      </c>
      <c r="Q18" s="1035"/>
      <c r="R18" s="1035"/>
      <c r="S18" s="1035">
        <f t="shared" si="3"/>
        <v>0</v>
      </c>
    </row>
    <row r="19" spans="1:19" s="969" customFormat="1" ht="13.5" customHeight="1">
      <c r="A19" s="985" t="s">
        <v>299</v>
      </c>
      <c r="B19" s="989" t="s">
        <v>1117</v>
      </c>
      <c r="C19" s="1034"/>
      <c r="D19" s="1035">
        <f t="shared" si="0"/>
        <v>0</v>
      </c>
      <c r="E19" s="1035"/>
      <c r="F19" s="1035"/>
      <c r="G19" s="1035"/>
      <c r="H19" s="1035"/>
      <c r="I19" s="1035"/>
      <c r="J19" s="1035"/>
      <c r="K19" s="1035"/>
      <c r="L19" s="1035">
        <f t="shared" si="1"/>
        <v>0</v>
      </c>
      <c r="M19" s="1035"/>
      <c r="N19" s="1035"/>
      <c r="O19" s="1035"/>
      <c r="P19" s="1035">
        <f t="shared" si="2"/>
        <v>0</v>
      </c>
      <c r="Q19" s="1035"/>
      <c r="R19" s="1035"/>
      <c r="S19" s="1035">
        <f t="shared" si="3"/>
        <v>0</v>
      </c>
    </row>
    <row r="20" spans="1:19" s="969" customFormat="1" ht="13.5" customHeight="1">
      <c r="A20" s="985" t="s">
        <v>300</v>
      </c>
      <c r="B20" s="989" t="s">
        <v>1118</v>
      </c>
      <c r="C20" s="1034"/>
      <c r="D20" s="1035">
        <f t="shared" si="0"/>
        <v>0</v>
      </c>
      <c r="E20" s="1035"/>
      <c r="F20" s="1035"/>
      <c r="G20" s="1035"/>
      <c r="H20" s="1035"/>
      <c r="I20" s="1035"/>
      <c r="J20" s="1035"/>
      <c r="K20" s="1035"/>
      <c r="L20" s="1035">
        <f t="shared" si="1"/>
        <v>0</v>
      </c>
      <c r="M20" s="1035"/>
      <c r="N20" s="1035"/>
      <c r="O20" s="1035"/>
      <c r="P20" s="1035">
        <f t="shared" si="2"/>
        <v>0</v>
      </c>
      <c r="Q20" s="1035"/>
      <c r="R20" s="1035"/>
      <c r="S20" s="1035">
        <f t="shared" si="3"/>
        <v>0</v>
      </c>
    </row>
    <row r="21" spans="1:19" s="969" customFormat="1" ht="13.5" customHeight="1">
      <c r="A21" s="985" t="s">
        <v>301</v>
      </c>
      <c r="B21" s="989" t="s">
        <v>1119</v>
      </c>
      <c r="C21" s="1034"/>
      <c r="D21" s="1035">
        <f t="shared" si="0"/>
        <v>0</v>
      </c>
      <c r="E21" s="1035"/>
      <c r="F21" s="1035"/>
      <c r="G21" s="1035"/>
      <c r="H21" s="1035"/>
      <c r="I21" s="1035"/>
      <c r="J21" s="1035"/>
      <c r="K21" s="1035"/>
      <c r="L21" s="1035">
        <f t="shared" si="1"/>
        <v>0</v>
      </c>
      <c r="M21" s="1035"/>
      <c r="N21" s="1035"/>
      <c r="O21" s="1035"/>
      <c r="P21" s="1035">
        <f t="shared" si="2"/>
        <v>0</v>
      </c>
      <c r="Q21" s="1035"/>
      <c r="R21" s="1035"/>
      <c r="S21" s="1035">
        <f t="shared" si="3"/>
        <v>0</v>
      </c>
    </row>
    <row r="22" spans="1:19" s="969" customFormat="1" ht="13.5" customHeight="1">
      <c r="A22" s="985" t="s">
        <v>302</v>
      </c>
      <c r="B22" s="989" t="s">
        <v>1120</v>
      </c>
      <c r="C22" s="1034"/>
      <c r="D22" s="1035">
        <f t="shared" si="0"/>
        <v>0</v>
      </c>
      <c r="E22" s="1035"/>
      <c r="F22" s="1035"/>
      <c r="G22" s="1035"/>
      <c r="H22" s="1035"/>
      <c r="I22" s="1035"/>
      <c r="J22" s="1035"/>
      <c r="K22" s="1035"/>
      <c r="L22" s="1035">
        <f t="shared" si="1"/>
        <v>0</v>
      </c>
      <c r="M22" s="1035"/>
      <c r="N22" s="1035"/>
      <c r="O22" s="1035"/>
      <c r="P22" s="1035">
        <f t="shared" si="2"/>
        <v>0</v>
      </c>
      <c r="Q22" s="1035"/>
      <c r="R22" s="1035"/>
      <c r="S22" s="1035">
        <f t="shared" si="3"/>
        <v>0</v>
      </c>
    </row>
    <row r="23" spans="1:19" s="970" customFormat="1" ht="13.5" customHeight="1">
      <c r="A23" s="1036"/>
      <c r="B23" s="1036" t="s">
        <v>396</v>
      </c>
      <c r="C23" s="1037">
        <f>SUM(C11:C22)/12</f>
        <v>0</v>
      </c>
      <c r="D23" s="1038">
        <f>SUM(D11:D22)</f>
        <v>0</v>
      </c>
      <c r="E23" s="1038">
        <f t="shared" ref="E23:S23" si="4">SUM(E11:E22)</f>
        <v>0</v>
      </c>
      <c r="F23" s="1038">
        <f t="shared" si="4"/>
        <v>0</v>
      </c>
      <c r="G23" s="1038">
        <f t="shared" si="4"/>
        <v>0</v>
      </c>
      <c r="H23" s="1038">
        <f t="shared" si="4"/>
        <v>0</v>
      </c>
      <c r="I23" s="1038">
        <f t="shared" si="4"/>
        <v>0</v>
      </c>
      <c r="J23" s="1038">
        <f t="shared" si="4"/>
        <v>0</v>
      </c>
      <c r="K23" s="1038">
        <f t="shared" si="4"/>
        <v>0</v>
      </c>
      <c r="L23" s="1038">
        <f t="shared" si="4"/>
        <v>0</v>
      </c>
      <c r="M23" s="1038">
        <f t="shared" si="4"/>
        <v>0</v>
      </c>
      <c r="N23" s="1038">
        <f t="shared" si="4"/>
        <v>0</v>
      </c>
      <c r="O23" s="1038">
        <f t="shared" si="4"/>
        <v>0</v>
      </c>
      <c r="P23" s="1038">
        <f t="shared" si="4"/>
        <v>0</v>
      </c>
      <c r="Q23" s="1038">
        <f t="shared" si="4"/>
        <v>0</v>
      </c>
      <c r="R23" s="1038">
        <f t="shared" si="4"/>
        <v>0</v>
      </c>
      <c r="S23" s="1038">
        <f t="shared" si="4"/>
        <v>0</v>
      </c>
    </row>
    <row r="24" spans="1:19">
      <c r="C24" s="1039" t="s">
        <v>320</v>
      </c>
      <c r="D24" s="1040">
        <f>E23+F23+G23+H23+I23+J23+K23</f>
        <v>0</v>
      </c>
      <c r="L24" s="1040">
        <f>M23+N23+O23</f>
        <v>0</v>
      </c>
      <c r="P24" s="1040">
        <f>Q23+R23</f>
        <v>0</v>
      </c>
      <c r="S24" s="1040">
        <f>L23+D23+P23</f>
        <v>0</v>
      </c>
    </row>
    <row r="25" spans="1:19" ht="15">
      <c r="A25" s="78" t="s">
        <v>1121</v>
      </c>
      <c r="B25" s="1041" t="s">
        <v>351</v>
      </c>
      <c r="C25" s="1042"/>
      <c r="D25" s="1043"/>
      <c r="E25" s="1043"/>
      <c r="F25" s="1043"/>
      <c r="G25" s="1043"/>
      <c r="H25" s="1043"/>
      <c r="I25" s="1043"/>
      <c r="J25" s="1043"/>
      <c r="K25" s="1043"/>
      <c r="L25" s="1043"/>
    </row>
    <row r="26" spans="1:19">
      <c r="A26" s="78" t="s">
        <v>443</v>
      </c>
      <c r="B26" s="1041" t="s">
        <v>339</v>
      </c>
    </row>
    <row r="27" spans="1:19" ht="15">
      <c r="A27" s="78" t="s">
        <v>1122</v>
      </c>
      <c r="B27" s="1041" t="s">
        <v>1123</v>
      </c>
      <c r="C27" s="1042"/>
      <c r="D27" s="1043"/>
      <c r="E27" s="1043"/>
      <c r="F27" s="1043"/>
      <c r="G27" s="1043"/>
    </row>
    <row r="28" spans="1:19" ht="15">
      <c r="A28" s="733" t="s">
        <v>1124</v>
      </c>
    </row>
    <row r="30" spans="1:19">
      <c r="A30" s="1446" t="s">
        <v>1057</v>
      </c>
      <c r="B30" s="1446" t="s">
        <v>1058</v>
      </c>
      <c r="C30" s="1446" t="s">
        <v>1097</v>
      </c>
      <c r="D30" s="1446" t="s">
        <v>1060</v>
      </c>
      <c r="E30" s="1030" t="s">
        <v>290</v>
      </c>
      <c r="F30" s="1031"/>
      <c r="G30" s="1031"/>
      <c r="H30" s="1031"/>
      <c r="I30" s="1031"/>
      <c r="J30" s="1031"/>
      <c r="K30" s="1032"/>
      <c r="L30" s="1446" t="s">
        <v>1098</v>
      </c>
      <c r="M30" s="1030" t="s">
        <v>290</v>
      </c>
      <c r="N30" s="1031"/>
      <c r="O30" s="1031"/>
      <c r="P30" s="1446" t="s">
        <v>1099</v>
      </c>
      <c r="Q30" s="1030" t="s">
        <v>290</v>
      </c>
      <c r="R30" s="1031"/>
      <c r="S30" s="1446" t="s">
        <v>1100</v>
      </c>
    </row>
    <row r="31" spans="1:19" ht="38.25" customHeight="1">
      <c r="A31" s="1447"/>
      <c r="B31" s="1447"/>
      <c r="C31" s="1447"/>
      <c r="D31" s="1447"/>
      <c r="E31" s="720" t="s">
        <v>291</v>
      </c>
      <c r="F31" s="720" t="s">
        <v>1101</v>
      </c>
      <c r="G31" s="720" t="s">
        <v>1102</v>
      </c>
      <c r="H31" s="720" t="s">
        <v>344</v>
      </c>
      <c r="I31" s="720" t="s">
        <v>1103</v>
      </c>
      <c r="J31" s="720" t="s">
        <v>1104</v>
      </c>
      <c r="K31" s="198" t="s">
        <v>1105</v>
      </c>
      <c r="L31" s="1447"/>
      <c r="M31" s="720" t="s">
        <v>1062</v>
      </c>
      <c r="N31" s="720" t="s">
        <v>347</v>
      </c>
      <c r="O31" s="720" t="s">
        <v>1125</v>
      </c>
      <c r="P31" s="1447"/>
      <c r="Q31" s="720" t="s">
        <v>1107</v>
      </c>
      <c r="R31" s="720" t="s">
        <v>1108</v>
      </c>
      <c r="S31" s="1447"/>
    </row>
    <row r="32" spans="1:19">
      <c r="A32" s="1033">
        <v>1</v>
      </c>
      <c r="B32" s="1033">
        <v>2</v>
      </c>
      <c r="C32" s="1033">
        <v>3</v>
      </c>
      <c r="D32" s="1033">
        <v>4</v>
      </c>
      <c r="E32" s="1033">
        <v>5</v>
      </c>
      <c r="F32" s="1033">
        <v>6</v>
      </c>
      <c r="G32" s="1033">
        <v>7</v>
      </c>
      <c r="H32" s="1033">
        <v>8</v>
      </c>
      <c r="I32" s="1033">
        <v>9</v>
      </c>
      <c r="J32" s="1033">
        <v>10</v>
      </c>
      <c r="K32" s="1033">
        <v>11</v>
      </c>
      <c r="L32" s="1033">
        <v>12</v>
      </c>
      <c r="M32" s="1033">
        <v>13</v>
      </c>
      <c r="N32" s="1033">
        <v>14</v>
      </c>
      <c r="O32" s="1033">
        <v>15</v>
      </c>
      <c r="P32" s="1033">
        <v>16</v>
      </c>
      <c r="Q32" s="1033">
        <v>17</v>
      </c>
      <c r="R32" s="1033">
        <v>18</v>
      </c>
      <c r="S32" s="1033">
        <v>19</v>
      </c>
    </row>
    <row r="33" spans="1:19" s="969" customFormat="1" ht="13.5" customHeight="1">
      <c r="A33" s="985" t="s">
        <v>95</v>
      </c>
      <c r="B33" s="989" t="s">
        <v>1109</v>
      </c>
      <c r="C33" s="1034"/>
      <c r="D33" s="1035">
        <f>SUM(E33:K33)</f>
        <v>0</v>
      </c>
      <c r="E33" s="1035"/>
      <c r="F33" s="1035"/>
      <c r="G33" s="1035"/>
      <c r="H33" s="1035"/>
      <c r="I33" s="1035"/>
      <c r="J33" s="1035"/>
      <c r="K33" s="1035"/>
      <c r="L33" s="1035">
        <f>SUM(M33:O33)</f>
        <v>0</v>
      </c>
      <c r="M33" s="1035"/>
      <c r="N33" s="1035"/>
      <c r="O33" s="1035"/>
      <c r="P33" s="1035">
        <f>SUM(Q33:R33)</f>
        <v>0</v>
      </c>
      <c r="Q33" s="1035"/>
      <c r="R33" s="1035"/>
      <c r="S33" s="1035">
        <f>D33+L33+P33</f>
        <v>0</v>
      </c>
    </row>
    <row r="34" spans="1:19" s="969" customFormat="1" ht="13.5" customHeight="1">
      <c r="A34" s="985" t="s">
        <v>117</v>
      </c>
      <c r="B34" s="989" t="s">
        <v>1110</v>
      </c>
      <c r="C34" s="1034"/>
      <c r="D34" s="1035">
        <f t="shared" ref="D34:D44" si="5">SUM(E34:K34)</f>
        <v>0</v>
      </c>
      <c r="E34" s="1035"/>
      <c r="F34" s="1035"/>
      <c r="G34" s="1035"/>
      <c r="H34" s="1035"/>
      <c r="I34" s="1035"/>
      <c r="J34" s="1035"/>
      <c r="K34" s="1035"/>
      <c r="L34" s="1035">
        <f t="shared" ref="L34:L44" si="6">SUM(M34:O34)</f>
        <v>0</v>
      </c>
      <c r="M34" s="1035"/>
      <c r="N34" s="1035"/>
      <c r="O34" s="1035"/>
      <c r="P34" s="1035">
        <f t="shared" ref="P34:P44" si="7">SUM(Q34:R34)</f>
        <v>0</v>
      </c>
      <c r="Q34" s="1035"/>
      <c r="R34" s="1035"/>
      <c r="S34" s="1035">
        <f t="shared" ref="S34:S44" si="8">D34+L34+P34</f>
        <v>0</v>
      </c>
    </row>
    <row r="35" spans="1:19" s="969" customFormat="1" ht="13.5" customHeight="1">
      <c r="A35" s="985" t="s">
        <v>206</v>
      </c>
      <c r="B35" s="989" t="s">
        <v>1111</v>
      </c>
      <c r="C35" s="1034"/>
      <c r="D35" s="1035">
        <f t="shared" si="5"/>
        <v>0</v>
      </c>
      <c r="E35" s="1035"/>
      <c r="F35" s="1035"/>
      <c r="G35" s="1035"/>
      <c r="H35" s="1035"/>
      <c r="I35" s="1035"/>
      <c r="J35" s="1035"/>
      <c r="K35" s="1035"/>
      <c r="L35" s="1035">
        <f t="shared" si="6"/>
        <v>0</v>
      </c>
      <c r="M35" s="1035"/>
      <c r="N35" s="1035"/>
      <c r="O35" s="1035"/>
      <c r="P35" s="1035">
        <f t="shared" si="7"/>
        <v>0</v>
      </c>
      <c r="Q35" s="1035"/>
      <c r="R35" s="1035"/>
      <c r="S35" s="1035">
        <f t="shared" si="8"/>
        <v>0</v>
      </c>
    </row>
    <row r="36" spans="1:19" s="969" customFormat="1" ht="13.5" customHeight="1">
      <c r="A36" s="985" t="s">
        <v>216</v>
      </c>
      <c r="B36" s="989" t="s">
        <v>1112</v>
      </c>
      <c r="C36" s="1034"/>
      <c r="D36" s="1035">
        <f t="shared" si="5"/>
        <v>0</v>
      </c>
      <c r="E36" s="1035"/>
      <c r="F36" s="1035"/>
      <c r="G36" s="1035"/>
      <c r="H36" s="1035"/>
      <c r="I36" s="1035"/>
      <c r="J36" s="1035"/>
      <c r="K36" s="1035"/>
      <c r="L36" s="1035">
        <f t="shared" si="6"/>
        <v>0</v>
      </c>
      <c r="M36" s="1035"/>
      <c r="N36" s="1035"/>
      <c r="O36" s="1035"/>
      <c r="P36" s="1035">
        <f t="shared" si="7"/>
        <v>0</v>
      </c>
      <c r="Q36" s="1035"/>
      <c r="R36" s="1035"/>
      <c r="S36" s="1035">
        <f t="shared" si="8"/>
        <v>0</v>
      </c>
    </row>
    <row r="37" spans="1:19" s="969" customFormat="1" ht="13.5" customHeight="1">
      <c r="A37" s="985" t="s">
        <v>7</v>
      </c>
      <c r="B37" s="989" t="s">
        <v>1113</v>
      </c>
      <c r="C37" s="1034"/>
      <c r="D37" s="1035">
        <f t="shared" si="5"/>
        <v>0</v>
      </c>
      <c r="E37" s="1035"/>
      <c r="F37" s="1035"/>
      <c r="G37" s="1035"/>
      <c r="H37" s="1035"/>
      <c r="I37" s="1035"/>
      <c r="J37" s="1035"/>
      <c r="K37" s="1035"/>
      <c r="L37" s="1035">
        <f t="shared" si="6"/>
        <v>0</v>
      </c>
      <c r="M37" s="1035"/>
      <c r="N37" s="1035"/>
      <c r="O37" s="1035"/>
      <c r="P37" s="1035">
        <f t="shared" si="7"/>
        <v>0</v>
      </c>
      <c r="Q37" s="1035"/>
      <c r="R37" s="1035"/>
      <c r="S37" s="1035">
        <f t="shared" si="8"/>
        <v>0</v>
      </c>
    </row>
    <row r="38" spans="1:19" s="969" customFormat="1" ht="13.5" customHeight="1">
      <c r="A38" s="985" t="s">
        <v>260</v>
      </c>
      <c r="B38" s="989" t="s">
        <v>1114</v>
      </c>
      <c r="C38" s="1034"/>
      <c r="D38" s="1035">
        <f t="shared" si="5"/>
        <v>0</v>
      </c>
      <c r="E38" s="1035"/>
      <c r="F38" s="1035"/>
      <c r="G38" s="1035"/>
      <c r="H38" s="1035"/>
      <c r="I38" s="1035"/>
      <c r="J38" s="1035"/>
      <c r="K38" s="1035"/>
      <c r="L38" s="1035">
        <f t="shared" si="6"/>
        <v>0</v>
      </c>
      <c r="M38" s="1035"/>
      <c r="N38" s="1035"/>
      <c r="O38" s="1035"/>
      <c r="P38" s="1035">
        <f t="shared" si="7"/>
        <v>0</v>
      </c>
      <c r="Q38" s="1035"/>
      <c r="R38" s="1035"/>
      <c r="S38" s="1035">
        <f t="shared" si="8"/>
        <v>0</v>
      </c>
    </row>
    <row r="39" spans="1:19" s="969" customFormat="1" ht="13.5" customHeight="1">
      <c r="A39" s="985" t="s">
        <v>262</v>
      </c>
      <c r="B39" s="989" t="s">
        <v>1115</v>
      </c>
      <c r="C39" s="1034"/>
      <c r="D39" s="1035">
        <f t="shared" si="5"/>
        <v>0</v>
      </c>
      <c r="E39" s="1035"/>
      <c r="F39" s="1035"/>
      <c r="G39" s="1035"/>
      <c r="H39" s="1035"/>
      <c r="I39" s="1035"/>
      <c r="J39" s="1035"/>
      <c r="K39" s="1035"/>
      <c r="L39" s="1035">
        <f t="shared" si="6"/>
        <v>0</v>
      </c>
      <c r="M39" s="1035"/>
      <c r="N39" s="1035"/>
      <c r="O39" s="1035"/>
      <c r="P39" s="1035">
        <f t="shared" si="7"/>
        <v>0</v>
      </c>
      <c r="Q39" s="1035"/>
      <c r="R39" s="1035"/>
      <c r="S39" s="1035">
        <f t="shared" si="8"/>
        <v>0</v>
      </c>
    </row>
    <row r="40" spans="1:19" s="969" customFormat="1" ht="13.5" customHeight="1">
      <c r="A40" s="985" t="s">
        <v>298</v>
      </c>
      <c r="B40" s="989" t="s">
        <v>1116</v>
      </c>
      <c r="C40" s="1034"/>
      <c r="D40" s="1035">
        <f t="shared" si="5"/>
        <v>0</v>
      </c>
      <c r="E40" s="1035"/>
      <c r="F40" s="1035"/>
      <c r="G40" s="1035"/>
      <c r="H40" s="1035"/>
      <c r="I40" s="1035"/>
      <c r="J40" s="1035"/>
      <c r="K40" s="1035"/>
      <c r="L40" s="1035">
        <f t="shared" si="6"/>
        <v>0</v>
      </c>
      <c r="M40" s="1035"/>
      <c r="N40" s="1035"/>
      <c r="O40" s="1035"/>
      <c r="P40" s="1035">
        <f t="shared" si="7"/>
        <v>0</v>
      </c>
      <c r="Q40" s="1035"/>
      <c r="R40" s="1035"/>
      <c r="S40" s="1035">
        <f t="shared" si="8"/>
        <v>0</v>
      </c>
    </row>
    <row r="41" spans="1:19" s="969" customFormat="1" ht="13.5" customHeight="1">
      <c r="A41" s="985" t="s">
        <v>299</v>
      </c>
      <c r="B41" s="989" t="s">
        <v>1117</v>
      </c>
      <c r="C41" s="1034"/>
      <c r="D41" s="1035">
        <f t="shared" si="5"/>
        <v>0</v>
      </c>
      <c r="E41" s="1035"/>
      <c r="F41" s="1035"/>
      <c r="G41" s="1035"/>
      <c r="H41" s="1035"/>
      <c r="I41" s="1035"/>
      <c r="J41" s="1035"/>
      <c r="K41" s="1035"/>
      <c r="L41" s="1035">
        <f t="shared" si="6"/>
        <v>0</v>
      </c>
      <c r="M41" s="1035"/>
      <c r="N41" s="1035"/>
      <c r="O41" s="1035"/>
      <c r="P41" s="1035">
        <f t="shared" si="7"/>
        <v>0</v>
      </c>
      <c r="Q41" s="1035"/>
      <c r="R41" s="1035"/>
      <c r="S41" s="1035">
        <f t="shared" si="8"/>
        <v>0</v>
      </c>
    </row>
    <row r="42" spans="1:19" s="969" customFormat="1" ht="13.5" customHeight="1">
      <c r="A42" s="985" t="s">
        <v>300</v>
      </c>
      <c r="B42" s="989" t="s">
        <v>1118</v>
      </c>
      <c r="C42" s="1034"/>
      <c r="D42" s="1035">
        <f t="shared" si="5"/>
        <v>0</v>
      </c>
      <c r="E42" s="1035"/>
      <c r="F42" s="1035"/>
      <c r="G42" s="1035"/>
      <c r="H42" s="1035"/>
      <c r="I42" s="1035"/>
      <c r="J42" s="1035"/>
      <c r="K42" s="1035"/>
      <c r="L42" s="1035">
        <f t="shared" si="6"/>
        <v>0</v>
      </c>
      <c r="M42" s="1035"/>
      <c r="N42" s="1035"/>
      <c r="O42" s="1035"/>
      <c r="P42" s="1035">
        <f t="shared" si="7"/>
        <v>0</v>
      </c>
      <c r="Q42" s="1035"/>
      <c r="R42" s="1035"/>
      <c r="S42" s="1035">
        <f t="shared" si="8"/>
        <v>0</v>
      </c>
    </row>
    <row r="43" spans="1:19" s="969" customFormat="1" ht="13.5" customHeight="1">
      <c r="A43" s="985" t="s">
        <v>301</v>
      </c>
      <c r="B43" s="989" t="s">
        <v>1119</v>
      </c>
      <c r="C43" s="1034"/>
      <c r="D43" s="1035">
        <f t="shared" si="5"/>
        <v>0</v>
      </c>
      <c r="E43" s="1035"/>
      <c r="F43" s="1035"/>
      <c r="G43" s="1035"/>
      <c r="H43" s="1035"/>
      <c r="I43" s="1035"/>
      <c r="J43" s="1035"/>
      <c r="K43" s="1035"/>
      <c r="L43" s="1035">
        <f t="shared" si="6"/>
        <v>0</v>
      </c>
      <c r="M43" s="1035"/>
      <c r="N43" s="1035"/>
      <c r="O43" s="1035"/>
      <c r="P43" s="1035">
        <f t="shared" si="7"/>
        <v>0</v>
      </c>
      <c r="Q43" s="1035"/>
      <c r="R43" s="1035"/>
      <c r="S43" s="1035">
        <f t="shared" si="8"/>
        <v>0</v>
      </c>
    </row>
    <row r="44" spans="1:19" s="969" customFormat="1" ht="13.5" customHeight="1">
      <c r="A44" s="985" t="s">
        <v>302</v>
      </c>
      <c r="B44" s="989" t="s">
        <v>1120</v>
      </c>
      <c r="C44" s="1034"/>
      <c r="D44" s="1035">
        <f t="shared" si="5"/>
        <v>0</v>
      </c>
      <c r="E44" s="1035"/>
      <c r="F44" s="1035"/>
      <c r="G44" s="1035"/>
      <c r="H44" s="1035"/>
      <c r="I44" s="1035"/>
      <c r="J44" s="1035"/>
      <c r="K44" s="1035"/>
      <c r="L44" s="1035">
        <f t="shared" si="6"/>
        <v>0</v>
      </c>
      <c r="M44" s="1035"/>
      <c r="N44" s="1035"/>
      <c r="O44" s="1035"/>
      <c r="P44" s="1035">
        <f t="shared" si="7"/>
        <v>0</v>
      </c>
      <c r="Q44" s="1035"/>
      <c r="R44" s="1035"/>
      <c r="S44" s="1035">
        <f t="shared" si="8"/>
        <v>0</v>
      </c>
    </row>
    <row r="45" spans="1:19" s="970" customFormat="1" ht="13.5" customHeight="1">
      <c r="A45" s="1036"/>
      <c r="B45" s="1036" t="s">
        <v>396</v>
      </c>
      <c r="C45" s="1037">
        <f>SUM(C33:C44)/12</f>
        <v>0</v>
      </c>
      <c r="D45" s="1038">
        <f>SUM(D33:D44)</f>
        <v>0</v>
      </c>
      <c r="E45" s="1038">
        <f t="shared" ref="E45:S45" si="9">SUM(E33:E44)</f>
        <v>0</v>
      </c>
      <c r="F45" s="1038">
        <f t="shared" si="9"/>
        <v>0</v>
      </c>
      <c r="G45" s="1038">
        <f t="shared" si="9"/>
        <v>0</v>
      </c>
      <c r="H45" s="1038">
        <f t="shared" si="9"/>
        <v>0</v>
      </c>
      <c r="I45" s="1038">
        <f t="shared" si="9"/>
        <v>0</v>
      </c>
      <c r="J45" s="1038">
        <f t="shared" si="9"/>
        <v>0</v>
      </c>
      <c r="K45" s="1038">
        <f t="shared" si="9"/>
        <v>0</v>
      </c>
      <c r="L45" s="1038">
        <f t="shared" si="9"/>
        <v>0</v>
      </c>
      <c r="M45" s="1038">
        <f t="shared" si="9"/>
        <v>0</v>
      </c>
      <c r="N45" s="1038">
        <f t="shared" si="9"/>
        <v>0</v>
      </c>
      <c r="O45" s="1038">
        <f t="shared" si="9"/>
        <v>0</v>
      </c>
      <c r="P45" s="1038">
        <f t="shared" si="9"/>
        <v>0</v>
      </c>
      <c r="Q45" s="1038">
        <f t="shared" si="9"/>
        <v>0</v>
      </c>
      <c r="R45" s="1038">
        <f t="shared" si="9"/>
        <v>0</v>
      </c>
      <c r="S45" s="1038">
        <f t="shared" si="9"/>
        <v>0</v>
      </c>
    </row>
    <row r="46" spans="1:19">
      <c r="C46" s="1039" t="s">
        <v>320</v>
      </c>
      <c r="D46" s="1040">
        <f>E45+F45+G45+H45+I45+J45+K45</f>
        <v>0</v>
      </c>
      <c r="L46" s="1040">
        <f>M45+N45+O45</f>
        <v>0</v>
      </c>
      <c r="P46" s="1040">
        <f>Q45+R45</f>
        <v>0</v>
      </c>
      <c r="S46" s="1040">
        <f>L45+D45+P45</f>
        <v>0</v>
      </c>
    </row>
    <row r="47" spans="1:19" ht="15">
      <c r="A47" s="78" t="s">
        <v>1121</v>
      </c>
      <c r="B47" s="1041" t="s">
        <v>351</v>
      </c>
      <c r="C47" s="1042"/>
      <c r="D47" s="1043"/>
      <c r="E47" s="1043"/>
      <c r="F47" s="1043"/>
      <c r="G47" s="1043"/>
      <c r="H47" s="1043"/>
      <c r="I47" s="1043"/>
      <c r="J47" s="1043"/>
      <c r="K47" s="1043"/>
      <c r="L47" s="1043"/>
    </row>
    <row r="48" spans="1:19">
      <c r="A48" s="78" t="s">
        <v>443</v>
      </c>
      <c r="B48" s="1041" t="s">
        <v>339</v>
      </c>
    </row>
    <row r="50" spans="1:19" ht="15">
      <c r="A50" s="733" t="s">
        <v>1126</v>
      </c>
    </row>
    <row r="52" spans="1:19">
      <c r="A52" s="1446" t="s">
        <v>1057</v>
      </c>
      <c r="B52" s="1446" t="s">
        <v>1058</v>
      </c>
      <c r="C52" s="1446" t="s">
        <v>1097</v>
      </c>
      <c r="D52" s="1446" t="s">
        <v>1060</v>
      </c>
      <c r="E52" s="1030" t="s">
        <v>290</v>
      </c>
      <c r="F52" s="1031"/>
      <c r="G52" s="1031"/>
      <c r="H52" s="1031"/>
      <c r="I52" s="1031"/>
      <c r="J52" s="1031"/>
      <c r="K52" s="1032"/>
      <c r="L52" s="1446" t="s">
        <v>1098</v>
      </c>
      <c r="M52" s="1030" t="s">
        <v>290</v>
      </c>
      <c r="N52" s="1031"/>
      <c r="O52" s="1031"/>
      <c r="P52" s="1446" t="s">
        <v>1099</v>
      </c>
      <c r="Q52" s="1030" t="s">
        <v>290</v>
      </c>
      <c r="R52" s="1031"/>
      <c r="S52" s="1446" t="s">
        <v>1100</v>
      </c>
    </row>
    <row r="53" spans="1:19" ht="38.25" customHeight="1">
      <c r="A53" s="1447"/>
      <c r="B53" s="1447"/>
      <c r="C53" s="1447"/>
      <c r="D53" s="1447"/>
      <c r="E53" s="720" t="s">
        <v>291</v>
      </c>
      <c r="F53" s="720" t="s">
        <v>1101</v>
      </c>
      <c r="G53" s="720" t="s">
        <v>1102</v>
      </c>
      <c r="H53" s="720" t="s">
        <v>344</v>
      </c>
      <c r="I53" s="720" t="s">
        <v>1103</v>
      </c>
      <c r="J53" s="720" t="s">
        <v>1104</v>
      </c>
      <c r="K53" s="198" t="s">
        <v>1105</v>
      </c>
      <c r="L53" s="1447"/>
      <c r="M53" s="720" t="s">
        <v>1062</v>
      </c>
      <c r="N53" s="720" t="s">
        <v>347</v>
      </c>
      <c r="O53" s="720" t="s">
        <v>1125</v>
      </c>
      <c r="P53" s="1447"/>
      <c r="Q53" s="720" t="s">
        <v>1107</v>
      </c>
      <c r="R53" s="720" t="s">
        <v>1108</v>
      </c>
      <c r="S53" s="1447"/>
    </row>
    <row r="54" spans="1:19">
      <c r="A54" s="1033">
        <v>1</v>
      </c>
      <c r="B54" s="1033">
        <v>2</v>
      </c>
      <c r="C54" s="1033">
        <v>3</v>
      </c>
      <c r="D54" s="1033">
        <v>4</v>
      </c>
      <c r="E54" s="1033">
        <v>5</v>
      </c>
      <c r="F54" s="1033">
        <v>6</v>
      </c>
      <c r="G54" s="1033">
        <v>7</v>
      </c>
      <c r="H54" s="1033">
        <v>8</v>
      </c>
      <c r="I54" s="1033">
        <v>9</v>
      </c>
      <c r="J54" s="1033">
        <v>10</v>
      </c>
      <c r="K54" s="1033">
        <v>11</v>
      </c>
      <c r="L54" s="1033">
        <v>12</v>
      </c>
      <c r="M54" s="1033">
        <v>13</v>
      </c>
      <c r="N54" s="1033">
        <v>14</v>
      </c>
      <c r="O54" s="1033">
        <v>15</v>
      </c>
      <c r="P54" s="1033">
        <v>16</v>
      </c>
      <c r="Q54" s="1033">
        <v>17</v>
      </c>
      <c r="R54" s="1033">
        <v>18</v>
      </c>
      <c r="S54" s="1033">
        <v>19</v>
      </c>
    </row>
    <row r="55" spans="1:19" s="969" customFormat="1" ht="13.5" customHeight="1">
      <c r="A55" s="985" t="s">
        <v>95</v>
      </c>
      <c r="B55" s="989" t="s">
        <v>1109</v>
      </c>
      <c r="C55" s="1034"/>
      <c r="D55" s="1035">
        <f>SUM(E55:K55)</f>
        <v>0</v>
      </c>
      <c r="E55" s="1035"/>
      <c r="F55" s="1035"/>
      <c r="G55" s="1035"/>
      <c r="H55" s="1035"/>
      <c r="I55" s="1035"/>
      <c r="J55" s="1035"/>
      <c r="K55" s="1035"/>
      <c r="L55" s="1035">
        <f>SUM(M55:O55)</f>
        <v>0</v>
      </c>
      <c r="M55" s="1035"/>
      <c r="N55" s="1035"/>
      <c r="O55" s="1035"/>
      <c r="P55" s="1035">
        <f>SUM(Q55:R55)</f>
        <v>0</v>
      </c>
      <c r="Q55" s="1035"/>
      <c r="R55" s="1035"/>
      <c r="S55" s="1035">
        <f>D55+L55+P55</f>
        <v>0</v>
      </c>
    </row>
    <row r="56" spans="1:19" s="969" customFormat="1" ht="13.5" customHeight="1">
      <c r="A56" s="985" t="s">
        <v>117</v>
      </c>
      <c r="B56" s="989" t="s">
        <v>1110</v>
      </c>
      <c r="C56" s="1034"/>
      <c r="D56" s="1035">
        <f t="shared" ref="D56:D66" si="10">SUM(E56:K56)</f>
        <v>0</v>
      </c>
      <c r="E56" s="1035"/>
      <c r="F56" s="1035"/>
      <c r="G56" s="1035"/>
      <c r="H56" s="1035"/>
      <c r="I56" s="1035"/>
      <c r="J56" s="1035"/>
      <c r="K56" s="1035"/>
      <c r="L56" s="1035">
        <f t="shared" ref="L56:L66" si="11">SUM(M56:O56)</f>
        <v>0</v>
      </c>
      <c r="M56" s="1035"/>
      <c r="N56" s="1035"/>
      <c r="O56" s="1035"/>
      <c r="P56" s="1035">
        <f t="shared" ref="P56:P66" si="12">SUM(Q56:R56)</f>
        <v>0</v>
      </c>
      <c r="Q56" s="1035"/>
      <c r="R56" s="1035"/>
      <c r="S56" s="1035">
        <f t="shared" ref="S56:S66" si="13">D56+L56+P56</f>
        <v>0</v>
      </c>
    </row>
    <row r="57" spans="1:19" s="969" customFormat="1" ht="13.5" customHeight="1">
      <c r="A57" s="985" t="s">
        <v>206</v>
      </c>
      <c r="B57" s="989" t="s">
        <v>1111</v>
      </c>
      <c r="C57" s="1034"/>
      <c r="D57" s="1035">
        <f t="shared" si="10"/>
        <v>0</v>
      </c>
      <c r="E57" s="1035"/>
      <c r="F57" s="1035"/>
      <c r="G57" s="1035"/>
      <c r="H57" s="1035"/>
      <c r="I57" s="1035"/>
      <c r="J57" s="1035"/>
      <c r="K57" s="1035"/>
      <c r="L57" s="1035">
        <f t="shared" si="11"/>
        <v>0</v>
      </c>
      <c r="M57" s="1035"/>
      <c r="N57" s="1035"/>
      <c r="O57" s="1035"/>
      <c r="P57" s="1035">
        <f t="shared" si="12"/>
        <v>0</v>
      </c>
      <c r="Q57" s="1035"/>
      <c r="R57" s="1035"/>
      <c r="S57" s="1035">
        <f t="shared" si="13"/>
        <v>0</v>
      </c>
    </row>
    <row r="58" spans="1:19" s="969" customFormat="1" ht="13.5" customHeight="1">
      <c r="A58" s="985" t="s">
        <v>216</v>
      </c>
      <c r="B58" s="989" t="s">
        <v>1112</v>
      </c>
      <c r="C58" s="1034"/>
      <c r="D58" s="1035">
        <f t="shared" si="10"/>
        <v>0</v>
      </c>
      <c r="E58" s="1035"/>
      <c r="F58" s="1035"/>
      <c r="G58" s="1035"/>
      <c r="H58" s="1035"/>
      <c r="I58" s="1035"/>
      <c r="J58" s="1035"/>
      <c r="K58" s="1035"/>
      <c r="L58" s="1035">
        <f t="shared" si="11"/>
        <v>0</v>
      </c>
      <c r="M58" s="1035"/>
      <c r="N58" s="1035"/>
      <c r="O58" s="1035"/>
      <c r="P58" s="1035">
        <f t="shared" si="12"/>
        <v>0</v>
      </c>
      <c r="Q58" s="1035"/>
      <c r="R58" s="1035"/>
      <c r="S58" s="1035">
        <f t="shared" si="13"/>
        <v>0</v>
      </c>
    </row>
    <row r="59" spans="1:19" s="969" customFormat="1" ht="13.5" customHeight="1">
      <c r="A59" s="985" t="s">
        <v>7</v>
      </c>
      <c r="B59" s="989" t="s">
        <v>1113</v>
      </c>
      <c r="C59" s="1034"/>
      <c r="D59" s="1035">
        <f t="shared" si="10"/>
        <v>0</v>
      </c>
      <c r="E59" s="1035"/>
      <c r="F59" s="1035"/>
      <c r="G59" s="1035"/>
      <c r="H59" s="1035"/>
      <c r="I59" s="1035"/>
      <c r="J59" s="1035"/>
      <c r="K59" s="1035"/>
      <c r="L59" s="1035">
        <f t="shared" si="11"/>
        <v>0</v>
      </c>
      <c r="M59" s="1035"/>
      <c r="N59" s="1035"/>
      <c r="O59" s="1035"/>
      <c r="P59" s="1035">
        <f t="shared" si="12"/>
        <v>0</v>
      </c>
      <c r="Q59" s="1035"/>
      <c r="R59" s="1035"/>
      <c r="S59" s="1035">
        <f t="shared" si="13"/>
        <v>0</v>
      </c>
    </row>
    <row r="60" spans="1:19" s="969" customFormat="1" ht="13.5" customHeight="1">
      <c r="A60" s="985" t="s">
        <v>260</v>
      </c>
      <c r="B60" s="989" t="s">
        <v>1114</v>
      </c>
      <c r="C60" s="1034"/>
      <c r="D60" s="1035">
        <f t="shared" si="10"/>
        <v>0</v>
      </c>
      <c r="E60" s="1035"/>
      <c r="F60" s="1035"/>
      <c r="G60" s="1035"/>
      <c r="H60" s="1035"/>
      <c r="I60" s="1035"/>
      <c r="J60" s="1035"/>
      <c r="K60" s="1035"/>
      <c r="L60" s="1035">
        <f t="shared" si="11"/>
        <v>0</v>
      </c>
      <c r="M60" s="1035"/>
      <c r="N60" s="1035"/>
      <c r="O60" s="1035"/>
      <c r="P60" s="1035">
        <f t="shared" si="12"/>
        <v>0</v>
      </c>
      <c r="Q60" s="1035"/>
      <c r="R60" s="1035"/>
      <c r="S60" s="1035">
        <f t="shared" si="13"/>
        <v>0</v>
      </c>
    </row>
    <row r="61" spans="1:19" s="969" customFormat="1" ht="13.5" customHeight="1">
      <c r="A61" s="985" t="s">
        <v>262</v>
      </c>
      <c r="B61" s="989" t="s">
        <v>1115</v>
      </c>
      <c r="C61" s="1034"/>
      <c r="D61" s="1035">
        <f t="shared" si="10"/>
        <v>0</v>
      </c>
      <c r="E61" s="1035"/>
      <c r="F61" s="1035"/>
      <c r="G61" s="1035"/>
      <c r="H61" s="1035"/>
      <c r="I61" s="1035"/>
      <c r="J61" s="1035"/>
      <c r="K61" s="1035"/>
      <c r="L61" s="1035">
        <f t="shared" si="11"/>
        <v>0</v>
      </c>
      <c r="M61" s="1035"/>
      <c r="N61" s="1035"/>
      <c r="O61" s="1035"/>
      <c r="P61" s="1035">
        <f t="shared" si="12"/>
        <v>0</v>
      </c>
      <c r="Q61" s="1035"/>
      <c r="R61" s="1035"/>
      <c r="S61" s="1035">
        <f t="shared" si="13"/>
        <v>0</v>
      </c>
    </row>
    <row r="62" spans="1:19" s="969" customFormat="1" ht="13.5" customHeight="1">
      <c r="A62" s="985" t="s">
        <v>298</v>
      </c>
      <c r="B62" s="989" t="s">
        <v>1116</v>
      </c>
      <c r="C62" s="1034"/>
      <c r="D62" s="1035">
        <f t="shared" si="10"/>
        <v>0</v>
      </c>
      <c r="E62" s="1035"/>
      <c r="F62" s="1035"/>
      <c r="G62" s="1035"/>
      <c r="H62" s="1035"/>
      <c r="I62" s="1035"/>
      <c r="J62" s="1035"/>
      <c r="K62" s="1035"/>
      <c r="L62" s="1035">
        <f t="shared" si="11"/>
        <v>0</v>
      </c>
      <c r="M62" s="1035"/>
      <c r="N62" s="1035"/>
      <c r="O62" s="1035"/>
      <c r="P62" s="1035">
        <f t="shared" si="12"/>
        <v>0</v>
      </c>
      <c r="Q62" s="1035"/>
      <c r="R62" s="1035"/>
      <c r="S62" s="1035">
        <f t="shared" si="13"/>
        <v>0</v>
      </c>
    </row>
    <row r="63" spans="1:19" s="969" customFormat="1" ht="13.5" customHeight="1">
      <c r="A63" s="985" t="s">
        <v>299</v>
      </c>
      <c r="B63" s="989" t="s">
        <v>1117</v>
      </c>
      <c r="C63" s="1034"/>
      <c r="D63" s="1035">
        <f t="shared" si="10"/>
        <v>0</v>
      </c>
      <c r="E63" s="1035"/>
      <c r="F63" s="1035"/>
      <c r="G63" s="1035"/>
      <c r="H63" s="1035"/>
      <c r="I63" s="1035"/>
      <c r="J63" s="1035"/>
      <c r="K63" s="1035"/>
      <c r="L63" s="1035">
        <f t="shared" si="11"/>
        <v>0</v>
      </c>
      <c r="M63" s="1035"/>
      <c r="N63" s="1035"/>
      <c r="O63" s="1035"/>
      <c r="P63" s="1035">
        <f t="shared" si="12"/>
        <v>0</v>
      </c>
      <c r="Q63" s="1035"/>
      <c r="R63" s="1035"/>
      <c r="S63" s="1035">
        <f t="shared" si="13"/>
        <v>0</v>
      </c>
    </row>
    <row r="64" spans="1:19" s="969" customFormat="1" ht="13.5" customHeight="1">
      <c r="A64" s="985" t="s">
        <v>300</v>
      </c>
      <c r="B64" s="989" t="s">
        <v>1118</v>
      </c>
      <c r="C64" s="1034"/>
      <c r="D64" s="1035">
        <f t="shared" si="10"/>
        <v>0</v>
      </c>
      <c r="E64" s="1035"/>
      <c r="F64" s="1035"/>
      <c r="G64" s="1035"/>
      <c r="H64" s="1035"/>
      <c r="I64" s="1035"/>
      <c r="J64" s="1035"/>
      <c r="K64" s="1035"/>
      <c r="L64" s="1035">
        <f t="shared" si="11"/>
        <v>0</v>
      </c>
      <c r="M64" s="1035"/>
      <c r="N64" s="1035"/>
      <c r="O64" s="1035"/>
      <c r="P64" s="1035">
        <f t="shared" si="12"/>
        <v>0</v>
      </c>
      <c r="Q64" s="1035"/>
      <c r="R64" s="1035"/>
      <c r="S64" s="1035">
        <f t="shared" si="13"/>
        <v>0</v>
      </c>
    </row>
    <row r="65" spans="1:19" s="969" customFormat="1" ht="13.5" customHeight="1">
      <c r="A65" s="985" t="s">
        <v>301</v>
      </c>
      <c r="B65" s="989" t="s">
        <v>1119</v>
      </c>
      <c r="C65" s="1034"/>
      <c r="D65" s="1035">
        <f t="shared" si="10"/>
        <v>0</v>
      </c>
      <c r="E65" s="1035"/>
      <c r="F65" s="1035"/>
      <c r="G65" s="1035"/>
      <c r="H65" s="1035"/>
      <c r="I65" s="1035"/>
      <c r="J65" s="1035"/>
      <c r="K65" s="1035"/>
      <c r="L65" s="1035">
        <f t="shared" si="11"/>
        <v>0</v>
      </c>
      <c r="M65" s="1035"/>
      <c r="N65" s="1035"/>
      <c r="O65" s="1035"/>
      <c r="P65" s="1035">
        <f t="shared" si="12"/>
        <v>0</v>
      </c>
      <c r="Q65" s="1035"/>
      <c r="R65" s="1035"/>
      <c r="S65" s="1035">
        <f t="shared" si="13"/>
        <v>0</v>
      </c>
    </row>
    <row r="66" spans="1:19" s="969" customFormat="1" ht="13.5" customHeight="1">
      <c r="A66" s="985" t="s">
        <v>302</v>
      </c>
      <c r="B66" s="989" t="s">
        <v>1120</v>
      </c>
      <c r="C66" s="1034"/>
      <c r="D66" s="1035">
        <f t="shared" si="10"/>
        <v>0</v>
      </c>
      <c r="E66" s="1035"/>
      <c r="F66" s="1035"/>
      <c r="G66" s="1035"/>
      <c r="H66" s="1035"/>
      <c r="I66" s="1035"/>
      <c r="J66" s="1035"/>
      <c r="K66" s="1035"/>
      <c r="L66" s="1035">
        <f t="shared" si="11"/>
        <v>0</v>
      </c>
      <c r="M66" s="1035"/>
      <c r="N66" s="1035"/>
      <c r="O66" s="1035"/>
      <c r="P66" s="1035">
        <f t="shared" si="12"/>
        <v>0</v>
      </c>
      <c r="Q66" s="1035"/>
      <c r="R66" s="1035"/>
      <c r="S66" s="1035">
        <f t="shared" si="13"/>
        <v>0</v>
      </c>
    </row>
    <row r="67" spans="1:19" s="970" customFormat="1" ht="13.5" customHeight="1">
      <c r="A67" s="1036"/>
      <c r="B67" s="1036" t="s">
        <v>396</v>
      </c>
      <c r="C67" s="1037">
        <f>SUM(C55:C66)/12</f>
        <v>0</v>
      </c>
      <c r="D67" s="1038">
        <f>SUM(D55:D66)</f>
        <v>0</v>
      </c>
      <c r="E67" s="1038">
        <f t="shared" ref="E67:S67" si="14">SUM(E55:E66)</f>
        <v>0</v>
      </c>
      <c r="F67" s="1038">
        <f t="shared" si="14"/>
        <v>0</v>
      </c>
      <c r="G67" s="1038">
        <f t="shared" si="14"/>
        <v>0</v>
      </c>
      <c r="H67" s="1038">
        <f t="shared" si="14"/>
        <v>0</v>
      </c>
      <c r="I67" s="1038">
        <f t="shared" si="14"/>
        <v>0</v>
      </c>
      <c r="J67" s="1038">
        <f t="shared" si="14"/>
        <v>0</v>
      </c>
      <c r="K67" s="1038">
        <f t="shared" si="14"/>
        <v>0</v>
      </c>
      <c r="L67" s="1038">
        <f t="shared" si="14"/>
        <v>0</v>
      </c>
      <c r="M67" s="1038">
        <f t="shared" si="14"/>
        <v>0</v>
      </c>
      <c r="N67" s="1038">
        <f t="shared" si="14"/>
        <v>0</v>
      </c>
      <c r="O67" s="1038">
        <f t="shared" si="14"/>
        <v>0</v>
      </c>
      <c r="P67" s="1038">
        <f t="shared" si="14"/>
        <v>0</v>
      </c>
      <c r="Q67" s="1038">
        <f t="shared" si="14"/>
        <v>0</v>
      </c>
      <c r="R67" s="1038">
        <f t="shared" si="14"/>
        <v>0</v>
      </c>
      <c r="S67" s="1038">
        <f t="shared" si="14"/>
        <v>0</v>
      </c>
    </row>
    <row r="68" spans="1:19">
      <c r="C68" s="1039" t="s">
        <v>320</v>
      </c>
      <c r="D68" s="1040">
        <f>E67+F67+G67+H67+I67+J67+K67</f>
        <v>0</v>
      </c>
      <c r="L68" s="1040">
        <f>M67+N67+O67</f>
        <v>0</v>
      </c>
      <c r="P68" s="1040">
        <f>Q67+R67</f>
        <v>0</v>
      </c>
      <c r="S68" s="1040">
        <f>L67+D67+P67</f>
        <v>0</v>
      </c>
    </row>
    <row r="69" spans="1:19" ht="15">
      <c r="A69" s="78" t="s">
        <v>1121</v>
      </c>
      <c r="B69" s="1041" t="s">
        <v>351</v>
      </c>
      <c r="C69" s="1042"/>
      <c r="D69" s="1043"/>
      <c r="E69" s="1043"/>
      <c r="F69" s="1043"/>
      <c r="G69" s="1043"/>
      <c r="H69" s="1043"/>
      <c r="I69" s="1043"/>
      <c r="J69" s="1043"/>
      <c r="K69" s="1043"/>
      <c r="L69" s="1043"/>
    </row>
    <row r="70" spans="1:19">
      <c r="A70" s="78" t="s">
        <v>443</v>
      </c>
      <c r="B70" s="1041" t="s">
        <v>339</v>
      </c>
    </row>
    <row r="72" spans="1:19" ht="15">
      <c r="A72" s="733" t="s">
        <v>1127</v>
      </c>
    </row>
    <row r="74" spans="1:19">
      <c r="A74" s="1446" t="s">
        <v>1057</v>
      </c>
      <c r="B74" s="1446" t="s">
        <v>1058</v>
      </c>
      <c r="C74" s="1446" t="s">
        <v>1097</v>
      </c>
      <c r="D74" s="1446" t="s">
        <v>1060</v>
      </c>
      <c r="E74" s="1030" t="s">
        <v>290</v>
      </c>
      <c r="F74" s="1031"/>
      <c r="G74" s="1031"/>
      <c r="H74" s="1031"/>
      <c r="I74" s="1031"/>
      <c r="J74" s="1031"/>
      <c r="K74" s="1032"/>
      <c r="L74" s="1446" t="s">
        <v>1098</v>
      </c>
      <c r="M74" s="1030" t="s">
        <v>290</v>
      </c>
      <c r="N74" s="1031"/>
      <c r="O74" s="1031"/>
      <c r="P74" s="1446" t="s">
        <v>1099</v>
      </c>
      <c r="Q74" s="1030" t="s">
        <v>290</v>
      </c>
      <c r="R74" s="1031"/>
      <c r="S74" s="1446" t="s">
        <v>1100</v>
      </c>
    </row>
    <row r="75" spans="1:19" ht="38.25" customHeight="1">
      <c r="A75" s="1447"/>
      <c r="B75" s="1447"/>
      <c r="C75" s="1447"/>
      <c r="D75" s="1447"/>
      <c r="E75" s="720" t="s">
        <v>291</v>
      </c>
      <c r="F75" s="720" t="s">
        <v>1101</v>
      </c>
      <c r="G75" s="720" t="s">
        <v>1102</v>
      </c>
      <c r="H75" s="720" t="s">
        <v>344</v>
      </c>
      <c r="I75" s="720" t="s">
        <v>1103</v>
      </c>
      <c r="J75" s="720" t="s">
        <v>1104</v>
      </c>
      <c r="K75" s="198" t="s">
        <v>1105</v>
      </c>
      <c r="L75" s="1447"/>
      <c r="M75" s="720" t="s">
        <v>1062</v>
      </c>
      <c r="N75" s="720" t="s">
        <v>347</v>
      </c>
      <c r="O75" s="720" t="s">
        <v>1125</v>
      </c>
      <c r="P75" s="1447"/>
      <c r="Q75" s="720" t="s">
        <v>1107</v>
      </c>
      <c r="R75" s="720" t="s">
        <v>1108</v>
      </c>
      <c r="S75" s="1447"/>
    </row>
    <row r="76" spans="1:19">
      <c r="A76" s="1033">
        <v>1</v>
      </c>
      <c r="B76" s="1033">
        <v>2</v>
      </c>
      <c r="C76" s="1033">
        <v>3</v>
      </c>
      <c r="D76" s="1033">
        <v>4</v>
      </c>
      <c r="E76" s="1033">
        <v>5</v>
      </c>
      <c r="F76" s="1033">
        <v>6</v>
      </c>
      <c r="G76" s="1033">
        <v>7</v>
      </c>
      <c r="H76" s="1033">
        <v>8</v>
      </c>
      <c r="I76" s="1033">
        <v>9</v>
      </c>
      <c r="J76" s="1033">
        <v>10</v>
      </c>
      <c r="K76" s="1033">
        <v>11</v>
      </c>
      <c r="L76" s="1033">
        <v>12</v>
      </c>
      <c r="M76" s="1033">
        <v>13</v>
      </c>
      <c r="N76" s="1033">
        <v>14</v>
      </c>
      <c r="O76" s="1033">
        <v>15</v>
      </c>
      <c r="P76" s="1033">
        <v>16</v>
      </c>
      <c r="Q76" s="1033">
        <v>17</v>
      </c>
      <c r="R76" s="1033">
        <v>18</v>
      </c>
      <c r="S76" s="1033">
        <v>19</v>
      </c>
    </row>
    <row r="77" spans="1:19" s="969" customFormat="1" ht="13.5" customHeight="1">
      <c r="A77" s="985" t="s">
        <v>95</v>
      </c>
      <c r="B77" s="989" t="s">
        <v>1109</v>
      </c>
      <c r="C77" s="1034"/>
      <c r="D77" s="1035">
        <f>SUM(E77:K77)</f>
        <v>0</v>
      </c>
      <c r="E77" s="1035"/>
      <c r="F77" s="1035"/>
      <c r="G77" s="1035"/>
      <c r="H77" s="1035"/>
      <c r="I77" s="1035"/>
      <c r="J77" s="1035"/>
      <c r="K77" s="1035"/>
      <c r="L77" s="1035">
        <f>SUM(M77:O77)</f>
        <v>0</v>
      </c>
      <c r="M77" s="1035"/>
      <c r="N77" s="1035"/>
      <c r="O77" s="1035"/>
      <c r="P77" s="1035">
        <f>SUM(Q77:R77)</f>
        <v>0</v>
      </c>
      <c r="Q77" s="1035"/>
      <c r="R77" s="1035"/>
      <c r="S77" s="1035">
        <f>D77+L77+P77</f>
        <v>0</v>
      </c>
    </row>
    <row r="78" spans="1:19" s="969" customFormat="1" ht="13.5" customHeight="1">
      <c r="A78" s="985" t="s">
        <v>117</v>
      </c>
      <c r="B78" s="989" t="s">
        <v>1110</v>
      </c>
      <c r="C78" s="1034"/>
      <c r="D78" s="1035">
        <f t="shared" ref="D78:D88" si="15">SUM(E78:K78)</f>
        <v>0</v>
      </c>
      <c r="E78" s="1035"/>
      <c r="F78" s="1035"/>
      <c r="G78" s="1035"/>
      <c r="H78" s="1035"/>
      <c r="I78" s="1035"/>
      <c r="J78" s="1035"/>
      <c r="K78" s="1035"/>
      <c r="L78" s="1035">
        <f t="shared" ref="L78:L88" si="16">SUM(M78:O78)</f>
        <v>0</v>
      </c>
      <c r="M78" s="1035"/>
      <c r="N78" s="1035"/>
      <c r="O78" s="1035"/>
      <c r="P78" s="1035">
        <f t="shared" ref="P78:P88" si="17">SUM(Q78:R78)</f>
        <v>0</v>
      </c>
      <c r="Q78" s="1035"/>
      <c r="R78" s="1035"/>
      <c r="S78" s="1035">
        <f t="shared" ref="S78:S88" si="18">D78+L78+P78</f>
        <v>0</v>
      </c>
    </row>
    <row r="79" spans="1:19" s="969" customFormat="1" ht="13.5" customHeight="1">
      <c r="A79" s="985" t="s">
        <v>206</v>
      </c>
      <c r="B79" s="989" t="s">
        <v>1111</v>
      </c>
      <c r="C79" s="1034"/>
      <c r="D79" s="1035">
        <f t="shared" si="15"/>
        <v>0</v>
      </c>
      <c r="E79" s="1035"/>
      <c r="F79" s="1035"/>
      <c r="G79" s="1035"/>
      <c r="H79" s="1035"/>
      <c r="I79" s="1035"/>
      <c r="J79" s="1035"/>
      <c r="K79" s="1035"/>
      <c r="L79" s="1035">
        <f t="shared" si="16"/>
        <v>0</v>
      </c>
      <c r="M79" s="1035"/>
      <c r="N79" s="1035"/>
      <c r="O79" s="1035"/>
      <c r="P79" s="1035">
        <f t="shared" si="17"/>
        <v>0</v>
      </c>
      <c r="Q79" s="1035"/>
      <c r="R79" s="1035"/>
      <c r="S79" s="1035">
        <f t="shared" si="18"/>
        <v>0</v>
      </c>
    </row>
    <row r="80" spans="1:19" s="969" customFormat="1" ht="13.5" customHeight="1">
      <c r="A80" s="985" t="s">
        <v>216</v>
      </c>
      <c r="B80" s="989" t="s">
        <v>1112</v>
      </c>
      <c r="C80" s="1034"/>
      <c r="D80" s="1035">
        <f t="shared" si="15"/>
        <v>0</v>
      </c>
      <c r="E80" s="1035"/>
      <c r="F80" s="1035"/>
      <c r="G80" s="1035"/>
      <c r="H80" s="1035"/>
      <c r="I80" s="1035"/>
      <c r="J80" s="1035"/>
      <c r="K80" s="1035"/>
      <c r="L80" s="1035">
        <f t="shared" si="16"/>
        <v>0</v>
      </c>
      <c r="M80" s="1035"/>
      <c r="N80" s="1035"/>
      <c r="O80" s="1035"/>
      <c r="P80" s="1035">
        <f t="shared" si="17"/>
        <v>0</v>
      </c>
      <c r="Q80" s="1035"/>
      <c r="R80" s="1035"/>
      <c r="S80" s="1035">
        <f t="shared" si="18"/>
        <v>0</v>
      </c>
    </row>
    <row r="81" spans="1:19" s="969" customFormat="1" ht="13.5" customHeight="1">
      <c r="A81" s="985" t="s">
        <v>7</v>
      </c>
      <c r="B81" s="989" t="s">
        <v>1113</v>
      </c>
      <c r="C81" s="1034"/>
      <c r="D81" s="1035">
        <f t="shared" si="15"/>
        <v>0</v>
      </c>
      <c r="E81" s="1035"/>
      <c r="F81" s="1035"/>
      <c r="G81" s="1035"/>
      <c r="H81" s="1035"/>
      <c r="I81" s="1035"/>
      <c r="J81" s="1035"/>
      <c r="K81" s="1035"/>
      <c r="L81" s="1035">
        <f t="shared" si="16"/>
        <v>0</v>
      </c>
      <c r="M81" s="1035"/>
      <c r="N81" s="1035"/>
      <c r="O81" s="1035"/>
      <c r="P81" s="1035">
        <f t="shared" si="17"/>
        <v>0</v>
      </c>
      <c r="Q81" s="1035"/>
      <c r="R81" s="1035"/>
      <c r="S81" s="1035">
        <f t="shared" si="18"/>
        <v>0</v>
      </c>
    </row>
    <row r="82" spans="1:19" s="969" customFormat="1" ht="13.5" customHeight="1">
      <c r="A82" s="985" t="s">
        <v>260</v>
      </c>
      <c r="B82" s="989" t="s">
        <v>1114</v>
      </c>
      <c r="C82" s="1034"/>
      <c r="D82" s="1035">
        <f t="shared" si="15"/>
        <v>0</v>
      </c>
      <c r="E82" s="1035"/>
      <c r="F82" s="1035"/>
      <c r="G82" s="1035"/>
      <c r="H82" s="1035"/>
      <c r="I82" s="1035"/>
      <c r="J82" s="1035"/>
      <c r="K82" s="1035"/>
      <c r="L82" s="1035">
        <f t="shared" si="16"/>
        <v>0</v>
      </c>
      <c r="M82" s="1035"/>
      <c r="N82" s="1035"/>
      <c r="O82" s="1035"/>
      <c r="P82" s="1035">
        <f t="shared" si="17"/>
        <v>0</v>
      </c>
      <c r="Q82" s="1035"/>
      <c r="R82" s="1035"/>
      <c r="S82" s="1035">
        <f t="shared" si="18"/>
        <v>0</v>
      </c>
    </row>
    <row r="83" spans="1:19" s="969" customFormat="1" ht="13.5" customHeight="1">
      <c r="A83" s="985" t="s">
        <v>262</v>
      </c>
      <c r="B83" s="989" t="s">
        <v>1115</v>
      </c>
      <c r="C83" s="1034"/>
      <c r="D83" s="1035">
        <f t="shared" si="15"/>
        <v>0</v>
      </c>
      <c r="E83" s="1035"/>
      <c r="F83" s="1035"/>
      <c r="G83" s="1035"/>
      <c r="H83" s="1035"/>
      <c r="I83" s="1035"/>
      <c r="J83" s="1035"/>
      <c r="K83" s="1035"/>
      <c r="L83" s="1035">
        <f t="shared" si="16"/>
        <v>0</v>
      </c>
      <c r="M83" s="1035"/>
      <c r="N83" s="1035"/>
      <c r="O83" s="1035"/>
      <c r="P83" s="1035">
        <f t="shared" si="17"/>
        <v>0</v>
      </c>
      <c r="Q83" s="1035"/>
      <c r="R83" s="1035"/>
      <c r="S83" s="1035">
        <f t="shared" si="18"/>
        <v>0</v>
      </c>
    </row>
    <row r="84" spans="1:19" s="969" customFormat="1" ht="13.5" customHeight="1">
      <c r="A84" s="985" t="s">
        <v>298</v>
      </c>
      <c r="B84" s="989" t="s">
        <v>1116</v>
      </c>
      <c r="C84" s="1034"/>
      <c r="D84" s="1035">
        <f t="shared" si="15"/>
        <v>0</v>
      </c>
      <c r="E84" s="1035"/>
      <c r="F84" s="1035"/>
      <c r="G84" s="1035"/>
      <c r="H84" s="1035"/>
      <c r="I84" s="1035"/>
      <c r="J84" s="1035"/>
      <c r="K84" s="1035"/>
      <c r="L84" s="1035">
        <f t="shared" si="16"/>
        <v>0</v>
      </c>
      <c r="M84" s="1035"/>
      <c r="N84" s="1035"/>
      <c r="O84" s="1035"/>
      <c r="P84" s="1035">
        <f t="shared" si="17"/>
        <v>0</v>
      </c>
      <c r="Q84" s="1035"/>
      <c r="R84" s="1035"/>
      <c r="S84" s="1035">
        <f t="shared" si="18"/>
        <v>0</v>
      </c>
    </row>
    <row r="85" spans="1:19" s="969" customFormat="1" ht="13.5" customHeight="1">
      <c r="A85" s="985" t="s">
        <v>299</v>
      </c>
      <c r="B85" s="989" t="s">
        <v>1117</v>
      </c>
      <c r="C85" s="1034"/>
      <c r="D85" s="1035">
        <f t="shared" si="15"/>
        <v>0</v>
      </c>
      <c r="E85" s="1035"/>
      <c r="F85" s="1035"/>
      <c r="G85" s="1035"/>
      <c r="H85" s="1035"/>
      <c r="I85" s="1035"/>
      <c r="J85" s="1035"/>
      <c r="K85" s="1035"/>
      <c r="L85" s="1035">
        <f t="shared" si="16"/>
        <v>0</v>
      </c>
      <c r="M85" s="1035"/>
      <c r="N85" s="1035"/>
      <c r="O85" s="1035"/>
      <c r="P85" s="1035">
        <f t="shared" si="17"/>
        <v>0</v>
      </c>
      <c r="Q85" s="1035"/>
      <c r="R85" s="1035"/>
      <c r="S85" s="1035">
        <f t="shared" si="18"/>
        <v>0</v>
      </c>
    </row>
    <row r="86" spans="1:19" s="969" customFormat="1" ht="13.5" customHeight="1">
      <c r="A86" s="985" t="s">
        <v>300</v>
      </c>
      <c r="B86" s="989" t="s">
        <v>1118</v>
      </c>
      <c r="C86" s="1034"/>
      <c r="D86" s="1035">
        <f t="shared" si="15"/>
        <v>0</v>
      </c>
      <c r="E86" s="1035"/>
      <c r="F86" s="1035"/>
      <c r="G86" s="1035"/>
      <c r="H86" s="1035"/>
      <c r="I86" s="1035"/>
      <c r="J86" s="1035"/>
      <c r="K86" s="1035"/>
      <c r="L86" s="1035">
        <f t="shared" si="16"/>
        <v>0</v>
      </c>
      <c r="M86" s="1035"/>
      <c r="N86" s="1035"/>
      <c r="O86" s="1035"/>
      <c r="P86" s="1035">
        <f t="shared" si="17"/>
        <v>0</v>
      </c>
      <c r="Q86" s="1035"/>
      <c r="R86" s="1035"/>
      <c r="S86" s="1035">
        <f t="shared" si="18"/>
        <v>0</v>
      </c>
    </row>
    <row r="87" spans="1:19" s="969" customFormat="1" ht="13.5" customHeight="1">
      <c r="A87" s="985" t="s">
        <v>301</v>
      </c>
      <c r="B87" s="989" t="s">
        <v>1119</v>
      </c>
      <c r="C87" s="1034"/>
      <c r="D87" s="1035">
        <f t="shared" si="15"/>
        <v>0</v>
      </c>
      <c r="E87" s="1035"/>
      <c r="F87" s="1035"/>
      <c r="G87" s="1035"/>
      <c r="H87" s="1035"/>
      <c r="I87" s="1035"/>
      <c r="J87" s="1035"/>
      <c r="K87" s="1035"/>
      <c r="L87" s="1035">
        <f t="shared" si="16"/>
        <v>0</v>
      </c>
      <c r="M87" s="1035"/>
      <c r="N87" s="1035"/>
      <c r="O87" s="1035"/>
      <c r="P87" s="1035">
        <f t="shared" si="17"/>
        <v>0</v>
      </c>
      <c r="Q87" s="1035"/>
      <c r="R87" s="1035"/>
      <c r="S87" s="1035">
        <f t="shared" si="18"/>
        <v>0</v>
      </c>
    </row>
    <row r="88" spans="1:19" s="969" customFormat="1" ht="13.5" customHeight="1">
      <c r="A88" s="985" t="s">
        <v>302</v>
      </c>
      <c r="B88" s="989" t="s">
        <v>1120</v>
      </c>
      <c r="C88" s="1034"/>
      <c r="D88" s="1035">
        <f t="shared" si="15"/>
        <v>0</v>
      </c>
      <c r="E88" s="1035"/>
      <c r="F88" s="1035"/>
      <c r="G88" s="1035"/>
      <c r="H88" s="1035"/>
      <c r="I88" s="1035"/>
      <c r="J88" s="1035"/>
      <c r="K88" s="1035"/>
      <c r="L88" s="1035">
        <f t="shared" si="16"/>
        <v>0</v>
      </c>
      <c r="M88" s="1035"/>
      <c r="N88" s="1035"/>
      <c r="O88" s="1035"/>
      <c r="P88" s="1035">
        <f t="shared" si="17"/>
        <v>0</v>
      </c>
      <c r="Q88" s="1035"/>
      <c r="R88" s="1035"/>
      <c r="S88" s="1035">
        <f t="shared" si="18"/>
        <v>0</v>
      </c>
    </row>
    <row r="89" spans="1:19" s="970" customFormat="1" ht="13.5" customHeight="1">
      <c r="A89" s="1036"/>
      <c r="B89" s="1036" t="s">
        <v>396</v>
      </c>
      <c r="C89" s="1037">
        <f>SUM(C77:C88)/12</f>
        <v>0</v>
      </c>
      <c r="D89" s="1038">
        <f>SUM(D77:D88)</f>
        <v>0</v>
      </c>
      <c r="E89" s="1038">
        <f t="shared" ref="E89:S89" si="19">SUM(E77:E88)</f>
        <v>0</v>
      </c>
      <c r="F89" s="1038">
        <f t="shared" si="19"/>
        <v>0</v>
      </c>
      <c r="G89" s="1038">
        <f t="shared" si="19"/>
        <v>0</v>
      </c>
      <c r="H89" s="1038">
        <f t="shared" si="19"/>
        <v>0</v>
      </c>
      <c r="I89" s="1038">
        <f t="shared" si="19"/>
        <v>0</v>
      </c>
      <c r="J89" s="1038">
        <f t="shared" si="19"/>
        <v>0</v>
      </c>
      <c r="K89" s="1038">
        <f t="shared" si="19"/>
        <v>0</v>
      </c>
      <c r="L89" s="1038">
        <f t="shared" si="19"/>
        <v>0</v>
      </c>
      <c r="M89" s="1038">
        <f t="shared" si="19"/>
        <v>0</v>
      </c>
      <c r="N89" s="1038">
        <f t="shared" si="19"/>
        <v>0</v>
      </c>
      <c r="O89" s="1038">
        <f t="shared" si="19"/>
        <v>0</v>
      </c>
      <c r="P89" s="1038">
        <f t="shared" si="19"/>
        <v>0</v>
      </c>
      <c r="Q89" s="1038">
        <f t="shared" si="19"/>
        <v>0</v>
      </c>
      <c r="R89" s="1038">
        <f t="shared" si="19"/>
        <v>0</v>
      </c>
      <c r="S89" s="1038">
        <f t="shared" si="19"/>
        <v>0</v>
      </c>
    </row>
    <row r="90" spans="1:19">
      <c r="C90" s="1039" t="s">
        <v>320</v>
      </c>
      <c r="D90" s="1040">
        <f>E89+F89+G89+H89+I89+J89+K89</f>
        <v>0</v>
      </c>
      <c r="L90" s="1040">
        <f>M89+N89+O89</f>
        <v>0</v>
      </c>
      <c r="P90" s="1040">
        <f>Q89+R89</f>
        <v>0</v>
      </c>
      <c r="S90" s="1040">
        <f>L89+D89+P89</f>
        <v>0</v>
      </c>
    </row>
    <row r="91" spans="1:19" ht="15">
      <c r="A91" s="78" t="s">
        <v>1121</v>
      </c>
      <c r="B91" s="1041" t="s">
        <v>351</v>
      </c>
      <c r="C91" s="1042"/>
      <c r="D91" s="1043"/>
      <c r="E91" s="1043"/>
      <c r="F91" s="1043"/>
      <c r="G91" s="1043"/>
      <c r="H91" s="1043"/>
      <c r="I91" s="1043"/>
      <c r="J91" s="1043"/>
      <c r="K91" s="1043"/>
      <c r="L91" s="1043"/>
    </row>
    <row r="92" spans="1:19">
      <c r="A92" s="78" t="s">
        <v>443</v>
      </c>
      <c r="B92" s="1041" t="s">
        <v>339</v>
      </c>
    </row>
    <row r="94" spans="1:19" ht="15">
      <c r="A94" s="733" t="s">
        <v>1128</v>
      </c>
    </row>
    <row r="96" spans="1:19">
      <c r="A96" s="1446" t="s">
        <v>1057</v>
      </c>
      <c r="B96" s="1446" t="s">
        <v>1058</v>
      </c>
      <c r="C96" s="1446" t="s">
        <v>1097</v>
      </c>
      <c r="D96" s="1446" t="s">
        <v>1060</v>
      </c>
      <c r="E96" s="1030" t="s">
        <v>290</v>
      </c>
      <c r="F96" s="1031"/>
      <c r="G96" s="1031"/>
      <c r="H96" s="1031"/>
      <c r="I96" s="1031"/>
      <c r="J96" s="1031"/>
      <c r="K96" s="1032"/>
      <c r="L96" s="1446" t="s">
        <v>1098</v>
      </c>
      <c r="M96" s="1030" t="s">
        <v>290</v>
      </c>
      <c r="N96" s="1031"/>
      <c r="O96" s="1031"/>
      <c r="P96" s="1446" t="s">
        <v>1099</v>
      </c>
      <c r="Q96" s="1030" t="s">
        <v>290</v>
      </c>
      <c r="R96" s="1031"/>
      <c r="S96" s="1446" t="s">
        <v>1100</v>
      </c>
    </row>
    <row r="97" spans="1:19" ht="38.25" customHeight="1">
      <c r="A97" s="1447"/>
      <c r="B97" s="1447"/>
      <c r="C97" s="1447"/>
      <c r="D97" s="1447"/>
      <c r="E97" s="720" t="s">
        <v>291</v>
      </c>
      <c r="F97" s="720" t="s">
        <v>1101</v>
      </c>
      <c r="G97" s="720" t="s">
        <v>1102</v>
      </c>
      <c r="H97" s="720" t="s">
        <v>344</v>
      </c>
      <c r="I97" s="720" t="s">
        <v>1103</v>
      </c>
      <c r="J97" s="720" t="s">
        <v>1104</v>
      </c>
      <c r="K97" s="198" t="s">
        <v>1105</v>
      </c>
      <c r="L97" s="1447"/>
      <c r="M97" s="720" t="s">
        <v>1062</v>
      </c>
      <c r="N97" s="720" t="s">
        <v>347</v>
      </c>
      <c r="O97" s="720" t="s">
        <v>1125</v>
      </c>
      <c r="P97" s="1447"/>
      <c r="Q97" s="720" t="s">
        <v>1107</v>
      </c>
      <c r="R97" s="720" t="s">
        <v>1108</v>
      </c>
      <c r="S97" s="1447"/>
    </row>
    <row r="98" spans="1:19">
      <c r="A98" s="1033">
        <v>1</v>
      </c>
      <c r="B98" s="1033">
        <v>2</v>
      </c>
      <c r="C98" s="1033">
        <v>3</v>
      </c>
      <c r="D98" s="1033">
        <v>4</v>
      </c>
      <c r="E98" s="1033">
        <v>5</v>
      </c>
      <c r="F98" s="1033">
        <v>6</v>
      </c>
      <c r="G98" s="1033">
        <v>7</v>
      </c>
      <c r="H98" s="1033">
        <v>8</v>
      </c>
      <c r="I98" s="1033">
        <v>9</v>
      </c>
      <c r="J98" s="1033">
        <v>10</v>
      </c>
      <c r="K98" s="1033">
        <v>11</v>
      </c>
      <c r="L98" s="1033">
        <v>12</v>
      </c>
      <c r="M98" s="1033">
        <v>13</v>
      </c>
      <c r="N98" s="1033">
        <v>14</v>
      </c>
      <c r="O98" s="1033">
        <v>15</v>
      </c>
      <c r="P98" s="1033">
        <v>16</v>
      </c>
      <c r="Q98" s="1033">
        <v>17</v>
      </c>
      <c r="R98" s="1033">
        <v>18</v>
      </c>
      <c r="S98" s="1033">
        <v>19</v>
      </c>
    </row>
    <row r="99" spans="1:19" s="969" customFormat="1" ht="13.5" customHeight="1">
      <c r="A99" s="985" t="s">
        <v>95</v>
      </c>
      <c r="B99" s="989" t="s">
        <v>1109</v>
      </c>
      <c r="C99" s="1034"/>
      <c r="D99" s="1035">
        <f>SUM(E99:K99)</f>
        <v>0</v>
      </c>
      <c r="E99" s="1035"/>
      <c r="F99" s="1035"/>
      <c r="G99" s="1035"/>
      <c r="H99" s="1035"/>
      <c r="I99" s="1035"/>
      <c r="J99" s="1035"/>
      <c r="K99" s="1035"/>
      <c r="L99" s="1035">
        <f>SUM(M99:O99)</f>
        <v>0</v>
      </c>
      <c r="M99" s="1035"/>
      <c r="N99" s="1035"/>
      <c r="O99" s="1035"/>
      <c r="P99" s="1035">
        <f>SUM(Q99:R99)</f>
        <v>0</v>
      </c>
      <c r="Q99" s="1035"/>
      <c r="R99" s="1035"/>
      <c r="S99" s="1035">
        <f>D99+L99+P99</f>
        <v>0</v>
      </c>
    </row>
    <row r="100" spans="1:19" s="969" customFormat="1" ht="13.5" customHeight="1">
      <c r="A100" s="985" t="s">
        <v>117</v>
      </c>
      <c r="B100" s="989" t="s">
        <v>1110</v>
      </c>
      <c r="C100" s="1034"/>
      <c r="D100" s="1035">
        <f t="shared" ref="D100:D110" si="20">SUM(E100:K100)</f>
        <v>0</v>
      </c>
      <c r="E100" s="1035"/>
      <c r="F100" s="1035"/>
      <c r="G100" s="1035"/>
      <c r="H100" s="1035"/>
      <c r="I100" s="1035"/>
      <c r="J100" s="1035"/>
      <c r="K100" s="1035"/>
      <c r="L100" s="1035">
        <f t="shared" ref="L100:L110" si="21">SUM(M100:O100)</f>
        <v>0</v>
      </c>
      <c r="M100" s="1035"/>
      <c r="N100" s="1035"/>
      <c r="O100" s="1035"/>
      <c r="P100" s="1035">
        <f t="shared" ref="P100:P110" si="22">SUM(Q100:R100)</f>
        <v>0</v>
      </c>
      <c r="Q100" s="1035"/>
      <c r="R100" s="1035"/>
      <c r="S100" s="1035">
        <f t="shared" ref="S100:S110" si="23">D100+L100+P100</f>
        <v>0</v>
      </c>
    </row>
    <row r="101" spans="1:19" s="969" customFormat="1" ht="13.5" customHeight="1">
      <c r="A101" s="985" t="s">
        <v>206</v>
      </c>
      <c r="B101" s="989" t="s">
        <v>1111</v>
      </c>
      <c r="C101" s="1034"/>
      <c r="D101" s="1035">
        <f t="shared" si="20"/>
        <v>0</v>
      </c>
      <c r="E101" s="1035"/>
      <c r="F101" s="1035"/>
      <c r="G101" s="1035"/>
      <c r="H101" s="1035"/>
      <c r="I101" s="1035"/>
      <c r="J101" s="1035"/>
      <c r="K101" s="1035"/>
      <c r="L101" s="1035">
        <f t="shared" si="21"/>
        <v>0</v>
      </c>
      <c r="M101" s="1035"/>
      <c r="N101" s="1035"/>
      <c r="O101" s="1035"/>
      <c r="P101" s="1035">
        <f t="shared" si="22"/>
        <v>0</v>
      </c>
      <c r="Q101" s="1035"/>
      <c r="R101" s="1035"/>
      <c r="S101" s="1035">
        <f t="shared" si="23"/>
        <v>0</v>
      </c>
    </row>
    <row r="102" spans="1:19" s="969" customFormat="1" ht="13.5" customHeight="1">
      <c r="A102" s="985" t="s">
        <v>216</v>
      </c>
      <c r="B102" s="989" t="s">
        <v>1112</v>
      </c>
      <c r="C102" s="1034"/>
      <c r="D102" s="1035">
        <f t="shared" si="20"/>
        <v>0</v>
      </c>
      <c r="E102" s="1035"/>
      <c r="F102" s="1035"/>
      <c r="G102" s="1035"/>
      <c r="H102" s="1035"/>
      <c r="I102" s="1035"/>
      <c r="J102" s="1035"/>
      <c r="K102" s="1035"/>
      <c r="L102" s="1035">
        <f t="shared" si="21"/>
        <v>0</v>
      </c>
      <c r="M102" s="1035"/>
      <c r="N102" s="1035"/>
      <c r="O102" s="1035"/>
      <c r="P102" s="1035">
        <f t="shared" si="22"/>
        <v>0</v>
      </c>
      <c r="Q102" s="1035"/>
      <c r="R102" s="1035"/>
      <c r="S102" s="1035">
        <f t="shared" si="23"/>
        <v>0</v>
      </c>
    </row>
    <row r="103" spans="1:19" s="969" customFormat="1" ht="13.5" customHeight="1">
      <c r="A103" s="985" t="s">
        <v>7</v>
      </c>
      <c r="B103" s="989" t="s">
        <v>1113</v>
      </c>
      <c r="C103" s="1034"/>
      <c r="D103" s="1035">
        <f t="shared" si="20"/>
        <v>0</v>
      </c>
      <c r="E103" s="1035"/>
      <c r="F103" s="1035"/>
      <c r="G103" s="1035"/>
      <c r="H103" s="1035"/>
      <c r="I103" s="1035"/>
      <c r="J103" s="1035"/>
      <c r="K103" s="1035"/>
      <c r="L103" s="1035">
        <f t="shared" si="21"/>
        <v>0</v>
      </c>
      <c r="M103" s="1035"/>
      <c r="N103" s="1035"/>
      <c r="O103" s="1035"/>
      <c r="P103" s="1035">
        <f t="shared" si="22"/>
        <v>0</v>
      </c>
      <c r="Q103" s="1035"/>
      <c r="R103" s="1035"/>
      <c r="S103" s="1035">
        <f t="shared" si="23"/>
        <v>0</v>
      </c>
    </row>
    <row r="104" spans="1:19" s="969" customFormat="1" ht="13.5" customHeight="1">
      <c r="A104" s="985" t="s">
        <v>260</v>
      </c>
      <c r="B104" s="989" t="s">
        <v>1114</v>
      </c>
      <c r="C104" s="1034"/>
      <c r="D104" s="1035">
        <f t="shared" si="20"/>
        <v>0</v>
      </c>
      <c r="E104" s="1035"/>
      <c r="F104" s="1035"/>
      <c r="G104" s="1035"/>
      <c r="H104" s="1035"/>
      <c r="I104" s="1035"/>
      <c r="J104" s="1035"/>
      <c r="K104" s="1035"/>
      <c r="L104" s="1035">
        <f t="shared" si="21"/>
        <v>0</v>
      </c>
      <c r="M104" s="1035"/>
      <c r="N104" s="1035"/>
      <c r="O104" s="1035"/>
      <c r="P104" s="1035">
        <f t="shared" si="22"/>
        <v>0</v>
      </c>
      <c r="Q104" s="1035"/>
      <c r="R104" s="1035"/>
      <c r="S104" s="1035">
        <f t="shared" si="23"/>
        <v>0</v>
      </c>
    </row>
    <row r="105" spans="1:19" s="969" customFormat="1" ht="13.5" customHeight="1">
      <c r="A105" s="985" t="s">
        <v>262</v>
      </c>
      <c r="B105" s="989" t="s">
        <v>1115</v>
      </c>
      <c r="C105" s="1034"/>
      <c r="D105" s="1035">
        <f t="shared" si="20"/>
        <v>0</v>
      </c>
      <c r="E105" s="1035"/>
      <c r="F105" s="1035"/>
      <c r="G105" s="1035"/>
      <c r="H105" s="1035"/>
      <c r="I105" s="1035"/>
      <c r="J105" s="1035"/>
      <c r="K105" s="1035"/>
      <c r="L105" s="1035">
        <f t="shared" si="21"/>
        <v>0</v>
      </c>
      <c r="M105" s="1035"/>
      <c r="N105" s="1035"/>
      <c r="O105" s="1035"/>
      <c r="P105" s="1035">
        <f t="shared" si="22"/>
        <v>0</v>
      </c>
      <c r="Q105" s="1035"/>
      <c r="R105" s="1035"/>
      <c r="S105" s="1035">
        <f t="shared" si="23"/>
        <v>0</v>
      </c>
    </row>
    <row r="106" spans="1:19" s="969" customFormat="1" ht="13.5" customHeight="1">
      <c r="A106" s="985" t="s">
        <v>298</v>
      </c>
      <c r="B106" s="989" t="s">
        <v>1116</v>
      </c>
      <c r="C106" s="1034"/>
      <c r="D106" s="1035">
        <f t="shared" si="20"/>
        <v>0</v>
      </c>
      <c r="E106" s="1035"/>
      <c r="F106" s="1035"/>
      <c r="G106" s="1035"/>
      <c r="H106" s="1035"/>
      <c r="I106" s="1035"/>
      <c r="J106" s="1035"/>
      <c r="K106" s="1035"/>
      <c r="L106" s="1035">
        <f t="shared" si="21"/>
        <v>0</v>
      </c>
      <c r="M106" s="1035"/>
      <c r="N106" s="1035"/>
      <c r="O106" s="1035"/>
      <c r="P106" s="1035">
        <f t="shared" si="22"/>
        <v>0</v>
      </c>
      <c r="Q106" s="1035"/>
      <c r="R106" s="1035"/>
      <c r="S106" s="1035">
        <f t="shared" si="23"/>
        <v>0</v>
      </c>
    </row>
    <row r="107" spans="1:19" s="969" customFormat="1" ht="13.5" customHeight="1">
      <c r="A107" s="985" t="s">
        <v>299</v>
      </c>
      <c r="B107" s="989" t="s">
        <v>1117</v>
      </c>
      <c r="C107" s="1034"/>
      <c r="D107" s="1035">
        <f t="shared" si="20"/>
        <v>0</v>
      </c>
      <c r="E107" s="1035"/>
      <c r="F107" s="1035"/>
      <c r="G107" s="1035"/>
      <c r="H107" s="1035"/>
      <c r="I107" s="1035"/>
      <c r="J107" s="1035"/>
      <c r="K107" s="1035"/>
      <c r="L107" s="1035">
        <f t="shared" si="21"/>
        <v>0</v>
      </c>
      <c r="M107" s="1035"/>
      <c r="N107" s="1035"/>
      <c r="O107" s="1035"/>
      <c r="P107" s="1035">
        <f t="shared" si="22"/>
        <v>0</v>
      </c>
      <c r="Q107" s="1035"/>
      <c r="R107" s="1035"/>
      <c r="S107" s="1035">
        <f t="shared" si="23"/>
        <v>0</v>
      </c>
    </row>
    <row r="108" spans="1:19" s="969" customFormat="1" ht="13.5" customHeight="1">
      <c r="A108" s="985" t="s">
        <v>300</v>
      </c>
      <c r="B108" s="989" t="s">
        <v>1118</v>
      </c>
      <c r="C108" s="1034"/>
      <c r="D108" s="1035">
        <f t="shared" si="20"/>
        <v>0</v>
      </c>
      <c r="E108" s="1035"/>
      <c r="F108" s="1035"/>
      <c r="G108" s="1035"/>
      <c r="H108" s="1035"/>
      <c r="I108" s="1035"/>
      <c r="J108" s="1035"/>
      <c r="K108" s="1035"/>
      <c r="L108" s="1035">
        <f t="shared" si="21"/>
        <v>0</v>
      </c>
      <c r="M108" s="1035"/>
      <c r="N108" s="1035"/>
      <c r="O108" s="1035"/>
      <c r="P108" s="1035">
        <f t="shared" si="22"/>
        <v>0</v>
      </c>
      <c r="Q108" s="1035"/>
      <c r="R108" s="1035"/>
      <c r="S108" s="1035">
        <f t="shared" si="23"/>
        <v>0</v>
      </c>
    </row>
    <row r="109" spans="1:19" s="969" customFormat="1" ht="13.5" customHeight="1">
      <c r="A109" s="985" t="s">
        <v>301</v>
      </c>
      <c r="B109" s="989" t="s">
        <v>1119</v>
      </c>
      <c r="C109" s="1034"/>
      <c r="D109" s="1035">
        <f t="shared" si="20"/>
        <v>0</v>
      </c>
      <c r="E109" s="1035"/>
      <c r="F109" s="1035"/>
      <c r="G109" s="1035"/>
      <c r="H109" s="1035"/>
      <c r="I109" s="1035"/>
      <c r="J109" s="1035"/>
      <c r="K109" s="1035"/>
      <c r="L109" s="1035">
        <f t="shared" si="21"/>
        <v>0</v>
      </c>
      <c r="M109" s="1035"/>
      <c r="N109" s="1035"/>
      <c r="O109" s="1035"/>
      <c r="P109" s="1035">
        <f t="shared" si="22"/>
        <v>0</v>
      </c>
      <c r="Q109" s="1035"/>
      <c r="R109" s="1035"/>
      <c r="S109" s="1035">
        <f t="shared" si="23"/>
        <v>0</v>
      </c>
    </row>
    <row r="110" spans="1:19" s="969" customFormat="1" ht="13.5" customHeight="1">
      <c r="A110" s="985" t="s">
        <v>302</v>
      </c>
      <c r="B110" s="989" t="s">
        <v>1120</v>
      </c>
      <c r="C110" s="1034"/>
      <c r="D110" s="1035">
        <f t="shared" si="20"/>
        <v>0</v>
      </c>
      <c r="E110" s="1035"/>
      <c r="F110" s="1035"/>
      <c r="G110" s="1035"/>
      <c r="H110" s="1035"/>
      <c r="I110" s="1035"/>
      <c r="J110" s="1035"/>
      <c r="K110" s="1035"/>
      <c r="L110" s="1035">
        <f t="shared" si="21"/>
        <v>0</v>
      </c>
      <c r="M110" s="1035"/>
      <c r="N110" s="1035"/>
      <c r="O110" s="1035"/>
      <c r="P110" s="1035">
        <f t="shared" si="22"/>
        <v>0</v>
      </c>
      <c r="Q110" s="1035"/>
      <c r="R110" s="1035"/>
      <c r="S110" s="1035">
        <f t="shared" si="23"/>
        <v>0</v>
      </c>
    </row>
    <row r="111" spans="1:19" s="970" customFormat="1" ht="13.5" customHeight="1">
      <c r="A111" s="1036"/>
      <c r="B111" s="1036" t="s">
        <v>396</v>
      </c>
      <c r="C111" s="1037">
        <f>SUM(C99:C110)/12</f>
        <v>0</v>
      </c>
      <c r="D111" s="1038">
        <f>SUM(D99:D110)</f>
        <v>0</v>
      </c>
      <c r="E111" s="1038">
        <f t="shared" ref="E111:S111" si="24">SUM(E99:E110)</f>
        <v>0</v>
      </c>
      <c r="F111" s="1038">
        <f t="shared" si="24"/>
        <v>0</v>
      </c>
      <c r="G111" s="1038">
        <f t="shared" si="24"/>
        <v>0</v>
      </c>
      <c r="H111" s="1038">
        <f t="shared" si="24"/>
        <v>0</v>
      </c>
      <c r="I111" s="1038">
        <f t="shared" si="24"/>
        <v>0</v>
      </c>
      <c r="J111" s="1038">
        <f t="shared" si="24"/>
        <v>0</v>
      </c>
      <c r="K111" s="1038">
        <f t="shared" si="24"/>
        <v>0</v>
      </c>
      <c r="L111" s="1038">
        <f t="shared" si="24"/>
        <v>0</v>
      </c>
      <c r="M111" s="1038">
        <f t="shared" si="24"/>
        <v>0</v>
      </c>
      <c r="N111" s="1038">
        <f t="shared" si="24"/>
        <v>0</v>
      </c>
      <c r="O111" s="1038">
        <f t="shared" si="24"/>
        <v>0</v>
      </c>
      <c r="P111" s="1038">
        <f t="shared" si="24"/>
        <v>0</v>
      </c>
      <c r="Q111" s="1038">
        <f t="shared" si="24"/>
        <v>0</v>
      </c>
      <c r="R111" s="1038">
        <f t="shared" si="24"/>
        <v>0</v>
      </c>
      <c r="S111" s="1038">
        <f t="shared" si="24"/>
        <v>0</v>
      </c>
    </row>
    <row r="112" spans="1:19">
      <c r="C112" s="1039" t="s">
        <v>320</v>
      </c>
      <c r="D112" s="1040">
        <f>E111+F111+G111+H111+I111+J111+K111</f>
        <v>0</v>
      </c>
      <c r="L112" s="1040">
        <f>M111+N111+O111</f>
        <v>0</v>
      </c>
      <c r="P112" s="1040">
        <f>Q111+R111</f>
        <v>0</v>
      </c>
      <c r="S112" s="1040">
        <f>L111+D111+P111</f>
        <v>0</v>
      </c>
    </row>
    <row r="113" spans="1:19" ht="15">
      <c r="A113" s="78" t="s">
        <v>1121</v>
      </c>
      <c r="B113" s="1041" t="s">
        <v>351</v>
      </c>
      <c r="C113" s="1042"/>
      <c r="D113" s="1043"/>
      <c r="E113" s="1043"/>
      <c r="F113" s="1043"/>
      <c r="G113" s="1043"/>
      <c r="H113" s="1043"/>
      <c r="I113" s="1043"/>
      <c r="J113" s="1043"/>
      <c r="K113" s="1043"/>
      <c r="L113" s="1043"/>
    </row>
    <row r="114" spans="1:19">
      <c r="A114" s="78" t="s">
        <v>443</v>
      </c>
      <c r="B114" s="1041" t="s">
        <v>339</v>
      </c>
    </row>
    <row r="116" spans="1:19" ht="15">
      <c r="A116" s="733" t="s">
        <v>1129</v>
      </c>
    </row>
    <row r="118" spans="1:19">
      <c r="A118" s="1446" t="s">
        <v>1057</v>
      </c>
      <c r="B118" s="1446" t="s">
        <v>1058</v>
      </c>
      <c r="C118" s="1446" t="s">
        <v>1097</v>
      </c>
      <c r="D118" s="1446" t="s">
        <v>1060</v>
      </c>
      <c r="E118" s="1030" t="s">
        <v>290</v>
      </c>
      <c r="F118" s="1031"/>
      <c r="G118" s="1031"/>
      <c r="H118" s="1031"/>
      <c r="I118" s="1031"/>
      <c r="J118" s="1031"/>
      <c r="K118" s="1032"/>
      <c r="L118" s="1446" t="s">
        <v>1098</v>
      </c>
      <c r="M118" s="1030" t="s">
        <v>290</v>
      </c>
      <c r="N118" s="1031"/>
      <c r="O118" s="1031"/>
      <c r="P118" s="1446" t="s">
        <v>1099</v>
      </c>
      <c r="Q118" s="1030" t="s">
        <v>290</v>
      </c>
      <c r="R118" s="1031"/>
      <c r="S118" s="1446" t="s">
        <v>1100</v>
      </c>
    </row>
    <row r="119" spans="1:19" ht="38.25" customHeight="1">
      <c r="A119" s="1447"/>
      <c r="B119" s="1447"/>
      <c r="C119" s="1447"/>
      <c r="D119" s="1447"/>
      <c r="E119" s="720" t="s">
        <v>291</v>
      </c>
      <c r="F119" s="720" t="s">
        <v>1101</v>
      </c>
      <c r="G119" s="720" t="s">
        <v>1102</v>
      </c>
      <c r="H119" s="720" t="s">
        <v>344</v>
      </c>
      <c r="I119" s="720" t="s">
        <v>1103</v>
      </c>
      <c r="J119" s="720" t="s">
        <v>1104</v>
      </c>
      <c r="K119" s="198" t="s">
        <v>1105</v>
      </c>
      <c r="L119" s="1447"/>
      <c r="M119" s="720" t="s">
        <v>1062</v>
      </c>
      <c r="N119" s="720" t="s">
        <v>347</v>
      </c>
      <c r="O119" s="720" t="s">
        <v>1125</v>
      </c>
      <c r="P119" s="1447"/>
      <c r="Q119" s="720" t="s">
        <v>1107</v>
      </c>
      <c r="R119" s="720" t="s">
        <v>1108</v>
      </c>
      <c r="S119" s="1447"/>
    </row>
    <row r="120" spans="1:19">
      <c r="A120" s="1033">
        <v>1</v>
      </c>
      <c r="B120" s="1033">
        <v>2</v>
      </c>
      <c r="C120" s="1033">
        <v>3</v>
      </c>
      <c r="D120" s="1033">
        <v>4</v>
      </c>
      <c r="E120" s="1033">
        <v>5</v>
      </c>
      <c r="F120" s="1033">
        <v>6</v>
      </c>
      <c r="G120" s="1033">
        <v>7</v>
      </c>
      <c r="H120" s="1033">
        <v>8</v>
      </c>
      <c r="I120" s="1033">
        <v>9</v>
      </c>
      <c r="J120" s="1033">
        <v>10</v>
      </c>
      <c r="K120" s="1033">
        <v>11</v>
      </c>
      <c r="L120" s="1033">
        <v>12</v>
      </c>
      <c r="M120" s="1033">
        <v>13</v>
      </c>
      <c r="N120" s="1033">
        <v>14</v>
      </c>
      <c r="O120" s="1033">
        <v>15</v>
      </c>
      <c r="P120" s="1033">
        <v>16</v>
      </c>
      <c r="Q120" s="1033">
        <v>17</v>
      </c>
      <c r="R120" s="1033">
        <v>18</v>
      </c>
      <c r="S120" s="1033">
        <v>19</v>
      </c>
    </row>
    <row r="121" spans="1:19" s="969" customFormat="1" ht="13.5" customHeight="1">
      <c r="A121" s="985" t="s">
        <v>95</v>
      </c>
      <c r="B121" s="989" t="s">
        <v>1109</v>
      </c>
      <c r="C121" s="1034"/>
      <c r="D121" s="1035">
        <f>SUM(E121:K121)</f>
        <v>0</v>
      </c>
      <c r="E121" s="1035"/>
      <c r="F121" s="1035"/>
      <c r="G121" s="1035"/>
      <c r="H121" s="1035"/>
      <c r="I121" s="1035"/>
      <c r="J121" s="1035"/>
      <c r="K121" s="1035"/>
      <c r="L121" s="1035">
        <f>SUM(M121:O121)</f>
        <v>0</v>
      </c>
      <c r="M121" s="1035"/>
      <c r="N121" s="1035"/>
      <c r="O121" s="1035"/>
      <c r="P121" s="1035">
        <f>SUM(Q121:R121)</f>
        <v>0</v>
      </c>
      <c r="Q121" s="1035"/>
      <c r="R121" s="1035"/>
      <c r="S121" s="1035">
        <f>D121+L121+P121</f>
        <v>0</v>
      </c>
    </row>
    <row r="122" spans="1:19" s="969" customFormat="1" ht="13.5" customHeight="1">
      <c r="A122" s="985" t="s">
        <v>117</v>
      </c>
      <c r="B122" s="989" t="s">
        <v>1110</v>
      </c>
      <c r="C122" s="1034"/>
      <c r="D122" s="1035">
        <f t="shared" ref="D122:D132" si="25">SUM(E122:K122)</f>
        <v>0</v>
      </c>
      <c r="E122" s="1035"/>
      <c r="F122" s="1035"/>
      <c r="G122" s="1035"/>
      <c r="H122" s="1035"/>
      <c r="I122" s="1035"/>
      <c r="J122" s="1035"/>
      <c r="K122" s="1035"/>
      <c r="L122" s="1035">
        <f t="shared" ref="L122:L132" si="26">SUM(M122:O122)</f>
        <v>0</v>
      </c>
      <c r="M122" s="1035"/>
      <c r="N122" s="1035"/>
      <c r="O122" s="1035"/>
      <c r="P122" s="1035">
        <f t="shared" ref="P122:P132" si="27">SUM(Q122:R122)</f>
        <v>0</v>
      </c>
      <c r="Q122" s="1035"/>
      <c r="R122" s="1035"/>
      <c r="S122" s="1035">
        <f t="shared" ref="S122:S132" si="28">D122+L122+P122</f>
        <v>0</v>
      </c>
    </row>
    <row r="123" spans="1:19" s="969" customFormat="1" ht="13.5" customHeight="1">
      <c r="A123" s="985" t="s">
        <v>206</v>
      </c>
      <c r="B123" s="989" t="s">
        <v>1111</v>
      </c>
      <c r="C123" s="1034"/>
      <c r="D123" s="1035">
        <f t="shared" si="25"/>
        <v>0</v>
      </c>
      <c r="E123" s="1035"/>
      <c r="F123" s="1035"/>
      <c r="G123" s="1035"/>
      <c r="H123" s="1035"/>
      <c r="I123" s="1035"/>
      <c r="J123" s="1035"/>
      <c r="K123" s="1035"/>
      <c r="L123" s="1035">
        <f t="shared" si="26"/>
        <v>0</v>
      </c>
      <c r="M123" s="1035"/>
      <c r="N123" s="1035"/>
      <c r="O123" s="1035"/>
      <c r="P123" s="1035">
        <f t="shared" si="27"/>
        <v>0</v>
      </c>
      <c r="Q123" s="1035"/>
      <c r="R123" s="1035"/>
      <c r="S123" s="1035">
        <f t="shared" si="28"/>
        <v>0</v>
      </c>
    </row>
    <row r="124" spans="1:19" s="969" customFormat="1" ht="13.5" customHeight="1">
      <c r="A124" s="985" t="s">
        <v>216</v>
      </c>
      <c r="B124" s="989" t="s">
        <v>1112</v>
      </c>
      <c r="C124" s="1034"/>
      <c r="D124" s="1035">
        <f t="shared" si="25"/>
        <v>0</v>
      </c>
      <c r="E124" s="1035"/>
      <c r="F124" s="1035"/>
      <c r="G124" s="1035"/>
      <c r="H124" s="1035"/>
      <c r="I124" s="1035"/>
      <c r="J124" s="1035"/>
      <c r="K124" s="1035"/>
      <c r="L124" s="1035">
        <f t="shared" si="26"/>
        <v>0</v>
      </c>
      <c r="M124" s="1035"/>
      <c r="N124" s="1035"/>
      <c r="O124" s="1035"/>
      <c r="P124" s="1035">
        <f t="shared" si="27"/>
        <v>0</v>
      </c>
      <c r="Q124" s="1035"/>
      <c r="R124" s="1035"/>
      <c r="S124" s="1035">
        <f t="shared" si="28"/>
        <v>0</v>
      </c>
    </row>
    <row r="125" spans="1:19" s="969" customFormat="1" ht="13.5" customHeight="1">
      <c r="A125" s="985" t="s">
        <v>7</v>
      </c>
      <c r="B125" s="989" t="s">
        <v>1113</v>
      </c>
      <c r="C125" s="1034"/>
      <c r="D125" s="1035">
        <f t="shared" si="25"/>
        <v>0</v>
      </c>
      <c r="E125" s="1035"/>
      <c r="F125" s="1035"/>
      <c r="G125" s="1035"/>
      <c r="H125" s="1035"/>
      <c r="I125" s="1035"/>
      <c r="J125" s="1035"/>
      <c r="K125" s="1035"/>
      <c r="L125" s="1035">
        <f t="shared" si="26"/>
        <v>0</v>
      </c>
      <c r="M125" s="1035"/>
      <c r="N125" s="1035"/>
      <c r="O125" s="1035"/>
      <c r="P125" s="1035">
        <f t="shared" si="27"/>
        <v>0</v>
      </c>
      <c r="Q125" s="1035"/>
      <c r="R125" s="1035"/>
      <c r="S125" s="1035">
        <f t="shared" si="28"/>
        <v>0</v>
      </c>
    </row>
    <row r="126" spans="1:19" s="969" customFormat="1" ht="13.5" customHeight="1">
      <c r="A126" s="985" t="s">
        <v>260</v>
      </c>
      <c r="B126" s="989" t="s">
        <v>1114</v>
      </c>
      <c r="C126" s="1034"/>
      <c r="D126" s="1035">
        <f t="shared" si="25"/>
        <v>0</v>
      </c>
      <c r="E126" s="1035"/>
      <c r="F126" s="1035"/>
      <c r="G126" s="1035"/>
      <c r="H126" s="1035"/>
      <c r="I126" s="1035"/>
      <c r="J126" s="1035"/>
      <c r="K126" s="1035"/>
      <c r="L126" s="1035">
        <f t="shared" si="26"/>
        <v>0</v>
      </c>
      <c r="M126" s="1035"/>
      <c r="N126" s="1035"/>
      <c r="O126" s="1035"/>
      <c r="P126" s="1035">
        <f t="shared" si="27"/>
        <v>0</v>
      </c>
      <c r="Q126" s="1035"/>
      <c r="R126" s="1035"/>
      <c r="S126" s="1035">
        <f t="shared" si="28"/>
        <v>0</v>
      </c>
    </row>
    <row r="127" spans="1:19" s="969" customFormat="1" ht="13.5" customHeight="1">
      <c r="A127" s="985" t="s">
        <v>262</v>
      </c>
      <c r="B127" s="989" t="s">
        <v>1115</v>
      </c>
      <c r="C127" s="1034"/>
      <c r="D127" s="1035">
        <f t="shared" si="25"/>
        <v>0</v>
      </c>
      <c r="E127" s="1035"/>
      <c r="F127" s="1035"/>
      <c r="G127" s="1035"/>
      <c r="H127" s="1035"/>
      <c r="I127" s="1035"/>
      <c r="J127" s="1035"/>
      <c r="K127" s="1035"/>
      <c r="L127" s="1035">
        <f t="shared" si="26"/>
        <v>0</v>
      </c>
      <c r="M127" s="1035"/>
      <c r="N127" s="1035"/>
      <c r="O127" s="1035"/>
      <c r="P127" s="1035">
        <f t="shared" si="27"/>
        <v>0</v>
      </c>
      <c r="Q127" s="1035"/>
      <c r="R127" s="1035"/>
      <c r="S127" s="1035">
        <f t="shared" si="28"/>
        <v>0</v>
      </c>
    </row>
    <row r="128" spans="1:19" s="969" customFormat="1" ht="13.5" customHeight="1">
      <c r="A128" s="985" t="s">
        <v>298</v>
      </c>
      <c r="B128" s="989" t="s">
        <v>1116</v>
      </c>
      <c r="C128" s="1034"/>
      <c r="D128" s="1035">
        <f t="shared" si="25"/>
        <v>0</v>
      </c>
      <c r="E128" s="1035"/>
      <c r="F128" s="1035"/>
      <c r="G128" s="1035"/>
      <c r="H128" s="1035"/>
      <c r="I128" s="1035"/>
      <c r="J128" s="1035"/>
      <c r="K128" s="1035"/>
      <c r="L128" s="1035">
        <f t="shared" si="26"/>
        <v>0</v>
      </c>
      <c r="M128" s="1035"/>
      <c r="N128" s="1035"/>
      <c r="O128" s="1035"/>
      <c r="P128" s="1035">
        <f t="shared" si="27"/>
        <v>0</v>
      </c>
      <c r="Q128" s="1035"/>
      <c r="R128" s="1035"/>
      <c r="S128" s="1035">
        <f t="shared" si="28"/>
        <v>0</v>
      </c>
    </row>
    <row r="129" spans="1:19" s="969" customFormat="1" ht="13.5" customHeight="1">
      <c r="A129" s="985" t="s">
        <v>299</v>
      </c>
      <c r="B129" s="989" t="s">
        <v>1117</v>
      </c>
      <c r="C129" s="1034"/>
      <c r="D129" s="1035">
        <f t="shared" si="25"/>
        <v>0</v>
      </c>
      <c r="E129" s="1035"/>
      <c r="F129" s="1035"/>
      <c r="G129" s="1035"/>
      <c r="H129" s="1035"/>
      <c r="I129" s="1035"/>
      <c r="J129" s="1035"/>
      <c r="K129" s="1035"/>
      <c r="L129" s="1035">
        <f t="shared" si="26"/>
        <v>0</v>
      </c>
      <c r="M129" s="1035"/>
      <c r="N129" s="1035"/>
      <c r="O129" s="1035"/>
      <c r="P129" s="1035">
        <f t="shared" si="27"/>
        <v>0</v>
      </c>
      <c r="Q129" s="1035"/>
      <c r="R129" s="1035"/>
      <c r="S129" s="1035">
        <f t="shared" si="28"/>
        <v>0</v>
      </c>
    </row>
    <row r="130" spans="1:19" s="969" customFormat="1" ht="13.5" customHeight="1">
      <c r="A130" s="985" t="s">
        <v>300</v>
      </c>
      <c r="B130" s="989" t="s">
        <v>1118</v>
      </c>
      <c r="C130" s="1034"/>
      <c r="D130" s="1035">
        <f t="shared" si="25"/>
        <v>0</v>
      </c>
      <c r="E130" s="1035"/>
      <c r="F130" s="1035"/>
      <c r="G130" s="1035"/>
      <c r="H130" s="1035"/>
      <c r="I130" s="1035"/>
      <c r="J130" s="1035"/>
      <c r="K130" s="1035"/>
      <c r="L130" s="1035">
        <f t="shared" si="26"/>
        <v>0</v>
      </c>
      <c r="M130" s="1035"/>
      <c r="N130" s="1035"/>
      <c r="O130" s="1035"/>
      <c r="P130" s="1035">
        <f t="shared" si="27"/>
        <v>0</v>
      </c>
      <c r="Q130" s="1035"/>
      <c r="R130" s="1035"/>
      <c r="S130" s="1035">
        <f t="shared" si="28"/>
        <v>0</v>
      </c>
    </row>
    <row r="131" spans="1:19" s="969" customFormat="1" ht="13.5" customHeight="1">
      <c r="A131" s="985" t="s">
        <v>301</v>
      </c>
      <c r="B131" s="989" t="s">
        <v>1119</v>
      </c>
      <c r="C131" s="1034"/>
      <c r="D131" s="1035">
        <f t="shared" si="25"/>
        <v>0</v>
      </c>
      <c r="E131" s="1035"/>
      <c r="F131" s="1035"/>
      <c r="G131" s="1035"/>
      <c r="H131" s="1035"/>
      <c r="I131" s="1035"/>
      <c r="J131" s="1035"/>
      <c r="K131" s="1035"/>
      <c r="L131" s="1035">
        <f t="shared" si="26"/>
        <v>0</v>
      </c>
      <c r="M131" s="1035"/>
      <c r="N131" s="1035"/>
      <c r="O131" s="1035"/>
      <c r="P131" s="1035">
        <f t="shared" si="27"/>
        <v>0</v>
      </c>
      <c r="Q131" s="1035"/>
      <c r="R131" s="1035"/>
      <c r="S131" s="1035">
        <f t="shared" si="28"/>
        <v>0</v>
      </c>
    </row>
    <row r="132" spans="1:19" s="969" customFormat="1" ht="13.5" customHeight="1">
      <c r="A132" s="985" t="s">
        <v>302</v>
      </c>
      <c r="B132" s="989" t="s">
        <v>1120</v>
      </c>
      <c r="C132" s="1034"/>
      <c r="D132" s="1035">
        <f t="shared" si="25"/>
        <v>0</v>
      </c>
      <c r="E132" s="1035"/>
      <c r="F132" s="1035"/>
      <c r="G132" s="1035"/>
      <c r="H132" s="1035"/>
      <c r="I132" s="1035"/>
      <c r="J132" s="1035"/>
      <c r="K132" s="1035"/>
      <c r="L132" s="1035">
        <f t="shared" si="26"/>
        <v>0</v>
      </c>
      <c r="M132" s="1035"/>
      <c r="N132" s="1035"/>
      <c r="O132" s="1035"/>
      <c r="P132" s="1035">
        <f t="shared" si="27"/>
        <v>0</v>
      </c>
      <c r="Q132" s="1035"/>
      <c r="R132" s="1035"/>
      <c r="S132" s="1035">
        <f t="shared" si="28"/>
        <v>0</v>
      </c>
    </row>
    <row r="133" spans="1:19" s="970" customFormat="1" ht="13.5" customHeight="1">
      <c r="A133" s="1036"/>
      <c r="B133" s="1036" t="s">
        <v>396</v>
      </c>
      <c r="C133" s="1037">
        <f>SUM(C121:C132)/12</f>
        <v>0</v>
      </c>
      <c r="D133" s="1038">
        <f>SUM(D121:D132)</f>
        <v>0</v>
      </c>
      <c r="E133" s="1038">
        <f t="shared" ref="E133:S133" si="29">SUM(E121:E132)</f>
        <v>0</v>
      </c>
      <c r="F133" s="1038">
        <f t="shared" si="29"/>
        <v>0</v>
      </c>
      <c r="G133" s="1038">
        <f t="shared" si="29"/>
        <v>0</v>
      </c>
      <c r="H133" s="1038">
        <f t="shared" si="29"/>
        <v>0</v>
      </c>
      <c r="I133" s="1038">
        <f t="shared" si="29"/>
        <v>0</v>
      </c>
      <c r="J133" s="1038">
        <f t="shared" si="29"/>
        <v>0</v>
      </c>
      <c r="K133" s="1038">
        <f t="shared" si="29"/>
        <v>0</v>
      </c>
      <c r="L133" s="1038">
        <f t="shared" si="29"/>
        <v>0</v>
      </c>
      <c r="M133" s="1038">
        <f t="shared" si="29"/>
        <v>0</v>
      </c>
      <c r="N133" s="1038">
        <f t="shared" si="29"/>
        <v>0</v>
      </c>
      <c r="O133" s="1038">
        <f t="shared" si="29"/>
        <v>0</v>
      </c>
      <c r="P133" s="1038">
        <f t="shared" si="29"/>
        <v>0</v>
      </c>
      <c r="Q133" s="1038">
        <f t="shared" si="29"/>
        <v>0</v>
      </c>
      <c r="R133" s="1038">
        <f t="shared" si="29"/>
        <v>0</v>
      </c>
      <c r="S133" s="1038">
        <f t="shared" si="29"/>
        <v>0</v>
      </c>
    </row>
    <row r="134" spans="1:19">
      <c r="C134" s="1039" t="s">
        <v>320</v>
      </c>
      <c r="D134" s="1040">
        <f>E133+F133+G133+H133+I133+J133+K133</f>
        <v>0</v>
      </c>
      <c r="L134" s="1040">
        <f>M133+N133+O133</f>
        <v>0</v>
      </c>
      <c r="P134" s="1040">
        <f>Q133+R133</f>
        <v>0</v>
      </c>
      <c r="S134" s="1040">
        <f>L133+D133+P133</f>
        <v>0</v>
      </c>
    </row>
    <row r="135" spans="1:19" ht="15">
      <c r="A135" s="78" t="s">
        <v>1121</v>
      </c>
      <c r="B135" s="1041" t="s">
        <v>351</v>
      </c>
      <c r="C135" s="1042"/>
      <c r="D135" s="1043"/>
      <c r="E135" s="1043"/>
      <c r="F135" s="1043"/>
      <c r="G135" s="1043"/>
      <c r="H135" s="1043"/>
      <c r="I135" s="1043"/>
      <c r="J135" s="1043"/>
      <c r="K135" s="1043"/>
      <c r="L135" s="1043"/>
    </row>
    <row r="136" spans="1:19">
      <c r="A136" s="78" t="s">
        <v>443</v>
      </c>
      <c r="B136" s="1041" t="s">
        <v>339</v>
      </c>
    </row>
  </sheetData>
  <mergeCells count="45">
    <mergeCell ref="A2:S2"/>
    <mergeCell ref="A3:S3"/>
    <mergeCell ref="A4:S4"/>
    <mergeCell ref="A8:A9"/>
    <mergeCell ref="B8:B9"/>
    <mergeCell ref="C8:C9"/>
    <mergeCell ref="D8:D9"/>
    <mergeCell ref="L8:L9"/>
    <mergeCell ref="P8:P9"/>
    <mergeCell ref="S8:S9"/>
    <mergeCell ref="S30:S31"/>
    <mergeCell ref="A52:A53"/>
    <mergeCell ref="B52:B53"/>
    <mergeCell ref="C52:C53"/>
    <mergeCell ref="D52:D53"/>
    <mergeCell ref="L52:L53"/>
    <mergeCell ref="P52:P53"/>
    <mergeCell ref="S52:S53"/>
    <mergeCell ref="A30:A31"/>
    <mergeCell ref="B30:B31"/>
    <mergeCell ref="C30:C31"/>
    <mergeCell ref="D30:D31"/>
    <mergeCell ref="L30:L31"/>
    <mergeCell ref="P30:P31"/>
    <mergeCell ref="S74:S75"/>
    <mergeCell ref="A96:A97"/>
    <mergeCell ref="B96:B97"/>
    <mergeCell ref="C96:C97"/>
    <mergeCell ref="D96:D97"/>
    <mergeCell ref="L96:L97"/>
    <mergeCell ref="P96:P97"/>
    <mergeCell ref="S96:S97"/>
    <mergeCell ref="A74:A75"/>
    <mergeCell ref="B74:B75"/>
    <mergeCell ref="C74:C75"/>
    <mergeCell ref="D74:D75"/>
    <mergeCell ref="L74:L75"/>
    <mergeCell ref="P74:P75"/>
    <mergeCell ref="S118:S119"/>
    <mergeCell ref="A118:A119"/>
    <mergeCell ref="B118:B119"/>
    <mergeCell ref="C118:C119"/>
    <mergeCell ref="D118:D119"/>
    <mergeCell ref="L118:L119"/>
    <mergeCell ref="P118:P119"/>
  </mergeCells>
  <printOptions horizontalCentered="1"/>
  <pageMargins left="0.39370078740157483" right="0.39370078740157483" top="0.55118110236220474" bottom="0.55118110236220474" header="0.31496062992125984" footer="0.31496062992125984"/>
  <pageSetup paperSize="9" scale="61" orientation="landscape" horizontalDpi="4294967295" verticalDpi="4294967295" r:id="rId1"/>
  <rowBreaks count="2" manualBreakCount="2">
    <brk id="49" max="16383" man="1"/>
    <brk id="9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72"/>
  <sheetViews>
    <sheetView view="pageBreakPreview" zoomScaleNormal="100" zoomScaleSheetLayoutView="100" workbookViewId="0">
      <selection activeCell="L9" sqref="L9"/>
    </sheetView>
  </sheetViews>
  <sheetFormatPr defaultRowHeight="12.75"/>
  <cols>
    <col min="1" max="1" width="5.28515625" style="194" customWidth="1"/>
    <col min="2" max="2" width="55.85546875" style="78" customWidth="1"/>
    <col min="3" max="4" width="17.7109375" style="78" customWidth="1"/>
    <col min="5" max="5" width="16.140625" style="78" customWidth="1"/>
    <col min="6" max="6" width="15.140625" style="78" customWidth="1"/>
    <col min="7" max="7" width="12" style="78" customWidth="1"/>
    <col min="8" max="16384" width="9.140625" style="78"/>
  </cols>
  <sheetData>
    <row r="1" spans="1:8" ht="38.25" customHeight="1">
      <c r="A1" s="722"/>
      <c r="E1" s="1406" t="s">
        <v>1132</v>
      </c>
      <c r="F1" s="1406"/>
      <c r="G1" s="1406"/>
    </row>
    <row r="2" spans="1:8" ht="15" customHeight="1">
      <c r="A2" s="724"/>
      <c r="E2" s="1406"/>
      <c r="F2" s="1406"/>
      <c r="G2" s="1406"/>
    </row>
    <row r="3" spans="1:8" ht="18.75">
      <c r="A3" s="1409" t="s">
        <v>78</v>
      </c>
      <c r="B3" s="1409"/>
      <c r="C3" s="1409"/>
      <c r="D3" s="1409"/>
      <c r="E3" s="1409"/>
      <c r="F3" s="1409"/>
      <c r="G3" s="1409"/>
    </row>
    <row r="4" spans="1:8" ht="18.75">
      <c r="A4" s="1409" t="s">
        <v>79</v>
      </c>
      <c r="B4" s="1409"/>
      <c r="C4" s="1409"/>
      <c r="D4" s="1409"/>
      <c r="E4" s="1409"/>
      <c r="F4" s="1409"/>
      <c r="G4" s="1409"/>
    </row>
    <row r="5" spans="1:8" ht="15.75">
      <c r="A5" s="1410" t="s">
        <v>1133</v>
      </c>
      <c r="B5" s="1410"/>
      <c r="C5" s="1410"/>
      <c r="D5" s="1410"/>
      <c r="E5" s="1410"/>
      <c r="F5" s="1410"/>
      <c r="G5" s="1410"/>
    </row>
    <row r="6" spans="1:8" ht="18.75" customHeight="1">
      <c r="A6" s="1461"/>
      <c r="B6" s="1461"/>
      <c r="C6" s="1461"/>
      <c r="D6" s="1461"/>
      <c r="E6" s="1461"/>
      <c r="F6" s="1461"/>
      <c r="G6" s="1461"/>
    </row>
    <row r="7" spans="1:8" s="77" customFormat="1" ht="4.5" hidden="1" customHeight="1">
      <c r="A7" s="194"/>
      <c r="B7" s="194"/>
      <c r="C7" s="194"/>
      <c r="D7" s="194"/>
      <c r="E7" s="194"/>
      <c r="F7" s="194"/>
      <c r="G7" s="194"/>
      <c r="H7" s="78"/>
    </row>
    <row r="8" spans="1:8" s="77" customFormat="1" ht="12" customHeight="1">
      <c r="A8" s="1449" t="s">
        <v>691</v>
      </c>
      <c r="B8" s="1449"/>
      <c r="C8" s="1449"/>
      <c r="D8" s="1449"/>
      <c r="E8" s="1449"/>
      <c r="F8" s="1449"/>
      <c r="G8" s="1449"/>
      <c r="H8" s="193"/>
    </row>
    <row r="9" spans="1:8" ht="14.25" customHeight="1">
      <c r="D9" s="393"/>
      <c r="F9" s="725" t="s">
        <v>692</v>
      </c>
      <c r="G9" s="450"/>
    </row>
    <row r="10" spans="1:8" ht="12.75" customHeight="1">
      <c r="A10" s="1098" t="s">
        <v>288</v>
      </c>
      <c r="B10" s="1098" t="s">
        <v>241</v>
      </c>
      <c r="C10" s="1381" t="s">
        <v>693</v>
      </c>
      <c r="D10" s="1381" t="s">
        <v>987</v>
      </c>
      <c r="E10" s="1381" t="s">
        <v>695</v>
      </c>
      <c r="F10" s="1381" t="s">
        <v>696</v>
      </c>
      <c r="G10" s="1381" t="s">
        <v>697</v>
      </c>
    </row>
    <row r="11" spans="1:8" ht="32.25" customHeight="1">
      <c r="A11" s="1098"/>
      <c r="B11" s="1098"/>
      <c r="C11" s="1381"/>
      <c r="D11" s="1381"/>
      <c r="E11" s="1381"/>
      <c r="F11" s="1381"/>
      <c r="G11" s="1381"/>
    </row>
    <row r="12" spans="1:8" s="726" customFormat="1">
      <c r="A12" s="84" t="s">
        <v>95</v>
      </c>
      <c r="B12" s="84" t="s">
        <v>117</v>
      </c>
      <c r="C12" s="84" t="s">
        <v>206</v>
      </c>
      <c r="D12" s="84" t="s">
        <v>216</v>
      </c>
      <c r="E12" s="84" t="s">
        <v>7</v>
      </c>
      <c r="F12" s="84" t="s">
        <v>260</v>
      </c>
      <c r="G12" s="84" t="s">
        <v>262</v>
      </c>
    </row>
    <row r="13" spans="1:8" s="726" customFormat="1" ht="6" customHeight="1">
      <c r="A13" s="1454"/>
      <c r="B13" s="1455"/>
      <c r="C13" s="1455"/>
      <c r="D13" s="1455"/>
      <c r="E13" s="1455"/>
      <c r="F13" s="1455"/>
      <c r="G13" s="1456"/>
    </row>
    <row r="14" spans="1:8" s="726" customFormat="1" ht="18" customHeight="1">
      <c r="A14" s="84"/>
      <c r="B14" s="728" t="s">
        <v>698</v>
      </c>
      <c r="C14" s="764">
        <f>C15+C24+C28+C37+C25+C26+C27</f>
        <v>0</v>
      </c>
      <c r="D14" s="764">
        <f>D15+D24+D28+D37+D25+D26+D27</f>
        <v>0</v>
      </c>
      <c r="E14" s="764">
        <f>E15+E24+E28+E37+E25+E26+E27</f>
        <v>0</v>
      </c>
      <c r="F14" s="764">
        <f>F15+F24+F28+F37+F25+F26+F27</f>
        <v>0</v>
      </c>
      <c r="G14" s="764" t="e">
        <f t="shared" ref="G14:G40" si="0">F14/E14%</f>
        <v>#DIV/0!</v>
      </c>
    </row>
    <row r="15" spans="1:8" ht="17.25" customHeight="1">
      <c r="A15" s="727" t="s">
        <v>244</v>
      </c>
      <c r="B15" s="747" t="s">
        <v>988</v>
      </c>
      <c r="C15" s="764">
        <f>C16+C17+C18</f>
        <v>0</v>
      </c>
      <c r="D15" s="764">
        <f>D16+D17+D18</f>
        <v>0</v>
      </c>
      <c r="E15" s="764">
        <f>E16+E17+E18</f>
        <v>0</v>
      </c>
      <c r="F15" s="764">
        <f>F16+F17+F18</f>
        <v>0</v>
      </c>
      <c r="G15" s="764" t="e">
        <f t="shared" si="0"/>
        <v>#DIV/0!</v>
      </c>
    </row>
    <row r="16" spans="1:8" ht="17.25" customHeight="1">
      <c r="A16" s="462" t="s">
        <v>95</v>
      </c>
      <c r="B16" s="745" t="s">
        <v>1134</v>
      </c>
      <c r="C16" s="778"/>
      <c r="D16" s="778"/>
      <c r="E16" s="778"/>
      <c r="F16" s="778"/>
      <c r="G16" s="778" t="e">
        <f t="shared" si="0"/>
        <v>#DIV/0!</v>
      </c>
    </row>
    <row r="17" spans="1:7" ht="17.25" customHeight="1">
      <c r="A17" s="462" t="s">
        <v>117</v>
      </c>
      <c r="B17" s="745" t="s">
        <v>1135</v>
      </c>
      <c r="C17" s="778"/>
      <c r="D17" s="778"/>
      <c r="E17" s="778"/>
      <c r="F17" s="778"/>
      <c r="G17" s="778" t="e">
        <f t="shared" si="0"/>
        <v>#DIV/0!</v>
      </c>
    </row>
    <row r="18" spans="1:7" ht="17.25" customHeight="1">
      <c r="A18" s="462" t="s">
        <v>206</v>
      </c>
      <c r="B18" s="745" t="s">
        <v>1136</v>
      </c>
      <c r="C18" s="778">
        <f>SUM(C19:C23)</f>
        <v>0</v>
      </c>
      <c r="D18" s="778">
        <f>SUM(D19:D23)</f>
        <v>0</v>
      </c>
      <c r="E18" s="778">
        <f>SUM(E19:E23)</f>
        <v>0</v>
      </c>
      <c r="F18" s="778">
        <f>SUM(F19:F23)</f>
        <v>0</v>
      </c>
      <c r="G18" s="778" t="e">
        <f t="shared" si="0"/>
        <v>#DIV/0!</v>
      </c>
    </row>
    <row r="19" spans="1:7" ht="17.25" customHeight="1">
      <c r="A19" s="736" t="s">
        <v>725</v>
      </c>
      <c r="B19" s="788" t="s">
        <v>1137</v>
      </c>
      <c r="C19" s="775"/>
      <c r="D19" s="775"/>
      <c r="E19" s="775"/>
      <c r="F19" s="775"/>
      <c r="G19" s="776" t="e">
        <f t="shared" si="0"/>
        <v>#DIV/0!</v>
      </c>
    </row>
    <row r="20" spans="1:7" ht="17.25" customHeight="1">
      <c r="A20" s="736" t="s">
        <v>727</v>
      </c>
      <c r="B20" s="788" t="s">
        <v>1138</v>
      </c>
      <c r="C20" s="775"/>
      <c r="D20" s="775"/>
      <c r="E20" s="775"/>
      <c r="F20" s="775"/>
      <c r="G20" s="776" t="e">
        <f t="shared" si="0"/>
        <v>#DIV/0!</v>
      </c>
    </row>
    <row r="21" spans="1:7" ht="17.25" customHeight="1">
      <c r="A21" s="736" t="s">
        <v>729</v>
      </c>
      <c r="B21" s="788" t="s">
        <v>1139</v>
      </c>
      <c r="C21" s="775"/>
      <c r="D21" s="775"/>
      <c r="E21" s="775"/>
      <c r="F21" s="775"/>
      <c r="G21" s="776" t="e">
        <f t="shared" si="0"/>
        <v>#DIV/0!</v>
      </c>
    </row>
    <row r="22" spans="1:7" ht="17.25" customHeight="1">
      <c r="A22" s="736" t="s">
        <v>731</v>
      </c>
      <c r="B22" s="788" t="s">
        <v>1140</v>
      </c>
      <c r="C22" s="775"/>
      <c r="D22" s="775"/>
      <c r="E22" s="775"/>
      <c r="F22" s="775"/>
      <c r="G22" s="776" t="e">
        <f t="shared" si="0"/>
        <v>#DIV/0!</v>
      </c>
    </row>
    <row r="23" spans="1:7" ht="17.25" customHeight="1">
      <c r="A23" s="736" t="s">
        <v>790</v>
      </c>
      <c r="B23" s="788" t="s">
        <v>737</v>
      </c>
      <c r="C23" s="775"/>
      <c r="D23" s="775"/>
      <c r="E23" s="775"/>
      <c r="F23" s="775"/>
      <c r="G23" s="776" t="e">
        <f t="shared" si="0"/>
        <v>#DIV/0!</v>
      </c>
    </row>
    <row r="24" spans="1:7" ht="18" customHeight="1">
      <c r="A24" s="792" t="s">
        <v>263</v>
      </c>
      <c r="B24" s="747" t="s">
        <v>738</v>
      </c>
      <c r="C24" s="1044"/>
      <c r="D24" s="1044"/>
      <c r="E24" s="1044"/>
      <c r="F24" s="1044"/>
      <c r="G24" s="764" t="e">
        <f t="shared" si="0"/>
        <v>#DIV/0!</v>
      </c>
    </row>
    <row r="25" spans="1:7" ht="18" customHeight="1">
      <c r="A25" s="918" t="s">
        <v>265</v>
      </c>
      <c r="B25" s="914" t="s">
        <v>739</v>
      </c>
      <c r="C25" s="1044"/>
      <c r="D25" s="1044"/>
      <c r="E25" s="1044"/>
      <c r="F25" s="1044"/>
      <c r="G25" s="764" t="e">
        <f t="shared" si="0"/>
        <v>#DIV/0!</v>
      </c>
    </row>
    <row r="26" spans="1:7" ht="18" customHeight="1">
      <c r="A26" s="727" t="s">
        <v>267</v>
      </c>
      <c r="B26" s="914" t="s">
        <v>740</v>
      </c>
      <c r="C26" s="1044"/>
      <c r="D26" s="1044"/>
      <c r="E26" s="1044"/>
      <c r="F26" s="1044"/>
      <c r="G26" s="764" t="e">
        <f t="shared" si="0"/>
        <v>#DIV/0!</v>
      </c>
    </row>
    <row r="27" spans="1:7" ht="15.75" customHeight="1">
      <c r="A27" s="727" t="s">
        <v>353</v>
      </c>
      <c r="B27" s="914" t="s">
        <v>741</v>
      </c>
      <c r="C27" s="1044"/>
      <c r="D27" s="1044"/>
      <c r="E27" s="1044"/>
      <c r="F27" s="1044"/>
      <c r="G27" s="764" t="e">
        <f t="shared" si="0"/>
        <v>#DIV/0!</v>
      </c>
    </row>
    <row r="28" spans="1:7" ht="15.75" customHeight="1">
      <c r="A28" s="727" t="s">
        <v>373</v>
      </c>
      <c r="B28" s="747" t="s">
        <v>742</v>
      </c>
      <c r="C28" s="764">
        <f>C29+C36+C30</f>
        <v>0</v>
      </c>
      <c r="D28" s="764">
        <f>D29+D36+D30</f>
        <v>0</v>
      </c>
      <c r="E28" s="764">
        <f>E29+E36+E30</f>
        <v>0</v>
      </c>
      <c r="F28" s="764">
        <f>F29+F36+F30</f>
        <v>0</v>
      </c>
      <c r="G28" s="764" t="e">
        <f t="shared" si="0"/>
        <v>#DIV/0!</v>
      </c>
    </row>
    <row r="29" spans="1:7" s="172" customFormat="1" ht="15.75" customHeight="1">
      <c r="A29" s="753" t="s">
        <v>95</v>
      </c>
      <c r="B29" s="467" t="s">
        <v>743</v>
      </c>
      <c r="C29" s="777"/>
      <c r="D29" s="777"/>
      <c r="E29" s="777"/>
      <c r="F29" s="777"/>
      <c r="G29" s="778" t="e">
        <f t="shared" si="0"/>
        <v>#DIV/0!</v>
      </c>
    </row>
    <row r="30" spans="1:7" ht="15.75" customHeight="1">
      <c r="A30" s="753" t="s">
        <v>117</v>
      </c>
      <c r="B30" s="1045" t="s">
        <v>1141</v>
      </c>
      <c r="C30" s="1046">
        <f>C32+C33+C34+C35+C31</f>
        <v>0</v>
      </c>
      <c r="D30" s="1046">
        <f>D32+D33+D34+D35+D31</f>
        <v>0</v>
      </c>
      <c r="E30" s="1046">
        <f>E32+E33+E34+E35+E31</f>
        <v>0</v>
      </c>
      <c r="F30" s="1046">
        <f>F32+F33+F34+F35+F31</f>
        <v>0</v>
      </c>
      <c r="G30" s="778" t="e">
        <f t="shared" si="0"/>
        <v>#DIV/0!</v>
      </c>
    </row>
    <row r="31" spans="1:7" ht="15.75" customHeight="1">
      <c r="A31" s="757" t="s">
        <v>745</v>
      </c>
      <c r="B31" s="917" t="s">
        <v>1142</v>
      </c>
      <c r="C31" s="1047"/>
      <c r="D31" s="1047"/>
      <c r="E31" s="1047"/>
      <c r="F31" s="1047"/>
      <c r="G31" s="776" t="e">
        <f t="shared" si="0"/>
        <v>#DIV/0!</v>
      </c>
    </row>
    <row r="32" spans="1:7" ht="17.25" customHeight="1">
      <c r="A32" s="757" t="s">
        <v>746</v>
      </c>
      <c r="B32" s="819" t="s">
        <v>728</v>
      </c>
      <c r="C32" s="775"/>
      <c r="D32" s="775"/>
      <c r="E32" s="775"/>
      <c r="F32" s="775"/>
      <c r="G32" s="776" t="e">
        <f t="shared" si="0"/>
        <v>#DIV/0!</v>
      </c>
    </row>
    <row r="33" spans="1:7" ht="17.25" customHeight="1">
      <c r="A33" s="757" t="s">
        <v>747</v>
      </c>
      <c r="B33" s="819" t="s">
        <v>730</v>
      </c>
      <c r="C33" s="775"/>
      <c r="D33" s="775"/>
      <c r="E33" s="775"/>
      <c r="F33" s="775"/>
      <c r="G33" s="776" t="e">
        <f t="shared" si="0"/>
        <v>#DIV/0!</v>
      </c>
    </row>
    <row r="34" spans="1:7" ht="17.25" customHeight="1">
      <c r="A34" s="757" t="s">
        <v>748</v>
      </c>
      <c r="B34" s="819" t="s">
        <v>732</v>
      </c>
      <c r="C34" s="775"/>
      <c r="D34" s="775"/>
      <c r="E34" s="775"/>
      <c r="F34" s="775"/>
      <c r="G34" s="776" t="e">
        <f t="shared" si="0"/>
        <v>#DIV/0!</v>
      </c>
    </row>
    <row r="35" spans="1:7" ht="17.25" customHeight="1">
      <c r="A35" s="757" t="s">
        <v>1143</v>
      </c>
      <c r="B35" s="758" t="s">
        <v>1144</v>
      </c>
      <c r="C35" s="775"/>
      <c r="D35" s="775"/>
      <c r="E35" s="775"/>
      <c r="F35" s="775"/>
      <c r="G35" s="776" t="e">
        <f t="shared" si="0"/>
        <v>#DIV/0!</v>
      </c>
    </row>
    <row r="36" spans="1:7" s="172" customFormat="1" ht="15.75" customHeight="1">
      <c r="A36" s="753" t="s">
        <v>206</v>
      </c>
      <c r="B36" s="947" t="s">
        <v>737</v>
      </c>
      <c r="C36" s="777"/>
      <c r="D36" s="777"/>
      <c r="E36" s="777"/>
      <c r="F36" s="777"/>
      <c r="G36" s="778" t="e">
        <f t="shared" si="0"/>
        <v>#DIV/0!</v>
      </c>
    </row>
    <row r="37" spans="1:7" ht="15">
      <c r="A37" s="727" t="s">
        <v>750</v>
      </c>
      <c r="B37" s="747" t="s">
        <v>751</v>
      </c>
      <c r="C37" s="907">
        <f>C38+C40+C39</f>
        <v>0</v>
      </c>
      <c r="D37" s="907">
        <f>D38+D40+D39</f>
        <v>0</v>
      </c>
      <c r="E37" s="907">
        <f>E38+E40+E39</f>
        <v>0</v>
      </c>
      <c r="F37" s="907">
        <f>F38+F40+F39</f>
        <v>0</v>
      </c>
      <c r="G37" s="907" t="e">
        <f t="shared" si="0"/>
        <v>#DIV/0!</v>
      </c>
    </row>
    <row r="38" spans="1:7" ht="15" customHeight="1">
      <c r="A38" s="790" t="s">
        <v>95</v>
      </c>
      <c r="B38" s="788" t="s">
        <v>1145</v>
      </c>
      <c r="C38" s="775"/>
      <c r="D38" s="775"/>
      <c r="E38" s="775"/>
      <c r="F38" s="775"/>
      <c r="G38" s="776" t="e">
        <f t="shared" si="0"/>
        <v>#DIV/0!</v>
      </c>
    </row>
    <row r="39" spans="1:7" ht="15" customHeight="1">
      <c r="A39" s="790" t="s">
        <v>117</v>
      </c>
      <c r="B39" s="788" t="s">
        <v>1146</v>
      </c>
      <c r="C39" s="775"/>
      <c r="D39" s="775"/>
      <c r="E39" s="775"/>
      <c r="F39" s="775"/>
      <c r="G39" s="776" t="e">
        <f t="shared" si="0"/>
        <v>#DIV/0!</v>
      </c>
    </row>
    <row r="40" spans="1:7" ht="15" customHeight="1">
      <c r="A40" s="790" t="s">
        <v>206</v>
      </c>
      <c r="B40" s="788" t="s">
        <v>1147</v>
      </c>
      <c r="C40" s="775"/>
      <c r="D40" s="775"/>
      <c r="E40" s="775"/>
      <c r="F40" s="775"/>
      <c r="G40" s="776" t="e">
        <f t="shared" si="0"/>
        <v>#DIV/0!</v>
      </c>
    </row>
    <row r="41" spans="1:7" s="733" customFormat="1" ht="8.25" customHeight="1">
      <c r="A41" s="1457"/>
      <c r="B41" s="1458"/>
      <c r="C41" s="1458"/>
      <c r="D41" s="1458"/>
      <c r="E41" s="1458"/>
      <c r="F41" s="1458"/>
      <c r="G41" s="1459"/>
    </row>
    <row r="42" spans="1:7" s="733" customFormat="1" ht="15">
      <c r="A42" s="792"/>
      <c r="B42" s="747" t="s">
        <v>755</v>
      </c>
      <c r="C42" s="764">
        <f>C48+C90+C93+C97+C101+C89</f>
        <v>0</v>
      </c>
      <c r="D42" s="764">
        <f>D48+D90+D93+D97+D101+D89</f>
        <v>0</v>
      </c>
      <c r="E42" s="764">
        <f>E48+E90+E93+E97+E101+E89</f>
        <v>0</v>
      </c>
      <c r="F42" s="764">
        <f>F48+F90+F93+F97+F101+F89</f>
        <v>0</v>
      </c>
      <c r="G42" s="764" t="e">
        <f>F42/E42%</f>
        <v>#DIV/0!</v>
      </c>
    </row>
    <row r="43" spans="1:7" s="733" customFormat="1" ht="17.25" customHeight="1">
      <c r="A43" s="727" t="s">
        <v>756</v>
      </c>
      <c r="B43" s="1460" t="s">
        <v>757</v>
      </c>
      <c r="C43" s="1460"/>
      <c r="D43" s="1460"/>
      <c r="E43" s="1460"/>
      <c r="F43" s="1460"/>
      <c r="G43" s="1460"/>
    </row>
    <row r="44" spans="1:7" s="733" customFormat="1" ht="18" customHeight="1">
      <c r="A44" s="792" t="s">
        <v>758</v>
      </c>
      <c r="B44" s="747" t="s">
        <v>1014</v>
      </c>
      <c r="C44" s="764">
        <f>C45+C46+C47</f>
        <v>0</v>
      </c>
      <c r="D44" s="764">
        <f>D45+D46+D47</f>
        <v>0</v>
      </c>
      <c r="E44" s="764">
        <f>E45+E46+E47</f>
        <v>0</v>
      </c>
      <c r="F44" s="764">
        <f>F45+F46+F47</f>
        <v>0</v>
      </c>
      <c r="G44" s="764" t="e">
        <f t="shared" ref="G44:G101" si="1">F44/E44%</f>
        <v>#DIV/0!</v>
      </c>
    </row>
    <row r="45" spans="1:7" ht="15.75" customHeight="1">
      <c r="A45" s="790" t="s">
        <v>95</v>
      </c>
      <c r="B45" s="788" t="s">
        <v>1015</v>
      </c>
      <c r="C45" s="775"/>
      <c r="D45" s="775"/>
      <c r="E45" s="775"/>
      <c r="F45" s="775"/>
      <c r="G45" s="776" t="e">
        <f t="shared" si="1"/>
        <v>#DIV/0!</v>
      </c>
    </row>
    <row r="46" spans="1:7" ht="15.75" customHeight="1">
      <c r="A46" s="790" t="s">
        <v>117</v>
      </c>
      <c r="B46" s="787" t="s">
        <v>1016</v>
      </c>
      <c r="C46" s="775"/>
      <c r="D46" s="775"/>
      <c r="E46" s="775"/>
      <c r="F46" s="775"/>
      <c r="G46" s="776" t="e">
        <f t="shared" si="1"/>
        <v>#DIV/0!</v>
      </c>
    </row>
    <row r="47" spans="1:7" ht="15.75" customHeight="1">
      <c r="A47" s="790" t="s">
        <v>206</v>
      </c>
      <c r="B47" s="787" t="s">
        <v>1017</v>
      </c>
      <c r="C47" s="775"/>
      <c r="D47" s="775"/>
      <c r="E47" s="775"/>
      <c r="F47" s="775"/>
      <c r="G47" s="776" t="e">
        <f t="shared" si="1"/>
        <v>#DIV/0!</v>
      </c>
    </row>
    <row r="48" spans="1:7" s="733" customFormat="1" ht="15.75" customHeight="1">
      <c r="A48" s="918" t="s">
        <v>763</v>
      </c>
      <c r="B48" s="747" t="s">
        <v>764</v>
      </c>
      <c r="C48" s="764">
        <f>C49+C54+C59+C60+C66+C70+C74+C77+C80+C85</f>
        <v>0</v>
      </c>
      <c r="D48" s="764">
        <f>D49+D54+D59+D60+D66+D70+D74+D77+D80+D85</f>
        <v>0</v>
      </c>
      <c r="E48" s="764">
        <f>E49+E54+E59+E60+E66+E70+E74+E77+E80+E85</f>
        <v>0</v>
      </c>
      <c r="F48" s="764">
        <f>F49+F54+F59+F60+F66+F70+F74+F77+F80+F85</f>
        <v>0</v>
      </c>
      <c r="G48" s="764" t="e">
        <f t="shared" si="1"/>
        <v>#DIV/0!</v>
      </c>
    </row>
    <row r="49" spans="1:7" ht="15.75" customHeight="1">
      <c r="A49" s="462" t="s">
        <v>95</v>
      </c>
      <c r="B49" s="745" t="s">
        <v>1018</v>
      </c>
      <c r="C49" s="778">
        <f>C51+C50+C52+C53</f>
        <v>0</v>
      </c>
      <c r="D49" s="778">
        <f>D51+D50+D52+D53</f>
        <v>0</v>
      </c>
      <c r="E49" s="778">
        <f>E51+E50+E52+E53</f>
        <v>0</v>
      </c>
      <c r="F49" s="778">
        <f>F51+F50+F52+F53</f>
        <v>0</v>
      </c>
      <c r="G49" s="778" t="e">
        <f t="shared" si="1"/>
        <v>#DIV/0!</v>
      </c>
    </row>
    <row r="50" spans="1:7" ht="15.75" customHeight="1">
      <c r="A50" s="736" t="s">
        <v>701</v>
      </c>
      <c r="B50" s="788" t="s">
        <v>1148</v>
      </c>
      <c r="C50" s="775"/>
      <c r="D50" s="775"/>
      <c r="E50" s="775"/>
      <c r="F50" s="775"/>
      <c r="G50" s="776" t="e">
        <f t="shared" si="1"/>
        <v>#DIV/0!</v>
      </c>
    </row>
    <row r="51" spans="1:7" ht="15.75" customHeight="1">
      <c r="A51" s="736" t="s">
        <v>709</v>
      </c>
      <c r="B51" s="788" t="s">
        <v>1149</v>
      </c>
      <c r="C51" s="775"/>
      <c r="D51" s="775"/>
      <c r="E51" s="775"/>
      <c r="F51" s="775"/>
      <c r="G51" s="776" t="e">
        <f t="shared" si="1"/>
        <v>#DIV/0!</v>
      </c>
    </row>
    <row r="52" spans="1:7" ht="15.75" customHeight="1">
      <c r="A52" s="736" t="s">
        <v>711</v>
      </c>
      <c r="B52" s="788" t="s">
        <v>1150</v>
      </c>
      <c r="C52" s="775"/>
      <c r="D52" s="775"/>
      <c r="E52" s="775"/>
      <c r="F52" s="775"/>
      <c r="G52" s="776" t="e">
        <f t="shared" si="1"/>
        <v>#DIV/0!</v>
      </c>
    </row>
    <row r="53" spans="1:7" ht="15.75" customHeight="1">
      <c r="A53" s="736" t="s">
        <v>713</v>
      </c>
      <c r="B53" s="788" t="s">
        <v>840</v>
      </c>
      <c r="C53" s="775"/>
      <c r="D53" s="775"/>
      <c r="E53" s="775"/>
      <c r="F53" s="775"/>
      <c r="G53" s="776" t="e">
        <f t="shared" si="1"/>
        <v>#DIV/0!</v>
      </c>
    </row>
    <row r="54" spans="1:7" s="199" customFormat="1" ht="15.75" customHeight="1">
      <c r="A54" s="198" t="s">
        <v>117</v>
      </c>
      <c r="B54" s="1049" t="s">
        <v>771</v>
      </c>
      <c r="C54" s="1050">
        <f>C55+C56+C57+C58</f>
        <v>0</v>
      </c>
      <c r="D54" s="1050">
        <f>D55+D56+D57+D58</f>
        <v>0</v>
      </c>
      <c r="E54" s="1050">
        <f>E55+E56+E57+E58</f>
        <v>0</v>
      </c>
      <c r="F54" s="1050">
        <f>F55+F56+F57+F58</f>
        <v>0</v>
      </c>
      <c r="G54" s="1050" t="e">
        <f t="shared" si="1"/>
        <v>#DIV/0!</v>
      </c>
    </row>
    <row r="55" spans="1:7" ht="15.75" customHeight="1">
      <c r="A55" s="736" t="s">
        <v>745</v>
      </c>
      <c r="B55" s="788" t="s">
        <v>1151</v>
      </c>
      <c r="C55" s="775"/>
      <c r="D55" s="775"/>
      <c r="E55" s="775"/>
      <c r="F55" s="775"/>
      <c r="G55" s="776" t="e">
        <f t="shared" si="1"/>
        <v>#DIV/0!</v>
      </c>
    </row>
    <row r="56" spans="1:7" ht="15.75" customHeight="1">
      <c r="A56" s="736" t="s">
        <v>746</v>
      </c>
      <c r="B56" s="788" t="s">
        <v>1152</v>
      </c>
      <c r="C56" s="775"/>
      <c r="D56" s="775"/>
      <c r="E56" s="775"/>
      <c r="F56" s="775"/>
      <c r="G56" s="776" t="e">
        <f t="shared" si="1"/>
        <v>#DIV/0!</v>
      </c>
    </row>
    <row r="57" spans="1:7" ht="15.75" customHeight="1">
      <c r="A57" s="736" t="s">
        <v>747</v>
      </c>
      <c r="B57" s="788" t="s">
        <v>1153</v>
      </c>
      <c r="C57" s="775"/>
      <c r="D57" s="775"/>
      <c r="E57" s="775"/>
      <c r="F57" s="775"/>
      <c r="G57" s="776" t="e">
        <f t="shared" si="1"/>
        <v>#DIV/0!</v>
      </c>
    </row>
    <row r="58" spans="1:7" ht="15.75" customHeight="1">
      <c r="A58" s="736" t="s">
        <v>748</v>
      </c>
      <c r="B58" s="788" t="s">
        <v>1154</v>
      </c>
      <c r="C58" s="775"/>
      <c r="D58" s="775"/>
      <c r="E58" s="775"/>
      <c r="F58" s="775"/>
      <c r="G58" s="776" t="e">
        <f t="shared" si="1"/>
        <v>#DIV/0!</v>
      </c>
    </row>
    <row r="59" spans="1:7" s="199" customFormat="1" ht="15.75" customHeight="1">
      <c r="A59" s="198" t="s">
        <v>206</v>
      </c>
      <c r="B59" s="1049" t="s">
        <v>791</v>
      </c>
      <c r="C59" s="1051"/>
      <c r="D59" s="1051"/>
      <c r="E59" s="1051"/>
      <c r="F59" s="1051"/>
      <c r="G59" s="1050" t="e">
        <f t="shared" si="1"/>
        <v>#DIV/0!</v>
      </c>
    </row>
    <row r="60" spans="1:7" ht="15.75" customHeight="1">
      <c r="A60" s="462" t="s">
        <v>216</v>
      </c>
      <c r="B60" s="745" t="s">
        <v>1155</v>
      </c>
      <c r="C60" s="778">
        <f>C64+C65+C61+C62+C63</f>
        <v>0</v>
      </c>
      <c r="D60" s="778">
        <f>D64+D65+D61+D62+D63</f>
        <v>0</v>
      </c>
      <c r="E60" s="778">
        <f>E64+E65+E61+E62+E63</f>
        <v>0</v>
      </c>
      <c r="F60" s="778">
        <f>F64+F65+F61+F62+F63</f>
        <v>0</v>
      </c>
      <c r="G60" s="778" t="e">
        <f t="shared" si="1"/>
        <v>#DIV/0!</v>
      </c>
    </row>
    <row r="61" spans="1:7" ht="15.75" customHeight="1">
      <c r="A61" s="736" t="s">
        <v>1156</v>
      </c>
      <c r="B61" s="788" t="s">
        <v>795</v>
      </c>
      <c r="C61" s="775"/>
      <c r="D61" s="775"/>
      <c r="E61" s="775"/>
      <c r="F61" s="775"/>
      <c r="G61" s="776" t="e">
        <f t="shared" si="1"/>
        <v>#DIV/0!</v>
      </c>
    </row>
    <row r="62" spans="1:7" ht="15.75" customHeight="1">
      <c r="A62" s="736" t="s">
        <v>1157</v>
      </c>
      <c r="B62" s="788" t="s">
        <v>1026</v>
      </c>
      <c r="C62" s="775"/>
      <c r="D62" s="775"/>
      <c r="E62" s="775"/>
      <c r="F62" s="775"/>
      <c r="G62" s="776" t="e">
        <f t="shared" si="1"/>
        <v>#DIV/0!</v>
      </c>
    </row>
    <row r="63" spans="1:7" ht="15.75" customHeight="1">
      <c r="A63" s="736" t="s">
        <v>1158</v>
      </c>
      <c r="B63" s="788" t="s">
        <v>1159</v>
      </c>
      <c r="C63" s="775"/>
      <c r="D63" s="775"/>
      <c r="E63" s="775"/>
      <c r="F63" s="775"/>
      <c r="G63" s="776" t="e">
        <f t="shared" si="1"/>
        <v>#DIV/0!</v>
      </c>
    </row>
    <row r="64" spans="1:7" ht="15.75" customHeight="1">
      <c r="A64" s="736" t="s">
        <v>1160</v>
      </c>
      <c r="B64" s="917" t="s">
        <v>1161</v>
      </c>
      <c r="C64" s="775"/>
      <c r="D64" s="775"/>
      <c r="E64" s="775"/>
      <c r="F64" s="775"/>
      <c r="G64" s="776" t="e">
        <f t="shared" si="1"/>
        <v>#DIV/0!</v>
      </c>
    </row>
    <row r="65" spans="1:7" ht="15.75" customHeight="1">
      <c r="A65" s="736" t="s">
        <v>1162</v>
      </c>
      <c r="B65" s="917" t="s">
        <v>809</v>
      </c>
      <c r="C65" s="775"/>
      <c r="D65" s="775"/>
      <c r="E65" s="775"/>
      <c r="F65" s="775"/>
      <c r="G65" s="776" t="e">
        <f t="shared" si="1"/>
        <v>#DIV/0!</v>
      </c>
    </row>
    <row r="66" spans="1:7" s="190" customFormat="1" ht="27.75" customHeight="1">
      <c r="A66" s="204" t="s">
        <v>7</v>
      </c>
      <c r="B66" s="1052" t="s">
        <v>810</v>
      </c>
      <c r="C66" s="742">
        <f>SUM(C67:C69)</f>
        <v>0</v>
      </c>
      <c r="D66" s="742">
        <f>SUM(D67:D69)</f>
        <v>0</v>
      </c>
      <c r="E66" s="742">
        <f>SUM(E67:E69)</f>
        <v>0</v>
      </c>
      <c r="F66" s="742">
        <f>SUM(F67:F69)</f>
        <v>0</v>
      </c>
      <c r="G66" s="742" t="e">
        <f>F66/E66*100</f>
        <v>#DIV/0!</v>
      </c>
    </row>
    <row r="67" spans="1:7" s="199" customFormat="1" ht="15.75" customHeight="1">
      <c r="A67" s="721" t="s">
        <v>794</v>
      </c>
      <c r="B67" s="789" t="s">
        <v>347</v>
      </c>
      <c r="C67" s="1053"/>
      <c r="D67" s="1054"/>
      <c r="E67" s="1054"/>
      <c r="F67" s="1054"/>
      <c r="G67" s="1055" t="e">
        <f>F67/E67*100</f>
        <v>#DIV/0!</v>
      </c>
    </row>
    <row r="68" spans="1:7" s="199" customFormat="1" ht="15.75" customHeight="1">
      <c r="A68" s="721" t="s">
        <v>796</v>
      </c>
      <c r="B68" s="789" t="s">
        <v>813</v>
      </c>
      <c r="C68" s="1053"/>
      <c r="D68" s="1054"/>
      <c r="E68" s="1054"/>
      <c r="F68" s="1054"/>
      <c r="G68" s="1055" t="e">
        <f>F68/E68*100</f>
        <v>#DIV/0!</v>
      </c>
    </row>
    <row r="69" spans="1:7" s="199" customFormat="1" ht="15.75" customHeight="1">
      <c r="A69" s="721" t="s">
        <v>798</v>
      </c>
      <c r="B69" s="789" t="s">
        <v>333</v>
      </c>
      <c r="C69" s="1053"/>
      <c r="D69" s="1054"/>
      <c r="E69" s="1054"/>
      <c r="F69" s="1054"/>
      <c r="G69" s="1055" t="e">
        <f>F69/E69*100</f>
        <v>#DIV/0!</v>
      </c>
    </row>
    <row r="70" spans="1:7" s="199" customFormat="1" ht="15.75" customHeight="1">
      <c r="A70" s="198" t="s">
        <v>260</v>
      </c>
      <c r="B70" s="1049" t="s">
        <v>815</v>
      </c>
      <c r="C70" s="1050">
        <f>C71+C72+C73</f>
        <v>0</v>
      </c>
      <c r="D70" s="1050">
        <f>D71+D72+D73</f>
        <v>0</v>
      </c>
      <c r="E70" s="1050">
        <f>E71+E72+E73</f>
        <v>0</v>
      </c>
      <c r="F70" s="1050">
        <f>F71+F72+F73</f>
        <v>0</v>
      </c>
      <c r="G70" s="1050" t="e">
        <f t="shared" si="1"/>
        <v>#DIV/0!</v>
      </c>
    </row>
    <row r="71" spans="1:7" ht="15.75" customHeight="1">
      <c r="A71" s="736" t="s">
        <v>811</v>
      </c>
      <c r="B71" s="788" t="s">
        <v>818</v>
      </c>
      <c r="C71" s="775"/>
      <c r="D71" s="775"/>
      <c r="E71" s="775"/>
      <c r="F71" s="775"/>
      <c r="G71" s="776" t="e">
        <f t="shared" si="1"/>
        <v>#DIV/0!</v>
      </c>
    </row>
    <row r="72" spans="1:7" ht="15.75" customHeight="1">
      <c r="A72" s="736" t="s">
        <v>812</v>
      </c>
      <c r="B72" s="788" t="s">
        <v>820</v>
      </c>
      <c r="C72" s="775"/>
      <c r="D72" s="775"/>
      <c r="E72" s="775"/>
      <c r="F72" s="775"/>
      <c r="G72" s="776" t="e">
        <f t="shared" si="1"/>
        <v>#DIV/0!</v>
      </c>
    </row>
    <row r="73" spans="1:7" ht="15.75" customHeight="1">
      <c r="A73" s="736" t="s">
        <v>814</v>
      </c>
      <c r="B73" s="788" t="s">
        <v>822</v>
      </c>
      <c r="C73" s="775"/>
      <c r="D73" s="775"/>
      <c r="E73" s="775"/>
      <c r="F73" s="775"/>
      <c r="G73" s="776" t="e">
        <f t="shared" si="1"/>
        <v>#DIV/0!</v>
      </c>
    </row>
    <row r="74" spans="1:7" s="230" customFormat="1" ht="15.75" customHeight="1">
      <c r="A74" s="198" t="s">
        <v>262</v>
      </c>
      <c r="B74" s="1056" t="s">
        <v>823</v>
      </c>
      <c r="C74" s="1057">
        <f>SUM(C75:C76)</f>
        <v>0</v>
      </c>
      <c r="D74" s="1057">
        <f>SUM(D75:D76)</f>
        <v>0</v>
      </c>
      <c r="E74" s="1057">
        <f>SUM(E75:E76)</f>
        <v>0</v>
      </c>
      <c r="F74" s="1057">
        <f>SUM(F75:F76)</f>
        <v>0</v>
      </c>
      <c r="G74" s="1057" t="e">
        <f>F74/E74*100</f>
        <v>#DIV/0!</v>
      </c>
    </row>
    <row r="75" spans="1:7" s="199" customFormat="1" ht="15.75" customHeight="1">
      <c r="A75" s="721" t="s">
        <v>817</v>
      </c>
      <c r="B75" s="789" t="s">
        <v>825</v>
      </c>
      <c r="C75" s="1053"/>
      <c r="D75" s="1054"/>
      <c r="E75" s="1054"/>
      <c r="F75" s="1054"/>
      <c r="G75" s="1055" t="e">
        <f>F75/E75*100</f>
        <v>#DIV/0!</v>
      </c>
    </row>
    <row r="76" spans="1:7" s="199" customFormat="1" ht="15.75" customHeight="1">
      <c r="A76" s="721" t="s">
        <v>819</v>
      </c>
      <c r="B76" s="789" t="s">
        <v>827</v>
      </c>
      <c r="C76" s="1053"/>
      <c r="D76" s="1054"/>
      <c r="E76" s="1054"/>
      <c r="F76" s="1054"/>
      <c r="G76" s="1055" t="e">
        <f>F76/E76*100</f>
        <v>#DIV/0!</v>
      </c>
    </row>
    <row r="77" spans="1:7" ht="15.75" customHeight="1">
      <c r="A77" s="791" t="s">
        <v>298</v>
      </c>
      <c r="B77" s="745" t="s">
        <v>828</v>
      </c>
      <c r="C77" s="778">
        <f>C78+C79</f>
        <v>0</v>
      </c>
      <c r="D77" s="778">
        <f>D78+D79</f>
        <v>0</v>
      </c>
      <c r="E77" s="778">
        <f>E78+E79</f>
        <v>0</v>
      </c>
      <c r="F77" s="778">
        <f>F78+F79</f>
        <v>0</v>
      </c>
      <c r="G77" s="778" t="e">
        <f t="shared" si="1"/>
        <v>#DIV/0!</v>
      </c>
    </row>
    <row r="78" spans="1:7" ht="15.75" customHeight="1">
      <c r="A78" s="736" t="s">
        <v>824</v>
      </c>
      <c r="B78" s="788" t="s">
        <v>831</v>
      </c>
      <c r="C78" s="775"/>
      <c r="D78" s="775"/>
      <c r="E78" s="775"/>
      <c r="F78" s="775"/>
      <c r="G78" s="776" t="e">
        <f t="shared" si="1"/>
        <v>#DIV/0!</v>
      </c>
    </row>
    <row r="79" spans="1:7" s="477" customFormat="1" ht="15.75" customHeight="1">
      <c r="A79" s="736" t="s">
        <v>826</v>
      </c>
      <c r="B79" s="788" t="s">
        <v>769</v>
      </c>
      <c r="C79" s="775"/>
      <c r="D79" s="775"/>
      <c r="E79" s="775"/>
      <c r="F79" s="775"/>
      <c r="G79" s="776" t="e">
        <f t="shared" si="1"/>
        <v>#DIV/0!</v>
      </c>
    </row>
    <row r="80" spans="1:7" s="477" customFormat="1" ht="15.75" customHeight="1">
      <c r="A80" s="791" t="s">
        <v>299</v>
      </c>
      <c r="B80" s="467" t="s">
        <v>833</v>
      </c>
      <c r="C80" s="773">
        <f>C81+C82+C84+C83</f>
        <v>0</v>
      </c>
      <c r="D80" s="773">
        <f>D81+D82+D84+D83</f>
        <v>0</v>
      </c>
      <c r="E80" s="773">
        <f>E81+E82+E84+E83</f>
        <v>0</v>
      </c>
      <c r="F80" s="773">
        <f>F81+F82+F84+F83</f>
        <v>0</v>
      </c>
      <c r="G80" s="755" t="e">
        <f t="shared" si="1"/>
        <v>#DIV/0!</v>
      </c>
    </row>
    <row r="81" spans="1:7" s="477" customFormat="1" ht="15.75" customHeight="1">
      <c r="A81" s="736" t="s">
        <v>830</v>
      </c>
      <c r="B81" s="788" t="s">
        <v>1032</v>
      </c>
      <c r="C81" s="775"/>
      <c r="D81" s="775"/>
      <c r="E81" s="775"/>
      <c r="F81" s="775"/>
      <c r="G81" s="776" t="e">
        <f t="shared" si="1"/>
        <v>#DIV/0!</v>
      </c>
    </row>
    <row r="82" spans="1:7" s="477" customFormat="1" ht="15.75" customHeight="1">
      <c r="A82" s="736" t="s">
        <v>832</v>
      </c>
      <c r="B82" s="788" t="s">
        <v>1145</v>
      </c>
      <c r="C82" s="775"/>
      <c r="D82" s="775"/>
      <c r="E82" s="775"/>
      <c r="F82" s="775"/>
      <c r="G82" s="776" t="e">
        <f t="shared" si="1"/>
        <v>#DIV/0!</v>
      </c>
    </row>
    <row r="83" spans="1:7" s="477" customFormat="1" ht="15.75" customHeight="1">
      <c r="A83" s="736" t="s">
        <v>1163</v>
      </c>
      <c r="B83" s="917" t="s">
        <v>1164</v>
      </c>
      <c r="C83" s="775"/>
      <c r="D83" s="775"/>
      <c r="E83" s="775"/>
      <c r="F83" s="775"/>
      <c r="G83" s="776" t="e">
        <f t="shared" si="1"/>
        <v>#DIV/0!</v>
      </c>
    </row>
    <row r="84" spans="1:7" s="477" customFormat="1" ht="15.75" customHeight="1">
      <c r="A84" s="736" t="s">
        <v>1165</v>
      </c>
      <c r="B84" s="788" t="s">
        <v>1166</v>
      </c>
      <c r="C84" s="775"/>
      <c r="D84" s="775"/>
      <c r="E84" s="775"/>
      <c r="F84" s="775"/>
      <c r="G84" s="776" t="e">
        <f t="shared" si="1"/>
        <v>#DIV/0!</v>
      </c>
    </row>
    <row r="85" spans="1:7" s="477" customFormat="1" ht="15.75" customHeight="1">
      <c r="A85" s="791" t="s">
        <v>300</v>
      </c>
      <c r="B85" s="745" t="s">
        <v>840</v>
      </c>
      <c r="C85" s="778">
        <f>C86+C87+C88</f>
        <v>0</v>
      </c>
      <c r="D85" s="778">
        <f>D86+D87+D88</f>
        <v>0</v>
      </c>
      <c r="E85" s="778">
        <f>E86+E87+E88</f>
        <v>0</v>
      </c>
      <c r="F85" s="778">
        <f>F86+F87+F88</f>
        <v>0</v>
      </c>
      <c r="G85" s="778" t="e">
        <f t="shared" si="1"/>
        <v>#DIV/0!</v>
      </c>
    </row>
    <row r="86" spans="1:7" s="477" customFormat="1" ht="15" customHeight="1">
      <c r="A86" s="736" t="s">
        <v>834</v>
      </c>
      <c r="B86" s="758" t="s">
        <v>844</v>
      </c>
      <c r="C86" s="775"/>
      <c r="D86" s="775"/>
      <c r="E86" s="775"/>
      <c r="F86" s="775"/>
      <c r="G86" s="776" t="e">
        <f t="shared" si="1"/>
        <v>#DIV/0!</v>
      </c>
    </row>
    <row r="87" spans="1:7" s="477" customFormat="1" ht="15" customHeight="1">
      <c r="A87" s="736" t="s">
        <v>836</v>
      </c>
      <c r="B87" s="788" t="s">
        <v>842</v>
      </c>
      <c r="C87" s="775"/>
      <c r="D87" s="775"/>
      <c r="E87" s="775"/>
      <c r="F87" s="775"/>
      <c r="G87" s="776" t="e">
        <f t="shared" si="1"/>
        <v>#DIV/0!</v>
      </c>
    </row>
    <row r="88" spans="1:7" s="477" customFormat="1" ht="15" customHeight="1">
      <c r="A88" s="736" t="s">
        <v>837</v>
      </c>
      <c r="B88" s="788" t="s">
        <v>769</v>
      </c>
      <c r="C88" s="775"/>
      <c r="D88" s="775"/>
      <c r="E88" s="775"/>
      <c r="F88" s="775"/>
      <c r="G88" s="776" t="e">
        <f t="shared" si="1"/>
        <v>#DIV/0!</v>
      </c>
    </row>
    <row r="89" spans="1:7" s="477" customFormat="1" ht="16.5" customHeight="1">
      <c r="A89" s="727" t="s">
        <v>846</v>
      </c>
      <c r="B89" s="731" t="s">
        <v>847</v>
      </c>
      <c r="C89" s="1044"/>
      <c r="D89" s="1044"/>
      <c r="E89" s="1044"/>
      <c r="F89" s="1044"/>
      <c r="G89" s="764" t="e">
        <f t="shared" si="1"/>
        <v>#DIV/0!</v>
      </c>
    </row>
    <row r="90" spans="1:7" s="477" customFormat="1" ht="16.5" customHeight="1">
      <c r="A90" s="918" t="s">
        <v>848</v>
      </c>
      <c r="B90" s="747" t="s">
        <v>849</v>
      </c>
      <c r="C90" s="764">
        <f>C91+C92</f>
        <v>0</v>
      </c>
      <c r="D90" s="764">
        <f>D91+D92</f>
        <v>0</v>
      </c>
      <c r="E90" s="764">
        <f>E91+E92</f>
        <v>0</v>
      </c>
      <c r="F90" s="764">
        <f>F91+F92</f>
        <v>0</v>
      </c>
      <c r="G90" s="764" t="e">
        <f t="shared" si="1"/>
        <v>#DIV/0!</v>
      </c>
    </row>
    <row r="91" spans="1:7" s="477" customFormat="1" ht="16.5" customHeight="1">
      <c r="A91" s="790" t="s">
        <v>95</v>
      </c>
      <c r="B91" s="788" t="s">
        <v>850</v>
      </c>
      <c r="C91" s="775"/>
      <c r="D91" s="775"/>
      <c r="E91" s="775"/>
      <c r="F91" s="775"/>
      <c r="G91" s="776" t="e">
        <f t="shared" si="1"/>
        <v>#DIV/0!</v>
      </c>
    </row>
    <row r="92" spans="1:7" s="477" customFormat="1" ht="16.5" customHeight="1">
      <c r="A92" s="790" t="s">
        <v>117</v>
      </c>
      <c r="B92" s="788" t="s">
        <v>769</v>
      </c>
      <c r="C92" s="775"/>
      <c r="D92" s="775"/>
      <c r="E92" s="775"/>
      <c r="F92" s="775"/>
      <c r="G92" s="776" t="e">
        <f t="shared" si="1"/>
        <v>#DIV/0!</v>
      </c>
    </row>
    <row r="93" spans="1:7" s="477" customFormat="1" ht="16.5" customHeight="1">
      <c r="A93" s="918" t="s">
        <v>851</v>
      </c>
      <c r="B93" s="747" t="s">
        <v>852</v>
      </c>
      <c r="C93" s="764">
        <f>C94+C96+C95</f>
        <v>0</v>
      </c>
      <c r="D93" s="764">
        <f>D94+D96+D95</f>
        <v>0</v>
      </c>
      <c r="E93" s="764">
        <f>E94+E96+E95</f>
        <v>0</v>
      </c>
      <c r="F93" s="764">
        <f>F94+F96+F95</f>
        <v>0</v>
      </c>
      <c r="G93" s="764" t="e">
        <f t="shared" si="1"/>
        <v>#DIV/0!</v>
      </c>
    </row>
    <row r="94" spans="1:7" s="477" customFormat="1" ht="16.5" customHeight="1">
      <c r="A94" s="790" t="s">
        <v>95</v>
      </c>
      <c r="B94" s="758" t="s">
        <v>1167</v>
      </c>
      <c r="C94" s="775"/>
      <c r="D94" s="775"/>
      <c r="E94" s="775"/>
      <c r="F94" s="775"/>
      <c r="G94" s="776" t="e">
        <f t="shared" si="1"/>
        <v>#DIV/0!</v>
      </c>
    </row>
    <row r="95" spans="1:7" s="477" customFormat="1" ht="16.5" customHeight="1">
      <c r="A95" s="790" t="s">
        <v>117</v>
      </c>
      <c r="B95" s="796" t="s">
        <v>854</v>
      </c>
      <c r="C95" s="775"/>
      <c r="D95" s="775"/>
      <c r="E95" s="775"/>
      <c r="F95" s="775"/>
      <c r="G95" s="776" t="e">
        <f t="shared" si="1"/>
        <v>#DIV/0!</v>
      </c>
    </row>
    <row r="96" spans="1:7" s="477" customFormat="1" ht="16.5" customHeight="1">
      <c r="A96" s="790" t="s">
        <v>206</v>
      </c>
      <c r="B96" s="796" t="s">
        <v>840</v>
      </c>
      <c r="C96" s="775"/>
      <c r="D96" s="775"/>
      <c r="E96" s="775"/>
      <c r="F96" s="775"/>
      <c r="G96" s="776" t="e">
        <f t="shared" si="1"/>
        <v>#DIV/0!</v>
      </c>
    </row>
    <row r="97" spans="1:7" s="477" customFormat="1" ht="16.5" customHeight="1">
      <c r="A97" s="918" t="s">
        <v>855</v>
      </c>
      <c r="B97" s="747" t="s">
        <v>1168</v>
      </c>
      <c r="C97" s="1044">
        <f>C98+C99+C100</f>
        <v>0</v>
      </c>
      <c r="D97" s="1044">
        <f>D98+D99+D100</f>
        <v>0</v>
      </c>
      <c r="E97" s="1044">
        <f>E98+E99+E100</f>
        <v>0</v>
      </c>
      <c r="F97" s="1044">
        <f>F98+F99+F100</f>
        <v>0</v>
      </c>
      <c r="G97" s="764" t="e">
        <f t="shared" si="1"/>
        <v>#DIV/0!</v>
      </c>
    </row>
    <row r="98" spans="1:7" s="477" customFormat="1" ht="16.5" customHeight="1">
      <c r="A98" s="790" t="s">
        <v>95</v>
      </c>
      <c r="B98" s="758" t="s">
        <v>1169</v>
      </c>
      <c r="C98" s="775"/>
      <c r="D98" s="775"/>
      <c r="E98" s="775"/>
      <c r="F98" s="775"/>
      <c r="G98" s="776" t="e">
        <f>F98/E98%</f>
        <v>#DIV/0!</v>
      </c>
    </row>
    <row r="99" spans="1:7" s="477" customFormat="1" ht="16.5" customHeight="1">
      <c r="A99" s="790" t="s">
        <v>117</v>
      </c>
      <c r="B99" s="796" t="s">
        <v>1170</v>
      </c>
      <c r="C99" s="775"/>
      <c r="D99" s="775"/>
      <c r="E99" s="775"/>
      <c r="F99" s="775"/>
      <c r="G99" s="776" t="e">
        <f>F99/E99%</f>
        <v>#DIV/0!</v>
      </c>
    </row>
    <row r="100" spans="1:7" s="477" customFormat="1" ht="16.5" customHeight="1">
      <c r="A100" s="790" t="s">
        <v>206</v>
      </c>
      <c r="B100" s="796" t="s">
        <v>840</v>
      </c>
      <c r="C100" s="775"/>
      <c r="D100" s="775"/>
      <c r="E100" s="775"/>
      <c r="F100" s="775"/>
      <c r="G100" s="776" t="e">
        <f>F100/E100%</f>
        <v>#DIV/0!</v>
      </c>
    </row>
    <row r="101" spans="1:7" s="477" customFormat="1" ht="17.25" customHeight="1">
      <c r="A101" s="918" t="s">
        <v>857</v>
      </c>
      <c r="B101" s="731" t="s">
        <v>856</v>
      </c>
      <c r="C101" s="1044"/>
      <c r="D101" s="1044"/>
      <c r="E101" s="1044"/>
      <c r="F101" s="1044"/>
      <c r="G101" s="764" t="e">
        <f t="shared" si="1"/>
        <v>#DIV/0!</v>
      </c>
    </row>
    <row r="102" spans="1:7" s="477" customFormat="1" ht="9.75" customHeight="1">
      <c r="A102" s="1457"/>
      <c r="B102" s="1458"/>
      <c r="C102" s="1458"/>
      <c r="D102" s="1458"/>
      <c r="E102" s="1458"/>
      <c r="F102" s="1458"/>
      <c r="G102" s="1459"/>
    </row>
    <row r="103" spans="1:7" s="477" customFormat="1" ht="17.25" customHeight="1">
      <c r="A103" s="792" t="s">
        <v>859</v>
      </c>
      <c r="B103" s="731" t="s">
        <v>858</v>
      </c>
      <c r="C103" s="764">
        <f>C14-C42</f>
        <v>0</v>
      </c>
      <c r="D103" s="764">
        <f>D14-D42</f>
        <v>0</v>
      </c>
      <c r="E103" s="764">
        <f>E14-E42</f>
        <v>0</v>
      </c>
      <c r="F103" s="764">
        <f>F14-F42</f>
        <v>0</v>
      </c>
      <c r="G103" s="764" t="e">
        <f>F103/E103%</f>
        <v>#DIV/0!</v>
      </c>
    </row>
    <row r="104" spans="1:7" s="477" customFormat="1" ht="17.25" customHeight="1">
      <c r="A104" s="792" t="s">
        <v>861</v>
      </c>
      <c r="B104" s="747" t="s">
        <v>860</v>
      </c>
      <c r="C104" s="1044"/>
      <c r="D104" s="912"/>
      <c r="E104" s="912"/>
      <c r="F104" s="912"/>
      <c r="G104" s="764" t="e">
        <f>F104/E104%</f>
        <v>#DIV/0!</v>
      </c>
    </row>
    <row r="105" spans="1:7" s="477" customFormat="1" ht="18" customHeight="1">
      <c r="A105" s="792" t="s">
        <v>867</v>
      </c>
      <c r="B105" s="731" t="s">
        <v>1040</v>
      </c>
      <c r="C105" s="764">
        <f>C103-C104</f>
        <v>0</v>
      </c>
      <c r="D105" s="764">
        <f>D103-D104</f>
        <v>0</v>
      </c>
      <c r="E105" s="764">
        <f>E103-E104</f>
        <v>0</v>
      </c>
      <c r="F105" s="764">
        <f>F103-F104</f>
        <v>0</v>
      </c>
      <c r="G105" s="764" t="e">
        <f>F105/E105%</f>
        <v>#DIV/0!</v>
      </c>
    </row>
    <row r="106" spans="1:7" s="477" customFormat="1" ht="9.75" customHeight="1">
      <c r="A106" s="1048"/>
      <c r="B106" s="733"/>
      <c r="C106" s="1058"/>
      <c r="D106" s="1058"/>
      <c r="E106" s="733"/>
      <c r="F106" s="733"/>
      <c r="G106" s="1059"/>
    </row>
    <row r="107" spans="1:7" s="477" customFormat="1" ht="18" customHeight="1">
      <c r="A107" s="727" t="s">
        <v>874</v>
      </c>
      <c r="B107" s="747" t="s">
        <v>868</v>
      </c>
      <c r="C107" s="1060">
        <f>C108+C109+C110+C111</f>
        <v>0</v>
      </c>
      <c r="D107" s="1060">
        <f>D108+D109+D110+D111</f>
        <v>0</v>
      </c>
      <c r="E107" s="1060">
        <f>E108+E109+E110+E111</f>
        <v>0</v>
      </c>
      <c r="F107" s="1060">
        <f>F108+F109+F110+F111</f>
        <v>0</v>
      </c>
      <c r="G107" s="1061" t="e">
        <f>F107/E107%</f>
        <v>#DIV/0!</v>
      </c>
    </row>
    <row r="108" spans="1:7" ht="15.75" customHeight="1">
      <c r="A108" s="736" t="s">
        <v>95</v>
      </c>
      <c r="B108" s="758" t="s">
        <v>1171</v>
      </c>
      <c r="C108" s="809"/>
      <c r="D108" s="809"/>
      <c r="E108" s="809"/>
      <c r="F108" s="809"/>
      <c r="G108" s="771" t="e">
        <f>F108/E108%</f>
        <v>#DIV/0!</v>
      </c>
    </row>
    <row r="109" spans="1:7" ht="15.75" customHeight="1">
      <c r="A109" s="736" t="s">
        <v>117</v>
      </c>
      <c r="B109" s="758" t="s">
        <v>870</v>
      </c>
      <c r="C109" s="809"/>
      <c r="D109" s="809"/>
      <c r="E109" s="809"/>
      <c r="F109" s="809"/>
      <c r="G109" s="771" t="e">
        <f>F109/E109%</f>
        <v>#DIV/0!</v>
      </c>
    </row>
    <row r="110" spans="1:7" ht="15.75" customHeight="1">
      <c r="A110" s="736" t="s">
        <v>206</v>
      </c>
      <c r="B110" s="758" t="s">
        <v>871</v>
      </c>
      <c r="C110" s="809"/>
      <c r="D110" s="809"/>
      <c r="E110" s="809"/>
      <c r="F110" s="809"/>
      <c r="G110" s="771" t="e">
        <f>F110/E110%</f>
        <v>#DIV/0!</v>
      </c>
    </row>
    <row r="111" spans="1:7" ht="15.75" customHeight="1">
      <c r="A111" s="736" t="s">
        <v>216</v>
      </c>
      <c r="B111" s="758" t="s">
        <v>872</v>
      </c>
      <c r="C111" s="809"/>
      <c r="D111" s="809"/>
      <c r="E111" s="809"/>
      <c r="F111" s="809"/>
      <c r="G111" s="771" t="e">
        <f>F111/E111%</f>
        <v>#DIV/0!</v>
      </c>
    </row>
    <row r="112" spans="1:7" ht="9.75" customHeight="1">
      <c r="A112" s="1451"/>
      <c r="B112" s="1452"/>
      <c r="C112" s="1452"/>
      <c r="D112" s="1452"/>
      <c r="E112" s="1452"/>
      <c r="F112" s="1452"/>
      <c r="G112" s="1453"/>
    </row>
    <row r="113" spans="1:7" s="477" customFormat="1" ht="18.75" customHeight="1">
      <c r="A113" s="727" t="s">
        <v>1042</v>
      </c>
      <c r="B113" s="747" t="s">
        <v>1041</v>
      </c>
      <c r="C113" s="1061">
        <f>C114+C115+C116+C118+C117</f>
        <v>0</v>
      </c>
      <c r="D113" s="1061">
        <f>D114+D115+D116+D118+D117</f>
        <v>0</v>
      </c>
      <c r="E113" s="1061">
        <f>E114+E115+E116+E118+E117</f>
        <v>0</v>
      </c>
      <c r="F113" s="1061">
        <f>F114+F115+F116+F118+F117</f>
        <v>0</v>
      </c>
      <c r="G113" s="1061" t="e">
        <f t="shared" ref="G113:G118" si="2">F113/E113%</f>
        <v>#DIV/0!</v>
      </c>
    </row>
    <row r="114" spans="1:7" ht="17.25" customHeight="1">
      <c r="A114" s="736" t="s">
        <v>95</v>
      </c>
      <c r="B114" s="758" t="s">
        <v>1171</v>
      </c>
      <c r="C114" s="744"/>
      <c r="D114" s="744"/>
      <c r="E114" s="744"/>
      <c r="F114" s="744"/>
      <c r="G114" s="771" t="e">
        <f t="shared" si="2"/>
        <v>#DIV/0!</v>
      </c>
    </row>
    <row r="115" spans="1:7" ht="17.25" customHeight="1">
      <c r="A115" s="736" t="s">
        <v>117</v>
      </c>
      <c r="B115" s="758" t="s">
        <v>870</v>
      </c>
      <c r="C115" s="744"/>
      <c r="D115" s="744"/>
      <c r="E115" s="744"/>
      <c r="F115" s="744"/>
      <c r="G115" s="771" t="e">
        <f t="shared" si="2"/>
        <v>#DIV/0!</v>
      </c>
    </row>
    <row r="116" spans="1:7" ht="17.25" customHeight="1">
      <c r="A116" s="736" t="s">
        <v>206</v>
      </c>
      <c r="B116" s="758" t="s">
        <v>871</v>
      </c>
      <c r="C116" s="744"/>
      <c r="D116" s="744"/>
      <c r="E116" s="744"/>
      <c r="F116" s="744"/>
      <c r="G116" s="771" t="e">
        <f t="shared" si="2"/>
        <v>#DIV/0!</v>
      </c>
    </row>
    <row r="117" spans="1:7" ht="17.25" customHeight="1">
      <c r="A117" s="736" t="s">
        <v>216</v>
      </c>
      <c r="B117" s="758" t="s">
        <v>872</v>
      </c>
      <c r="C117" s="744"/>
      <c r="D117" s="744"/>
      <c r="E117" s="744"/>
      <c r="F117" s="744"/>
      <c r="G117" s="771" t="e">
        <f t="shared" si="2"/>
        <v>#DIV/0!</v>
      </c>
    </row>
    <row r="118" spans="1:7" ht="17.25" customHeight="1">
      <c r="A118" s="736" t="s">
        <v>7</v>
      </c>
      <c r="B118" s="758" t="s">
        <v>876</v>
      </c>
      <c r="C118" s="744"/>
      <c r="D118" s="744"/>
      <c r="E118" s="744"/>
      <c r="F118" s="744"/>
      <c r="G118" s="771" t="e">
        <f t="shared" si="2"/>
        <v>#DIV/0!</v>
      </c>
    </row>
    <row r="119" spans="1:7" ht="10.5" customHeight="1">
      <c r="B119" s="450"/>
      <c r="C119" s="838"/>
      <c r="D119" s="838"/>
      <c r="E119" s="838"/>
      <c r="F119" s="838"/>
      <c r="G119" s="838"/>
    </row>
    <row r="120" spans="1:7" ht="15.75" customHeight="1">
      <c r="A120" s="934"/>
      <c r="B120" s="935" t="s">
        <v>923</v>
      </c>
      <c r="C120" s="477"/>
      <c r="D120" s="477"/>
      <c r="E120" s="477"/>
      <c r="F120" s="934"/>
      <c r="G120" s="477"/>
    </row>
    <row r="121" spans="1:7" ht="12" customHeight="1">
      <c r="A121" s="934"/>
      <c r="B121" s="733"/>
      <c r="C121" s="477"/>
      <c r="D121" s="477"/>
      <c r="E121" s="477"/>
      <c r="F121" s="477"/>
      <c r="G121" s="477"/>
    </row>
    <row r="122" spans="1:7" ht="15.75" customHeight="1">
      <c r="A122" s="1098" t="s">
        <v>288</v>
      </c>
      <c r="B122" s="1098" t="s">
        <v>241</v>
      </c>
      <c r="C122" s="1380" t="s">
        <v>924</v>
      </c>
      <c r="D122" s="1381" t="s">
        <v>1172</v>
      </c>
      <c r="E122" s="1381" t="s">
        <v>1173</v>
      </c>
      <c r="F122" s="1381" t="s">
        <v>1174</v>
      </c>
      <c r="G122" s="1099" t="s">
        <v>928</v>
      </c>
    </row>
    <row r="123" spans="1:7" ht="27" customHeight="1">
      <c r="A123" s="1098"/>
      <c r="B123" s="1098"/>
      <c r="C123" s="1380"/>
      <c r="D123" s="1381"/>
      <c r="E123" s="1381"/>
      <c r="F123" s="1381"/>
      <c r="G123" s="1099"/>
    </row>
    <row r="124" spans="1:7" ht="12.75" customHeight="1">
      <c r="A124" s="861" t="s">
        <v>95</v>
      </c>
      <c r="B124" s="861" t="s">
        <v>117</v>
      </c>
      <c r="C124" s="861" t="s">
        <v>206</v>
      </c>
      <c r="D124" s="861" t="s">
        <v>216</v>
      </c>
      <c r="E124" s="861" t="s">
        <v>7</v>
      </c>
      <c r="F124" s="861" t="s">
        <v>260</v>
      </c>
      <c r="G124" s="861" t="s">
        <v>262</v>
      </c>
    </row>
    <row r="125" spans="1:7" ht="15.75" customHeight="1">
      <c r="A125" s="462" t="s">
        <v>244</v>
      </c>
      <c r="B125" s="467" t="s">
        <v>1044</v>
      </c>
      <c r="C125" s="1062">
        <f>C126+C127+C129+C128</f>
        <v>0</v>
      </c>
      <c r="D125" s="1062">
        <f>D126+D127+D129+D128</f>
        <v>0</v>
      </c>
      <c r="E125" s="1062">
        <f>E126+E127+E129+E128</f>
        <v>0</v>
      </c>
      <c r="F125" s="1062">
        <f>F126+F127+F129+F128</f>
        <v>0</v>
      </c>
      <c r="G125" s="1062">
        <f>G126+G127+G129+G128</f>
        <v>0</v>
      </c>
    </row>
    <row r="126" spans="1:7" ht="16.5" customHeight="1">
      <c r="A126" s="736" t="s">
        <v>95</v>
      </c>
      <c r="B126" s="758" t="s">
        <v>930</v>
      </c>
      <c r="C126" s="939"/>
      <c r="D126" s="939"/>
      <c r="E126" s="939"/>
      <c r="F126" s="939"/>
      <c r="G126" s="826">
        <f>F126-E126</f>
        <v>0</v>
      </c>
    </row>
    <row r="127" spans="1:7" ht="16.5" customHeight="1">
      <c r="A127" s="736" t="s">
        <v>117</v>
      </c>
      <c r="B127" s="758" t="s">
        <v>1045</v>
      </c>
      <c r="C127" s="939"/>
      <c r="D127" s="939"/>
      <c r="E127" s="939"/>
      <c r="F127" s="939"/>
      <c r="G127" s="826">
        <f>F127-E127</f>
        <v>0</v>
      </c>
    </row>
    <row r="128" spans="1:7" ht="16.5" customHeight="1">
      <c r="A128" s="736" t="s">
        <v>206</v>
      </c>
      <c r="B128" s="758" t="s">
        <v>1175</v>
      </c>
      <c r="C128" s="939"/>
      <c r="D128" s="939"/>
      <c r="E128" s="939"/>
      <c r="F128" s="939"/>
      <c r="G128" s="826">
        <f>F128-E128</f>
        <v>0</v>
      </c>
    </row>
    <row r="129" spans="1:7" ht="16.5" customHeight="1">
      <c r="A129" s="736" t="s">
        <v>216</v>
      </c>
      <c r="B129" s="758" t="s">
        <v>1176</v>
      </c>
      <c r="C129" s="939"/>
      <c r="D129" s="939"/>
      <c r="E129" s="939"/>
      <c r="F129" s="939"/>
      <c r="G129" s="826">
        <f>F129-E129</f>
        <v>0</v>
      </c>
    </row>
    <row r="130" spans="1:7" ht="9" customHeight="1">
      <c r="C130" s="248"/>
      <c r="D130" s="248"/>
      <c r="E130" s="248"/>
      <c r="F130" s="248"/>
      <c r="G130" s="248"/>
    </row>
    <row r="131" spans="1:7" ht="15">
      <c r="B131" s="1377" t="s">
        <v>939</v>
      </c>
      <c r="C131" s="1377"/>
      <c r="D131" s="1377"/>
      <c r="E131" s="1377"/>
      <c r="F131" s="1377"/>
      <c r="G131" s="1377"/>
    </row>
    <row r="132" spans="1:7" ht="15" customHeight="1">
      <c r="C132" s="810"/>
      <c r="D132" s="810"/>
      <c r="E132" s="810"/>
      <c r="F132" s="810"/>
      <c r="G132" s="810"/>
    </row>
    <row r="133" spans="1:7" ht="12.75" customHeight="1">
      <c r="A133" s="1098" t="s">
        <v>288</v>
      </c>
      <c r="B133" s="1098" t="s">
        <v>241</v>
      </c>
      <c r="C133" s="1380" t="s">
        <v>924</v>
      </c>
      <c r="D133" s="1381" t="s">
        <v>1172</v>
      </c>
      <c r="E133" s="1381" t="s">
        <v>1173</v>
      </c>
      <c r="F133" s="1381" t="s">
        <v>1174</v>
      </c>
      <c r="G133" s="1099" t="s">
        <v>928</v>
      </c>
    </row>
    <row r="134" spans="1:7" ht="30.75" customHeight="1">
      <c r="A134" s="1098"/>
      <c r="B134" s="1098"/>
      <c r="C134" s="1380"/>
      <c r="D134" s="1381"/>
      <c r="E134" s="1381"/>
      <c r="F134" s="1381"/>
      <c r="G134" s="1099"/>
    </row>
    <row r="135" spans="1:7">
      <c r="A135" s="84" t="s">
        <v>95</v>
      </c>
      <c r="B135" s="84" t="s">
        <v>117</v>
      </c>
      <c r="C135" s="84" t="s">
        <v>206</v>
      </c>
      <c r="D135" s="84" t="s">
        <v>216</v>
      </c>
      <c r="E135" s="84" t="s">
        <v>7</v>
      </c>
      <c r="F135" s="84" t="s">
        <v>260</v>
      </c>
      <c r="G135" s="84" t="s">
        <v>262</v>
      </c>
    </row>
    <row r="136" spans="1:7" s="477" customFormat="1" ht="32.25" customHeight="1">
      <c r="A136" s="799" t="s">
        <v>244</v>
      </c>
      <c r="B136" s="843" t="s">
        <v>940</v>
      </c>
      <c r="C136" s="755">
        <f>SUM(C138:C142)</f>
        <v>0</v>
      </c>
      <c r="D136" s="755">
        <f>SUM(D138:D142)</f>
        <v>0</v>
      </c>
      <c r="E136" s="755">
        <f>SUM(E138:E142)</f>
        <v>0</v>
      </c>
      <c r="F136" s="755">
        <f>SUM(F138:F142)</f>
        <v>0</v>
      </c>
      <c r="G136" s="942">
        <f t="shared" ref="G136:G145" si="3">F136-E136</f>
        <v>0</v>
      </c>
    </row>
    <row r="137" spans="1:7" ht="16.5" customHeight="1">
      <c r="A137" s="872"/>
      <c r="B137" s="943" t="s">
        <v>954</v>
      </c>
      <c r="C137" s="944"/>
      <c r="D137" s="944"/>
      <c r="E137" s="944"/>
      <c r="F137" s="944"/>
      <c r="G137" s="945">
        <f t="shared" si="3"/>
        <v>0</v>
      </c>
    </row>
    <row r="138" spans="1:7" ht="16.5" customHeight="1">
      <c r="A138" s="872" t="s">
        <v>95</v>
      </c>
      <c r="B138" s="796" t="s">
        <v>1048</v>
      </c>
      <c r="C138" s="946"/>
      <c r="D138" s="946"/>
      <c r="E138" s="946"/>
      <c r="F138" s="946"/>
      <c r="G138" s="881">
        <f t="shared" si="3"/>
        <v>0</v>
      </c>
    </row>
    <row r="139" spans="1:7" ht="16.5" customHeight="1">
      <c r="A139" s="872" t="s">
        <v>117</v>
      </c>
      <c r="B139" s="796" t="s">
        <v>1049</v>
      </c>
      <c r="C139" s="946"/>
      <c r="D139" s="946"/>
      <c r="E139" s="946"/>
      <c r="F139" s="946"/>
      <c r="G139" s="881">
        <f t="shared" si="3"/>
        <v>0</v>
      </c>
    </row>
    <row r="140" spans="1:7" ht="16.5" customHeight="1">
      <c r="A140" s="872" t="s">
        <v>206</v>
      </c>
      <c r="B140" s="758" t="s">
        <v>946</v>
      </c>
      <c r="C140" s="946"/>
      <c r="D140" s="946"/>
      <c r="E140" s="946"/>
      <c r="F140" s="946"/>
      <c r="G140" s="881">
        <f t="shared" si="3"/>
        <v>0</v>
      </c>
    </row>
    <row r="141" spans="1:7" ht="16.5" customHeight="1">
      <c r="A141" s="872" t="s">
        <v>216</v>
      </c>
      <c r="B141" s="758" t="s">
        <v>947</v>
      </c>
      <c r="C141" s="946"/>
      <c r="D141" s="946"/>
      <c r="E141" s="946"/>
      <c r="F141" s="946"/>
      <c r="G141" s="881">
        <f t="shared" si="3"/>
        <v>0</v>
      </c>
    </row>
    <row r="142" spans="1:7" ht="16.5" customHeight="1">
      <c r="A142" s="872" t="s">
        <v>7</v>
      </c>
      <c r="B142" s="796" t="s">
        <v>769</v>
      </c>
      <c r="C142" s="946"/>
      <c r="D142" s="946"/>
      <c r="E142" s="946"/>
      <c r="F142" s="946"/>
      <c r="G142" s="881">
        <f t="shared" si="3"/>
        <v>0</v>
      </c>
    </row>
    <row r="143" spans="1:7" ht="14.25" customHeight="1">
      <c r="A143" s="799" t="s">
        <v>948</v>
      </c>
      <c r="B143" s="947" t="s">
        <v>949</v>
      </c>
      <c r="C143" s="763"/>
      <c r="D143" s="763"/>
      <c r="E143" s="763"/>
      <c r="F143" s="763"/>
      <c r="G143" s="942">
        <f t="shared" si="3"/>
        <v>0</v>
      </c>
    </row>
    <row r="144" spans="1:7" ht="14.25" customHeight="1">
      <c r="A144" s="872"/>
      <c r="B144" s="948" t="s">
        <v>1050</v>
      </c>
      <c r="C144" s="944"/>
      <c r="D144" s="944"/>
      <c r="E144" s="944"/>
      <c r="F144" s="944"/>
      <c r="G144" s="945">
        <f t="shared" si="3"/>
        <v>0</v>
      </c>
    </row>
    <row r="145" spans="1:7" ht="14.25" customHeight="1">
      <c r="A145" s="949" t="s">
        <v>951</v>
      </c>
      <c r="B145" s="950" t="s">
        <v>952</v>
      </c>
      <c r="C145" s="742">
        <f>C136-C143</f>
        <v>0</v>
      </c>
      <c r="D145" s="742">
        <f>D136-D143</f>
        <v>0</v>
      </c>
      <c r="E145" s="742">
        <f>E136-E143</f>
        <v>0</v>
      </c>
      <c r="F145" s="742">
        <f>F136-F143</f>
        <v>0</v>
      </c>
      <c r="G145" s="844">
        <f t="shared" si="3"/>
        <v>0</v>
      </c>
    </row>
    <row r="146" spans="1:7" ht="9" customHeight="1">
      <c r="A146" s="1415"/>
      <c r="B146" s="1416"/>
      <c r="C146" s="1416"/>
      <c r="D146" s="1416"/>
      <c r="E146" s="1416"/>
      <c r="F146" s="1416"/>
      <c r="G146" s="1417"/>
    </row>
    <row r="147" spans="1:7" s="477" customFormat="1" ht="16.5" customHeight="1">
      <c r="A147" s="799" t="s">
        <v>263</v>
      </c>
      <c r="B147" s="859" t="s">
        <v>1051</v>
      </c>
      <c r="C147" s="755">
        <f>C149+C155</f>
        <v>0</v>
      </c>
      <c r="D147" s="755">
        <f>D149+D155</f>
        <v>0</v>
      </c>
      <c r="E147" s="755">
        <f>E149+E155</f>
        <v>0</v>
      </c>
      <c r="F147" s="755">
        <f>F149+F155</f>
        <v>0</v>
      </c>
      <c r="G147" s="942">
        <f t="shared" ref="G147:G157" si="4">F147-E147</f>
        <v>0</v>
      </c>
    </row>
    <row r="148" spans="1:7" ht="16.5" customHeight="1">
      <c r="A148" s="872"/>
      <c r="B148" s="953" t="s">
        <v>941</v>
      </c>
      <c r="C148" s="944"/>
      <c r="D148" s="1063"/>
      <c r="E148" s="1063"/>
      <c r="F148" s="1063"/>
      <c r="G148" s="1064">
        <f t="shared" si="4"/>
        <v>0</v>
      </c>
    </row>
    <row r="149" spans="1:7" s="172" customFormat="1" ht="16.5" customHeight="1">
      <c r="A149" s="871" t="s">
        <v>955</v>
      </c>
      <c r="B149" s="866" t="s">
        <v>956</v>
      </c>
      <c r="C149" s="755">
        <f>SUM(C150:C154)</f>
        <v>0</v>
      </c>
      <c r="D149" s="755">
        <f>SUM(D150:D154)</f>
        <v>0</v>
      </c>
      <c r="E149" s="755">
        <f>SUM(E150:E154)</f>
        <v>0</v>
      </c>
      <c r="F149" s="755">
        <f>SUM(F150:F154)</f>
        <v>0</v>
      </c>
      <c r="G149" s="942">
        <f t="shared" si="4"/>
        <v>0</v>
      </c>
    </row>
    <row r="150" spans="1:7" ht="16.5" customHeight="1">
      <c r="A150" s="872" t="s">
        <v>95</v>
      </c>
      <c r="B150" s="758" t="s">
        <v>957</v>
      </c>
      <c r="C150" s="946"/>
      <c r="D150" s="946"/>
      <c r="E150" s="946"/>
      <c r="F150" s="946"/>
      <c r="G150" s="1065">
        <f t="shared" si="4"/>
        <v>0</v>
      </c>
    </row>
    <row r="151" spans="1:7" ht="16.5" customHeight="1">
      <c r="A151" s="872" t="s">
        <v>117</v>
      </c>
      <c r="B151" s="758" t="s">
        <v>958</v>
      </c>
      <c r="C151" s="946"/>
      <c r="D151" s="946"/>
      <c r="E151" s="946"/>
      <c r="F151" s="946"/>
      <c r="G151" s="1065">
        <f t="shared" si="4"/>
        <v>0</v>
      </c>
    </row>
    <row r="152" spans="1:7" ht="16.5" customHeight="1">
      <c r="A152" s="872" t="s">
        <v>206</v>
      </c>
      <c r="B152" s="758" t="s">
        <v>961</v>
      </c>
      <c r="C152" s="946"/>
      <c r="D152" s="946"/>
      <c r="E152" s="946"/>
      <c r="F152" s="946"/>
      <c r="G152" s="1065">
        <f t="shared" si="4"/>
        <v>0</v>
      </c>
    </row>
    <row r="153" spans="1:7" ht="16.5" customHeight="1">
      <c r="A153" s="872" t="s">
        <v>216</v>
      </c>
      <c r="B153" s="758" t="s">
        <v>962</v>
      </c>
      <c r="C153" s="946"/>
      <c r="D153" s="946"/>
      <c r="E153" s="946"/>
      <c r="F153" s="946"/>
      <c r="G153" s="1065">
        <f t="shared" si="4"/>
        <v>0</v>
      </c>
    </row>
    <row r="154" spans="1:7" ht="16.5" customHeight="1">
      <c r="A154" s="872" t="s">
        <v>7</v>
      </c>
      <c r="B154" s="758" t="s">
        <v>769</v>
      </c>
      <c r="C154" s="946"/>
      <c r="D154" s="946"/>
      <c r="E154" s="946"/>
      <c r="F154" s="946"/>
      <c r="G154" s="1065">
        <f t="shared" si="4"/>
        <v>0</v>
      </c>
    </row>
    <row r="155" spans="1:7" ht="16.5" customHeight="1">
      <c r="A155" s="871" t="s">
        <v>963</v>
      </c>
      <c r="B155" s="467" t="s">
        <v>964</v>
      </c>
      <c r="C155" s="755">
        <f>C156+C157</f>
        <v>0</v>
      </c>
      <c r="D155" s="755">
        <f>D156+D157</f>
        <v>0</v>
      </c>
      <c r="E155" s="755">
        <f>E156+E157</f>
        <v>0</v>
      </c>
      <c r="F155" s="755">
        <f>F156+F157</f>
        <v>0</v>
      </c>
      <c r="G155" s="942">
        <f t="shared" si="4"/>
        <v>0</v>
      </c>
    </row>
    <row r="156" spans="1:7" ht="18" customHeight="1">
      <c r="A156" s="872" t="s">
        <v>95</v>
      </c>
      <c r="B156" s="758" t="s">
        <v>965</v>
      </c>
      <c r="C156" s="946"/>
      <c r="D156" s="794"/>
      <c r="E156" s="794"/>
      <c r="F156" s="794"/>
      <c r="G156" s="1065">
        <f t="shared" si="4"/>
        <v>0</v>
      </c>
    </row>
    <row r="157" spans="1:7" ht="18" customHeight="1">
      <c r="A157" s="872" t="s">
        <v>117</v>
      </c>
      <c r="B157" s="957" t="s">
        <v>769</v>
      </c>
      <c r="C157" s="946"/>
      <c r="D157" s="794"/>
      <c r="E157" s="794"/>
      <c r="F157" s="794"/>
      <c r="G157" s="1065">
        <f t="shared" si="4"/>
        <v>0</v>
      </c>
    </row>
    <row r="158" spans="1:7" ht="6" customHeight="1">
      <c r="A158" s="1415"/>
      <c r="B158" s="1416"/>
      <c r="C158" s="1416"/>
      <c r="D158" s="1416"/>
      <c r="E158" s="1416"/>
      <c r="F158" s="1416"/>
      <c r="G158" s="1417"/>
    </row>
    <row r="159" spans="1:7" ht="15.75" customHeight="1">
      <c r="A159" s="873" t="s">
        <v>265</v>
      </c>
      <c r="B159" s="874" t="s">
        <v>967</v>
      </c>
      <c r="C159" s="763"/>
      <c r="D159" s="763"/>
      <c r="E159" s="763"/>
      <c r="F159" s="763"/>
      <c r="G159" s="942">
        <f>F159-E159</f>
        <v>0</v>
      </c>
    </row>
    <row r="160" spans="1:7" ht="15.75" customHeight="1">
      <c r="A160" s="858" t="s">
        <v>267</v>
      </c>
      <c r="B160" s="731" t="s">
        <v>968</v>
      </c>
      <c r="C160" s="774"/>
      <c r="D160" s="774"/>
      <c r="E160" s="774"/>
      <c r="F160" s="774"/>
      <c r="G160" s="875">
        <f>F160-E160</f>
        <v>0</v>
      </c>
    </row>
    <row r="161" spans="1:9" ht="3.75" customHeight="1">
      <c r="A161" s="961"/>
      <c r="B161" s="831"/>
      <c r="C161" s="962"/>
      <c r="D161" s="962"/>
      <c r="E161" s="962"/>
      <c r="F161" s="962"/>
      <c r="G161" s="963"/>
    </row>
    <row r="162" spans="1:9" ht="18" customHeight="1">
      <c r="A162" s="858" t="s">
        <v>353</v>
      </c>
      <c r="B162" s="731" t="s">
        <v>969</v>
      </c>
      <c r="C162" s="910"/>
      <c r="D162" s="910"/>
      <c r="E162" s="910"/>
      <c r="F162" s="910"/>
      <c r="G162" s="964">
        <f>F162-E162</f>
        <v>0</v>
      </c>
    </row>
    <row r="163" spans="1:9" ht="14.25" customHeight="1">
      <c r="B163" s="1450" t="s">
        <v>1052</v>
      </c>
      <c r="C163" s="1450"/>
    </row>
    <row r="164" spans="1:9" ht="28.5" customHeight="1">
      <c r="A164" s="1366" t="s">
        <v>979</v>
      </c>
      <c r="B164" s="1367"/>
      <c r="C164" s="1367"/>
      <c r="D164" s="1367"/>
      <c r="E164" s="1367"/>
      <c r="F164" s="1367"/>
      <c r="G164" s="1367"/>
      <c r="H164" s="199"/>
      <c r="I164" s="199"/>
    </row>
    <row r="165" spans="1:9" ht="25.5" customHeight="1">
      <c r="A165" s="884"/>
      <c r="B165" s="885" t="s">
        <v>980</v>
      </c>
      <c r="C165" s="886"/>
      <c r="D165" s="1368" t="s">
        <v>229</v>
      </c>
      <c r="E165" s="1369"/>
      <c r="F165" s="1369"/>
      <c r="G165" s="888"/>
      <c r="H165" s="90"/>
      <c r="I165" s="1066"/>
    </row>
    <row r="166" spans="1:9" ht="171" customHeight="1">
      <c r="A166" s="889"/>
      <c r="B166" s="890"/>
      <c r="C166" s="891"/>
      <c r="D166" s="1370"/>
      <c r="E166" s="1371"/>
      <c r="F166" s="1372"/>
      <c r="G166" s="892"/>
      <c r="H166" s="967"/>
      <c r="I166" s="1067"/>
    </row>
    <row r="167" spans="1:9" ht="18" customHeight="1">
      <c r="A167" s="893"/>
      <c r="B167" s="894" t="s">
        <v>981</v>
      </c>
      <c r="C167" s="895"/>
      <c r="D167" s="1373" t="s">
        <v>981</v>
      </c>
      <c r="E167" s="1374"/>
      <c r="F167" s="1374"/>
      <c r="G167" s="896"/>
      <c r="H167" s="90"/>
      <c r="I167" s="1066"/>
    </row>
    <row r="168" spans="1:9" ht="15" customHeight="1">
      <c r="A168" s="897"/>
      <c r="B168" s="898"/>
      <c r="C168" s="899"/>
      <c r="D168" s="899"/>
      <c r="E168" s="898"/>
      <c r="F168" s="898"/>
      <c r="G168" s="900"/>
      <c r="H168" s="1068"/>
      <c r="I168" s="1067"/>
    </row>
    <row r="169" spans="1:9" ht="25.5" customHeight="1">
      <c r="A169" s="901"/>
      <c r="B169" s="902" t="s">
        <v>982</v>
      </c>
      <c r="C169" s="903"/>
      <c r="D169" s="1375" t="s">
        <v>235</v>
      </c>
      <c r="E169" s="1376"/>
      <c r="F169" s="1376"/>
      <c r="G169" s="904"/>
      <c r="H169" s="1069"/>
      <c r="I169" s="1066"/>
    </row>
    <row r="170" spans="1:9" ht="171" customHeight="1">
      <c r="A170" s="889"/>
      <c r="B170" s="890"/>
      <c r="C170" s="891"/>
      <c r="D170" s="1370"/>
      <c r="E170" s="1371"/>
      <c r="F170" s="1372"/>
      <c r="G170" s="905"/>
      <c r="H170" s="1070"/>
      <c r="I170" s="1067"/>
    </row>
    <row r="171" spans="1:9" ht="18" customHeight="1">
      <c r="A171" s="893"/>
      <c r="B171" s="894" t="s">
        <v>981</v>
      </c>
      <c r="C171" s="895"/>
      <c r="D171" s="1373" t="s">
        <v>981</v>
      </c>
      <c r="E171" s="1374"/>
      <c r="F171" s="1374"/>
      <c r="G171" s="904"/>
      <c r="H171" s="1069"/>
      <c r="I171" s="1066"/>
    </row>
    <row r="172" spans="1:9" ht="30.75" customHeight="1">
      <c r="A172" s="1360" t="s">
        <v>983</v>
      </c>
      <c r="B172" s="1361"/>
      <c r="C172" s="1361"/>
      <c r="D172" s="1361"/>
      <c r="E172" s="1361"/>
      <c r="F172" s="1361"/>
      <c r="G172" s="1362"/>
      <c r="H172" s="967"/>
    </row>
  </sheetData>
  <mergeCells count="44">
    <mergeCell ref="A8:G8"/>
    <mergeCell ref="E1:G2"/>
    <mergeCell ref="A3:G3"/>
    <mergeCell ref="A4:G4"/>
    <mergeCell ref="A5:G5"/>
    <mergeCell ref="A6:G6"/>
    <mergeCell ref="A112:G112"/>
    <mergeCell ref="A10:A11"/>
    <mergeCell ref="B10:B11"/>
    <mergeCell ref="C10:C11"/>
    <mergeCell ref="D10:D11"/>
    <mergeCell ref="E10:E11"/>
    <mergeCell ref="F10:F11"/>
    <mergeCell ref="G10:G11"/>
    <mergeCell ref="A13:G13"/>
    <mergeCell ref="A41:G41"/>
    <mergeCell ref="B43:G43"/>
    <mergeCell ref="A102:G102"/>
    <mergeCell ref="D166:F166"/>
    <mergeCell ref="G122:G123"/>
    <mergeCell ref="B131:G131"/>
    <mergeCell ref="A133:A134"/>
    <mergeCell ref="B133:B134"/>
    <mergeCell ref="C133:C134"/>
    <mergeCell ref="D133:D134"/>
    <mergeCell ref="E133:E134"/>
    <mergeCell ref="F133:F134"/>
    <mergeCell ref="G133:G134"/>
    <mergeCell ref="A122:A123"/>
    <mergeCell ref="B122:B123"/>
    <mergeCell ref="C122:C123"/>
    <mergeCell ref="D122:D123"/>
    <mergeCell ref="E122:E123"/>
    <mergeCell ref="F122:F123"/>
    <mergeCell ref="A146:G146"/>
    <mergeCell ref="A158:G158"/>
    <mergeCell ref="B163:C163"/>
    <mergeCell ref="A164:G164"/>
    <mergeCell ref="D165:F165"/>
    <mergeCell ref="D167:F167"/>
    <mergeCell ref="D169:F169"/>
    <mergeCell ref="D170:F170"/>
    <mergeCell ref="D171:F171"/>
    <mergeCell ref="A172:G172"/>
  </mergeCells>
  <printOptions horizontalCentered="1"/>
  <pageMargins left="0.39370078740157483" right="0.39370078740157483" top="0.55118110236220474" bottom="0.55118110236220474" header="0.31496062992125984" footer="0.31496062992125984"/>
  <pageSetup paperSize="9" scale="68" orientation="portrait" verticalDpi="4294967295" r:id="rId1"/>
  <rowBreaks count="2" manualBreakCount="2">
    <brk id="69" max="6" man="1"/>
    <brk id="129"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CC"/>
    <pageSetUpPr fitToPage="1"/>
  </sheetPr>
  <dimension ref="A1:N109"/>
  <sheetViews>
    <sheetView zoomScale="90" zoomScaleNormal="90" workbookViewId="0">
      <selection activeCell="J6" sqref="J6"/>
    </sheetView>
  </sheetViews>
  <sheetFormatPr defaultRowHeight="15"/>
  <cols>
    <col min="1" max="1" width="45.5703125" customWidth="1"/>
    <col min="2" max="2" width="17.42578125" customWidth="1"/>
    <col min="3" max="3" width="20" customWidth="1"/>
    <col min="4" max="4" width="8.42578125" customWidth="1"/>
    <col min="5" max="5" width="45.140625" customWidth="1"/>
    <col min="6" max="6" width="23.5703125" customWidth="1"/>
    <col min="7" max="7" width="23.7109375" customWidth="1"/>
    <col min="8" max="8" width="15.140625" customWidth="1"/>
    <col min="9" max="9" width="16.140625" customWidth="1"/>
    <col min="10" max="10" width="13.85546875" customWidth="1"/>
    <col min="11" max="11" width="13.42578125" customWidth="1"/>
  </cols>
  <sheetData>
    <row r="1" spans="1:14" ht="31.5" customHeight="1">
      <c r="A1" s="1463" t="s">
        <v>73</v>
      </c>
      <c r="B1" s="1463"/>
      <c r="C1" s="1463"/>
      <c r="D1" s="1463"/>
      <c r="E1" s="1463"/>
      <c r="F1" s="1463"/>
      <c r="G1" s="1463"/>
      <c r="H1" s="67"/>
      <c r="I1" s="67"/>
      <c r="J1" s="67"/>
      <c r="K1" s="67"/>
      <c r="L1" s="67"/>
      <c r="M1" s="67"/>
      <c r="N1" s="67"/>
    </row>
    <row r="2" spans="1:14" ht="58.5" customHeight="1">
      <c r="A2" s="1462" t="s">
        <v>56</v>
      </c>
      <c r="B2" s="1462"/>
      <c r="C2" s="1462"/>
      <c r="D2" s="1462"/>
      <c r="E2" s="1462"/>
      <c r="F2" s="1462"/>
      <c r="G2" s="1462"/>
      <c r="H2" s="67"/>
      <c r="I2" s="67"/>
      <c r="J2" s="67"/>
      <c r="K2" s="67"/>
      <c r="L2" s="67"/>
      <c r="M2" s="67"/>
      <c r="N2" s="67"/>
    </row>
    <row r="3" spans="1:14" ht="39.75" customHeight="1">
      <c r="A3" s="1462" t="s">
        <v>57</v>
      </c>
      <c r="B3" s="1462"/>
      <c r="C3" s="1462"/>
      <c r="D3" s="1462"/>
      <c r="E3" s="1462"/>
      <c r="F3" s="1462"/>
      <c r="G3" s="1462"/>
      <c r="H3" s="67"/>
      <c r="I3" s="67"/>
      <c r="J3" s="67"/>
      <c r="K3" s="67"/>
      <c r="L3" s="67"/>
      <c r="M3" s="67"/>
      <c r="N3" s="67"/>
    </row>
    <row r="4" spans="1:14" ht="57" customHeight="1">
      <c r="A4" s="1462" t="s">
        <v>58</v>
      </c>
      <c r="B4" s="1462"/>
      <c r="C4" s="1462"/>
      <c r="D4" s="1462"/>
      <c r="E4" s="1462"/>
      <c r="F4" s="1462"/>
      <c r="G4" s="1462"/>
      <c r="H4" s="67"/>
      <c r="I4" s="67"/>
      <c r="J4" s="67"/>
      <c r="K4" s="67"/>
      <c r="L4" s="67"/>
      <c r="M4" s="67"/>
      <c r="N4" s="67"/>
    </row>
    <row r="5" spans="1:14" ht="40.5" customHeight="1">
      <c r="A5" s="1462" t="s">
        <v>70</v>
      </c>
      <c r="B5" s="1462"/>
      <c r="C5" s="1462"/>
      <c r="D5" s="1462"/>
      <c r="E5" s="1462"/>
      <c r="F5" s="1462"/>
      <c r="G5" s="1462"/>
      <c r="H5" s="67"/>
      <c r="I5" s="67"/>
      <c r="J5" s="67"/>
      <c r="K5" s="67"/>
      <c r="L5" s="67"/>
      <c r="M5" s="67"/>
      <c r="N5" s="67"/>
    </row>
    <row r="6" spans="1:14" ht="37.5" customHeight="1">
      <c r="A6" s="1462" t="s">
        <v>59</v>
      </c>
      <c r="B6" s="1462"/>
      <c r="C6" s="1462"/>
      <c r="D6" s="1462"/>
      <c r="E6" s="1462"/>
      <c r="F6" s="1462"/>
      <c r="G6" s="1462"/>
      <c r="H6" s="67"/>
      <c r="I6" s="67"/>
      <c r="J6" s="67"/>
      <c r="K6" s="67"/>
      <c r="L6" s="67"/>
      <c r="M6" s="67"/>
      <c r="N6" s="67"/>
    </row>
    <row r="7" spans="1:14" ht="26.25" customHeight="1">
      <c r="A7" s="1462" t="s">
        <v>60</v>
      </c>
      <c r="B7" s="1462"/>
      <c r="C7" s="1462"/>
      <c r="D7" s="1462"/>
      <c r="E7" s="1462"/>
      <c r="F7" s="1462"/>
      <c r="G7" s="1462"/>
      <c r="H7" s="67"/>
      <c r="I7" s="67"/>
      <c r="J7" s="67"/>
      <c r="K7" s="67"/>
      <c r="L7" s="67"/>
      <c r="M7" s="67"/>
      <c r="N7" s="67"/>
    </row>
    <row r="8" spans="1:14" ht="38.25" customHeight="1">
      <c r="A8" s="1462" t="s">
        <v>61</v>
      </c>
      <c r="B8" s="1462"/>
      <c r="C8" s="1462"/>
      <c r="D8" s="1462"/>
      <c r="E8" s="1462"/>
      <c r="F8" s="1462"/>
      <c r="G8" s="1462"/>
      <c r="H8" s="67"/>
      <c r="I8" s="67"/>
      <c r="J8" s="67"/>
      <c r="K8" s="67"/>
      <c r="L8" s="67"/>
      <c r="M8" s="67"/>
      <c r="N8" s="67"/>
    </row>
    <row r="9" spans="1:14" ht="63" customHeight="1">
      <c r="A9" s="1462" t="s">
        <v>68</v>
      </c>
      <c r="B9" s="1462"/>
      <c r="C9" s="1462"/>
      <c r="D9" s="1462"/>
      <c r="E9" s="1462"/>
      <c r="F9" s="1462"/>
      <c r="G9" s="1462"/>
      <c r="H9" s="67"/>
      <c r="I9" s="67"/>
      <c r="J9" s="67"/>
      <c r="K9" s="67"/>
      <c r="L9" s="67"/>
      <c r="M9" s="67"/>
      <c r="N9" s="67"/>
    </row>
    <row r="10" spans="1:14" ht="28.5" customHeight="1">
      <c r="A10" s="1468" t="s">
        <v>48</v>
      </c>
      <c r="B10" s="1468"/>
      <c r="C10" s="1468"/>
      <c r="D10" s="1468"/>
      <c r="E10" s="1468"/>
      <c r="F10" s="1468"/>
      <c r="G10" s="1468"/>
      <c r="H10" s="67"/>
      <c r="I10" s="67"/>
      <c r="J10" s="67"/>
      <c r="K10" s="67"/>
      <c r="L10" s="67"/>
      <c r="M10" s="67"/>
      <c r="N10" s="67"/>
    </row>
    <row r="11" spans="1:14" ht="24.75" customHeight="1">
      <c r="A11" s="64" t="s">
        <v>2</v>
      </c>
      <c r="B11" s="51"/>
      <c r="C11" s="51"/>
      <c r="D11" s="51"/>
      <c r="E11" s="51"/>
      <c r="F11" s="51"/>
      <c r="G11" s="66"/>
      <c r="H11" s="67"/>
      <c r="I11" s="67"/>
      <c r="J11" s="67"/>
      <c r="K11" s="67"/>
      <c r="L11" s="67"/>
      <c r="M11" s="67"/>
      <c r="N11" s="67"/>
    </row>
    <row r="12" spans="1:14" ht="22.5" customHeight="1">
      <c r="A12" s="65" t="s">
        <v>4</v>
      </c>
      <c r="B12" s="51"/>
      <c r="C12" s="51"/>
      <c r="D12" s="51"/>
      <c r="E12" s="51"/>
      <c r="F12" s="51"/>
      <c r="G12" s="66"/>
      <c r="H12" s="67"/>
      <c r="I12" s="67"/>
      <c r="J12" s="67"/>
      <c r="K12" s="67"/>
      <c r="L12" s="67"/>
      <c r="M12" s="67"/>
      <c r="N12" s="67"/>
    </row>
    <row r="13" spans="1:14" ht="77.25" customHeight="1">
      <c r="A13" s="1469" t="s">
        <v>53</v>
      </c>
      <c r="B13" s="1469"/>
      <c r="C13" s="1469"/>
      <c r="D13" s="1469"/>
      <c r="E13" s="1469"/>
      <c r="F13" s="1469"/>
      <c r="G13" s="1469"/>
      <c r="H13" s="67"/>
      <c r="I13" s="67"/>
      <c r="J13" s="67"/>
      <c r="K13" s="67"/>
      <c r="L13" s="67"/>
      <c r="M13" s="67"/>
      <c r="N13" s="67"/>
    </row>
    <row r="14" spans="1:14" ht="24" customHeight="1">
      <c r="A14" s="1464" t="s">
        <v>55</v>
      </c>
      <c r="B14" s="1465"/>
      <c r="C14" s="1465"/>
      <c r="D14" s="1465"/>
      <c r="E14" s="1466"/>
      <c r="F14" s="67"/>
      <c r="G14" s="44"/>
      <c r="H14" s="67"/>
      <c r="I14" s="67"/>
      <c r="J14" s="67"/>
      <c r="K14" s="67"/>
      <c r="L14" s="67"/>
      <c r="M14" s="67"/>
      <c r="N14" s="67"/>
    </row>
    <row r="15" spans="1:14" ht="24.75" customHeight="1">
      <c r="A15" s="1467" t="s">
        <v>62</v>
      </c>
      <c r="B15" s="1467"/>
      <c r="C15" s="1467"/>
      <c r="D15" s="1467"/>
      <c r="E15" s="45"/>
      <c r="F15" s="67"/>
      <c r="G15" s="46"/>
      <c r="H15" s="67"/>
      <c r="I15" s="67"/>
      <c r="J15" s="67"/>
      <c r="K15" s="67"/>
      <c r="L15" s="67"/>
      <c r="M15" s="67"/>
      <c r="N15" s="67"/>
    </row>
    <row r="16" spans="1:14" ht="22.5" customHeight="1">
      <c r="A16" s="1471" t="s">
        <v>63</v>
      </c>
      <c r="B16" s="1471"/>
      <c r="C16" s="1471"/>
      <c r="D16" s="1471"/>
      <c r="E16" s="47"/>
      <c r="F16" s="67"/>
      <c r="G16" s="46"/>
      <c r="H16" s="67"/>
      <c r="I16" s="67"/>
      <c r="J16" s="67"/>
      <c r="K16" s="67"/>
      <c r="L16" s="67"/>
      <c r="M16" s="67"/>
      <c r="N16" s="67"/>
    </row>
    <row r="17" spans="1:14" ht="21.75" customHeight="1">
      <c r="A17" s="1471" t="s">
        <v>49</v>
      </c>
      <c r="B17" s="1471"/>
      <c r="C17" s="1471"/>
      <c r="D17" s="1471"/>
      <c r="E17" s="48">
        <f>ROUND(E15*E16,2)</f>
        <v>0</v>
      </c>
      <c r="F17" s="67"/>
      <c r="G17" s="46"/>
      <c r="H17" s="67"/>
      <c r="I17" s="67"/>
      <c r="J17" s="67"/>
      <c r="K17" s="67"/>
      <c r="L17" s="67"/>
      <c r="M17" s="67"/>
      <c r="N17" s="67"/>
    </row>
    <row r="18" spans="1:14" ht="20.25" customHeight="1">
      <c r="A18" s="1467" t="s">
        <v>71</v>
      </c>
      <c r="B18" s="1467"/>
      <c r="C18" s="1467"/>
      <c r="D18" s="1467"/>
      <c r="E18" s="49" t="e">
        <f>E17/E15</f>
        <v>#DIV/0!</v>
      </c>
      <c r="F18" s="67"/>
      <c r="G18" s="46"/>
      <c r="H18" s="67"/>
      <c r="I18" s="67"/>
      <c r="J18" s="67"/>
      <c r="K18" s="67"/>
      <c r="L18" s="67"/>
      <c r="M18" s="67"/>
      <c r="N18" s="67"/>
    </row>
    <row r="19" spans="1:14" ht="36" customHeight="1">
      <c r="A19" s="1467" t="s">
        <v>72</v>
      </c>
      <c r="B19" s="1467"/>
      <c r="C19" s="1467"/>
      <c r="D19" s="1467"/>
      <c r="E19" s="48">
        <f>E15+E17</f>
        <v>0</v>
      </c>
      <c r="F19" s="67"/>
      <c r="G19" s="46"/>
      <c r="H19" s="67"/>
      <c r="I19" s="67"/>
      <c r="J19" s="67"/>
      <c r="K19" s="67"/>
      <c r="L19" s="67"/>
      <c r="M19" s="67"/>
      <c r="N19" s="67"/>
    </row>
    <row r="20" spans="1:14" ht="20.100000000000001" customHeight="1">
      <c r="A20" s="50"/>
      <c r="B20" s="51"/>
      <c r="C20" s="51"/>
      <c r="D20" s="51"/>
      <c r="E20" s="51"/>
      <c r="F20" s="51"/>
      <c r="G20" s="46"/>
      <c r="H20" s="67"/>
      <c r="I20" s="67"/>
      <c r="J20" s="67"/>
      <c r="K20" s="67"/>
      <c r="L20" s="67"/>
      <c r="M20" s="67"/>
      <c r="N20" s="67"/>
    </row>
    <row r="21" spans="1:14" ht="22.5" customHeight="1">
      <c r="A21" s="1470" t="s">
        <v>50</v>
      </c>
      <c r="B21" s="1470"/>
      <c r="C21" s="1470"/>
      <c r="D21" s="51"/>
      <c r="E21" s="1470" t="s">
        <v>51</v>
      </c>
      <c r="F21" s="1470"/>
      <c r="G21" s="1470"/>
      <c r="H21" s="67"/>
      <c r="I21" s="67"/>
      <c r="J21" s="67"/>
      <c r="K21" s="67"/>
      <c r="L21" s="67"/>
      <c r="M21" s="67"/>
      <c r="N21" s="67"/>
    </row>
    <row r="22" spans="1:14" ht="35.25" customHeight="1">
      <c r="A22" s="52" t="s">
        <v>54</v>
      </c>
      <c r="B22" s="52" t="s">
        <v>64</v>
      </c>
      <c r="C22" s="53" t="s">
        <v>66</v>
      </c>
      <c r="D22" s="68"/>
      <c r="E22" s="52" t="s">
        <v>54</v>
      </c>
      <c r="F22" s="53" t="s">
        <v>47</v>
      </c>
      <c r="G22" s="54" t="s">
        <v>65</v>
      </c>
      <c r="H22" s="67"/>
      <c r="I22" s="67"/>
      <c r="J22" s="67"/>
      <c r="K22" s="67"/>
      <c r="L22" s="67"/>
      <c r="M22" s="67"/>
      <c r="N22" s="67"/>
    </row>
    <row r="23" spans="1:14" ht="20.25" customHeight="1">
      <c r="A23" s="58" t="s">
        <v>67</v>
      </c>
      <c r="B23" s="72"/>
      <c r="C23" s="73">
        <f>ROUND(C28*B23,2)</f>
        <v>0</v>
      </c>
      <c r="D23" s="68"/>
      <c r="E23" s="58" t="s">
        <v>67</v>
      </c>
      <c r="F23" s="70" t="e">
        <f>G23/G28</f>
        <v>#DIV/0!</v>
      </c>
      <c r="G23" s="71"/>
      <c r="H23" s="67"/>
      <c r="I23" s="67"/>
      <c r="J23" s="67"/>
      <c r="K23" s="67"/>
      <c r="L23" s="67"/>
      <c r="M23" s="67"/>
      <c r="N23" s="67"/>
    </row>
    <row r="24" spans="1:14" ht="20.100000000000001" customHeight="1">
      <c r="A24" s="55" t="s">
        <v>45</v>
      </c>
      <c r="B24" s="47"/>
      <c r="C24" s="56">
        <f>ROUND(C28*B24,2)</f>
        <v>0</v>
      </c>
      <c r="D24" s="68"/>
      <c r="E24" s="55" t="s">
        <v>45</v>
      </c>
      <c r="F24" s="49" t="e">
        <f>G24/G28</f>
        <v>#DIV/0!</v>
      </c>
      <c r="G24" s="57"/>
      <c r="H24" s="67"/>
      <c r="I24" s="67"/>
      <c r="J24" s="67"/>
      <c r="K24" s="67"/>
      <c r="L24" s="67"/>
      <c r="M24" s="67"/>
      <c r="N24" s="67"/>
    </row>
    <row r="25" spans="1:14" ht="20.100000000000001" customHeight="1">
      <c r="A25" s="55" t="s">
        <v>35</v>
      </c>
      <c r="B25" s="47"/>
      <c r="C25" s="56">
        <f>ROUND(C28*B25,2)</f>
        <v>0</v>
      </c>
      <c r="D25" s="68"/>
      <c r="E25" s="55" t="s">
        <v>35</v>
      </c>
      <c r="F25" s="49" t="e">
        <f>G25/G28</f>
        <v>#DIV/0!</v>
      </c>
      <c r="G25" s="57"/>
      <c r="H25" s="67"/>
      <c r="I25" s="67"/>
      <c r="J25" s="67"/>
      <c r="K25" s="67"/>
      <c r="L25" s="67"/>
      <c r="M25" s="67"/>
      <c r="N25" s="67"/>
    </row>
    <row r="26" spans="1:14" ht="20.100000000000001" customHeight="1">
      <c r="A26" s="55" t="s">
        <v>38</v>
      </c>
      <c r="B26" s="47"/>
      <c r="C26" s="56">
        <f>ROUND(C28*B26,2)</f>
        <v>0</v>
      </c>
      <c r="D26" s="68"/>
      <c r="E26" s="55" t="s">
        <v>38</v>
      </c>
      <c r="F26" s="49" t="e">
        <f>G26/G28</f>
        <v>#DIV/0!</v>
      </c>
      <c r="G26" s="57"/>
      <c r="H26" s="67"/>
      <c r="I26" s="67"/>
      <c r="J26" s="67"/>
      <c r="K26" s="67"/>
      <c r="L26" s="67"/>
      <c r="M26" s="67"/>
      <c r="N26" s="67"/>
    </row>
    <row r="27" spans="1:14" ht="20.100000000000001" customHeight="1">
      <c r="A27" s="55" t="s">
        <v>46</v>
      </c>
      <c r="B27" s="47"/>
      <c r="C27" s="56">
        <f>ROUND(C28*B27,2)</f>
        <v>0</v>
      </c>
      <c r="D27" s="68"/>
      <c r="E27" s="55" t="s">
        <v>46</v>
      </c>
      <c r="F27" s="49" t="e">
        <f>G27/G28</f>
        <v>#DIV/0!</v>
      </c>
      <c r="G27" s="57"/>
      <c r="H27" s="67"/>
      <c r="I27" s="67"/>
      <c r="J27" s="67"/>
      <c r="K27" s="67"/>
      <c r="L27" s="67"/>
      <c r="M27" s="67"/>
      <c r="N27" s="67"/>
    </row>
    <row r="28" spans="1:14" ht="20.100000000000001" customHeight="1">
      <c r="A28" s="58" t="s">
        <v>12</v>
      </c>
      <c r="B28" s="59">
        <v>1</v>
      </c>
      <c r="C28" s="60"/>
      <c r="D28" s="68"/>
      <c r="E28" s="58" t="s">
        <v>12</v>
      </c>
      <c r="F28" s="59">
        <v>1</v>
      </c>
      <c r="G28" s="60"/>
      <c r="H28" s="67"/>
      <c r="I28" s="67"/>
      <c r="J28" s="67"/>
      <c r="K28" s="67"/>
      <c r="L28" s="67"/>
      <c r="M28" s="67"/>
      <c r="N28" s="67"/>
    </row>
    <row r="29" spans="1:14" ht="20.100000000000001" customHeight="1">
      <c r="A29" s="61" t="s">
        <v>30</v>
      </c>
      <c r="B29" s="62" t="b">
        <f>B24+B25+B26+B27=B28</f>
        <v>0</v>
      </c>
      <c r="C29" s="63" t="b">
        <f>C24+C25+C26+C27=C28</f>
        <v>1</v>
      </c>
      <c r="D29" s="51"/>
      <c r="E29" s="61" t="s">
        <v>30</v>
      </c>
      <c r="F29" s="62" t="e">
        <f>F24+F25+F26+F27=F28</f>
        <v>#DIV/0!</v>
      </c>
      <c r="G29" s="63" t="b">
        <f>G24+G25+G26+G27=G28</f>
        <v>1</v>
      </c>
      <c r="H29" s="67"/>
      <c r="I29" s="67"/>
      <c r="J29" s="67"/>
      <c r="K29" s="67"/>
      <c r="L29" s="67"/>
      <c r="M29" s="67"/>
      <c r="N29" s="67"/>
    </row>
    <row r="30" spans="1:14" ht="18.75">
      <c r="A30" s="61" t="s">
        <v>69</v>
      </c>
      <c r="B30" s="62" t="b">
        <f>B24+B25=B23</f>
        <v>1</v>
      </c>
      <c r="C30" s="63" t="b">
        <f>C24+C25=C23</f>
        <v>1</v>
      </c>
      <c r="D30" s="69"/>
      <c r="E30" s="61" t="s">
        <v>69</v>
      </c>
      <c r="F30" s="62" t="e">
        <f>F24+F25=F23</f>
        <v>#DIV/0!</v>
      </c>
      <c r="G30" s="63" t="b">
        <f>G24+G25=G23</f>
        <v>1</v>
      </c>
      <c r="H30" s="67"/>
      <c r="I30" s="67"/>
      <c r="J30" s="67"/>
      <c r="K30" s="67"/>
      <c r="L30" s="67"/>
      <c r="M30" s="67"/>
      <c r="N30" s="67"/>
    </row>
    <row r="31" spans="1:14" ht="18.75">
      <c r="A31" s="74"/>
      <c r="B31" s="74"/>
      <c r="C31" s="74"/>
      <c r="D31" s="74"/>
      <c r="E31" s="74"/>
      <c r="F31" s="74"/>
      <c r="G31" s="74"/>
      <c r="H31" s="67"/>
      <c r="I31" s="67"/>
      <c r="J31" s="67"/>
      <c r="K31" s="67"/>
      <c r="L31" s="67"/>
      <c r="M31" s="67"/>
      <c r="N31" s="67"/>
    </row>
    <row r="32" spans="1:14" ht="18.75">
      <c r="A32" s="74"/>
      <c r="B32" s="74"/>
      <c r="C32" s="74"/>
      <c r="D32" s="74"/>
      <c r="E32" s="74"/>
      <c r="F32" s="74"/>
      <c r="G32" s="74"/>
      <c r="H32" s="67"/>
      <c r="I32" s="67"/>
      <c r="J32" s="67"/>
      <c r="K32" s="67"/>
      <c r="L32" s="67"/>
      <c r="M32" s="67"/>
      <c r="N32" s="67"/>
    </row>
    <row r="33" spans="1:14" ht="18.75">
      <c r="A33" s="74"/>
      <c r="B33" s="74"/>
      <c r="C33" s="74"/>
      <c r="D33" s="74"/>
      <c r="E33" s="74"/>
      <c r="F33" s="74"/>
      <c r="G33" s="74"/>
      <c r="H33" s="67"/>
      <c r="I33" s="67"/>
      <c r="J33" s="67"/>
      <c r="K33" s="67"/>
      <c r="L33" s="67"/>
      <c r="M33" s="67"/>
      <c r="N33" s="67"/>
    </row>
    <row r="34" spans="1:14" ht="18.75">
      <c r="A34" s="74"/>
      <c r="B34" s="74"/>
      <c r="C34" s="74"/>
      <c r="D34" s="74"/>
      <c r="E34" s="74"/>
      <c r="F34" s="74"/>
      <c r="G34" s="74"/>
      <c r="H34" s="67"/>
      <c r="I34" s="67"/>
      <c r="J34" s="67"/>
      <c r="K34" s="67"/>
      <c r="L34" s="67"/>
      <c r="M34" s="67"/>
      <c r="N34" s="67"/>
    </row>
    <row r="35" spans="1:14" ht="18.75">
      <c r="A35" s="74"/>
      <c r="B35" s="74"/>
      <c r="C35" s="74"/>
      <c r="D35" s="74"/>
      <c r="E35" s="74"/>
      <c r="F35" s="74"/>
      <c r="G35" s="74"/>
      <c r="H35" s="67"/>
      <c r="I35" s="67"/>
      <c r="J35" s="67"/>
      <c r="K35" s="67"/>
      <c r="L35" s="67"/>
      <c r="M35" s="67"/>
      <c r="N35" s="67"/>
    </row>
    <row r="36" spans="1:14" ht="18.75">
      <c r="A36" s="74"/>
      <c r="B36" s="74"/>
      <c r="C36" s="74"/>
      <c r="D36" s="74"/>
      <c r="E36" s="74"/>
      <c r="F36" s="74"/>
      <c r="G36" s="74"/>
      <c r="H36" s="67"/>
      <c r="I36" s="67"/>
      <c r="J36" s="67"/>
      <c r="K36" s="67"/>
      <c r="L36" s="67"/>
      <c r="M36" s="67"/>
      <c r="N36" s="67"/>
    </row>
    <row r="37" spans="1:14" ht="18.75">
      <c r="A37" s="74"/>
      <c r="B37" s="74"/>
      <c r="C37" s="74"/>
      <c r="D37" s="74"/>
      <c r="E37" s="74"/>
      <c r="F37" s="74"/>
      <c r="G37" s="74"/>
      <c r="H37" s="67"/>
      <c r="I37" s="67"/>
      <c r="J37" s="67"/>
      <c r="K37" s="67"/>
      <c r="L37" s="67"/>
      <c r="M37" s="67"/>
      <c r="N37" s="67"/>
    </row>
    <row r="38" spans="1:14" ht="18.75">
      <c r="A38" s="74"/>
      <c r="B38" s="74"/>
      <c r="C38" s="74"/>
      <c r="D38" s="74"/>
      <c r="E38" s="74"/>
      <c r="F38" s="74"/>
      <c r="G38" s="74"/>
      <c r="H38" s="67"/>
      <c r="I38" s="67"/>
      <c r="J38" s="67"/>
      <c r="K38" s="67"/>
      <c r="L38" s="67"/>
      <c r="M38" s="67"/>
      <c r="N38" s="67"/>
    </row>
    <row r="39" spans="1:14" ht="18.75">
      <c r="A39" s="2"/>
      <c r="B39" s="2"/>
      <c r="C39" s="2"/>
      <c r="D39" s="2"/>
      <c r="E39" s="2"/>
      <c r="F39" s="2"/>
      <c r="G39" s="2"/>
      <c r="H39" s="67"/>
      <c r="I39" s="67"/>
      <c r="J39" s="67"/>
      <c r="K39" s="67"/>
      <c r="L39" s="67"/>
      <c r="M39" s="67"/>
      <c r="N39" s="67"/>
    </row>
    <row r="40" spans="1:14" ht="18.75">
      <c r="A40" s="2"/>
      <c r="B40" s="2"/>
      <c r="C40" s="2"/>
      <c r="D40" s="2"/>
      <c r="E40" s="2"/>
      <c r="F40" s="2"/>
      <c r="G40" s="2"/>
      <c r="H40" s="67"/>
      <c r="I40" s="67"/>
      <c r="J40" s="67"/>
      <c r="K40" s="67"/>
      <c r="L40" s="67"/>
      <c r="M40" s="67"/>
      <c r="N40" s="67"/>
    </row>
    <row r="41" spans="1:14" ht="18.75">
      <c r="A41" s="2"/>
      <c r="B41" s="2"/>
      <c r="C41" s="2"/>
      <c r="D41" s="2"/>
      <c r="E41" s="2"/>
      <c r="F41" s="2"/>
      <c r="G41" s="2"/>
      <c r="H41" s="67"/>
      <c r="I41" s="67"/>
      <c r="J41" s="67"/>
      <c r="K41" s="67"/>
      <c r="L41" s="67"/>
      <c r="M41" s="67"/>
      <c r="N41" s="67"/>
    </row>
    <row r="42" spans="1:14" ht="18.75">
      <c r="A42" s="2"/>
      <c r="B42" s="2"/>
      <c r="C42" s="2"/>
      <c r="D42" s="2"/>
      <c r="E42" s="2"/>
      <c r="F42" s="2"/>
      <c r="G42" s="2"/>
      <c r="H42" s="67"/>
      <c r="I42" s="67"/>
      <c r="J42" s="67"/>
      <c r="K42" s="67"/>
      <c r="L42" s="67"/>
      <c r="M42" s="67"/>
      <c r="N42" s="67"/>
    </row>
    <row r="43" spans="1:14" ht="18.75">
      <c r="A43" s="2"/>
      <c r="B43" s="2"/>
      <c r="C43" s="2"/>
      <c r="D43" s="2"/>
      <c r="E43" s="2"/>
      <c r="F43" s="2"/>
      <c r="G43" s="2"/>
      <c r="H43" s="67"/>
      <c r="I43" s="67"/>
      <c r="J43" s="67"/>
      <c r="K43" s="67"/>
      <c r="L43" s="67"/>
      <c r="M43" s="67"/>
      <c r="N43" s="67"/>
    </row>
    <row r="44" spans="1:14" ht="18.75">
      <c r="A44" s="2"/>
      <c r="B44" s="2"/>
      <c r="C44" s="2"/>
      <c r="D44" s="2"/>
      <c r="E44" s="2"/>
      <c r="F44" s="2"/>
      <c r="G44" s="2"/>
      <c r="H44" s="67"/>
      <c r="I44" s="67"/>
      <c r="J44" s="67"/>
      <c r="K44" s="67"/>
      <c r="L44" s="67"/>
      <c r="M44" s="67"/>
      <c r="N44" s="67"/>
    </row>
    <row r="45" spans="1:14" ht="18.75">
      <c r="A45" s="2"/>
      <c r="B45" s="2"/>
      <c r="C45" s="2"/>
      <c r="D45" s="2"/>
      <c r="E45" s="2"/>
      <c r="F45" s="2"/>
      <c r="G45" s="2"/>
      <c r="H45" s="67"/>
      <c r="I45" s="67"/>
      <c r="J45" s="67"/>
      <c r="K45" s="67"/>
      <c r="L45" s="67"/>
      <c r="M45" s="67"/>
      <c r="N45" s="67"/>
    </row>
    <row r="46" spans="1:14" ht="18.75">
      <c r="A46" s="2"/>
      <c r="B46" s="2"/>
      <c r="C46" s="2"/>
      <c r="D46" s="2"/>
      <c r="E46" s="2"/>
      <c r="F46" s="2"/>
      <c r="G46" s="2"/>
      <c r="H46" s="67"/>
      <c r="I46" s="67"/>
      <c r="J46" s="67"/>
      <c r="K46" s="67"/>
      <c r="L46" s="67"/>
      <c r="M46" s="67"/>
      <c r="N46" s="67"/>
    </row>
    <row r="47" spans="1:14" ht="18.75">
      <c r="A47" s="2"/>
      <c r="B47" s="2"/>
      <c r="C47" s="2"/>
      <c r="D47" s="2"/>
      <c r="E47" s="2"/>
      <c r="F47" s="2"/>
      <c r="G47" s="2"/>
      <c r="H47" s="67"/>
      <c r="I47" s="67"/>
      <c r="J47" s="67"/>
      <c r="K47" s="67"/>
      <c r="L47" s="67"/>
      <c r="M47" s="67"/>
      <c r="N47" s="67"/>
    </row>
    <row r="48" spans="1:14" ht="18.75">
      <c r="A48" s="2"/>
      <c r="B48" s="2"/>
      <c r="C48" s="2"/>
      <c r="D48" s="2"/>
      <c r="E48" s="2"/>
      <c r="F48" s="2"/>
      <c r="G48" s="2"/>
      <c r="H48" s="67"/>
      <c r="I48" s="67"/>
      <c r="J48" s="67"/>
      <c r="K48" s="67"/>
      <c r="L48" s="67"/>
      <c r="M48" s="67"/>
      <c r="N48" s="67"/>
    </row>
    <row r="49" spans="1:14" ht="18.75">
      <c r="A49" s="2"/>
      <c r="B49" s="2"/>
      <c r="C49" s="2"/>
      <c r="D49" s="2"/>
      <c r="E49" s="2"/>
      <c r="F49" s="2"/>
      <c r="G49" s="2"/>
      <c r="H49" s="67"/>
      <c r="I49" s="67"/>
      <c r="J49" s="67"/>
      <c r="K49" s="67"/>
      <c r="L49" s="67"/>
      <c r="M49" s="67"/>
      <c r="N49" s="67"/>
    </row>
    <row r="50" spans="1:14" ht="18.75">
      <c r="A50" s="2"/>
      <c r="B50" s="2"/>
      <c r="C50" s="2"/>
      <c r="D50" s="2"/>
      <c r="E50" s="2"/>
      <c r="F50" s="2"/>
      <c r="G50" s="2"/>
      <c r="H50" s="67"/>
      <c r="I50" s="67"/>
      <c r="J50" s="67"/>
      <c r="K50" s="67"/>
      <c r="L50" s="67"/>
      <c r="M50" s="67"/>
      <c r="N50" s="67"/>
    </row>
    <row r="51" spans="1:14" ht="18.75">
      <c r="A51" s="2"/>
      <c r="B51" s="2"/>
      <c r="C51" s="2"/>
      <c r="D51" s="2"/>
      <c r="E51" s="2"/>
      <c r="F51" s="2"/>
      <c r="G51" s="2"/>
      <c r="H51" s="67"/>
      <c r="I51" s="67"/>
      <c r="J51" s="67"/>
      <c r="K51" s="67"/>
      <c r="L51" s="67"/>
      <c r="M51" s="67"/>
      <c r="N51" s="67"/>
    </row>
    <row r="52" spans="1:14" ht="18.75">
      <c r="A52" s="2"/>
      <c r="B52" s="2"/>
      <c r="C52" s="2"/>
      <c r="D52" s="2"/>
      <c r="E52" s="2"/>
      <c r="F52" s="2"/>
      <c r="G52" s="2"/>
      <c r="H52" s="67"/>
      <c r="I52" s="67"/>
      <c r="J52" s="67"/>
      <c r="K52" s="67"/>
      <c r="L52" s="67"/>
      <c r="M52" s="67"/>
      <c r="N52" s="67"/>
    </row>
    <row r="53" spans="1:14" ht="18.75">
      <c r="A53" s="2"/>
      <c r="B53" s="2"/>
      <c r="C53" s="2"/>
      <c r="D53" s="2"/>
      <c r="E53" s="2"/>
      <c r="F53" s="2"/>
      <c r="G53" s="2"/>
      <c r="H53" s="67"/>
      <c r="I53" s="67"/>
      <c r="J53" s="67"/>
      <c r="K53" s="67"/>
      <c r="L53" s="67"/>
      <c r="M53" s="67"/>
      <c r="N53" s="67"/>
    </row>
    <row r="54" spans="1:14" ht="18.75">
      <c r="A54" s="2"/>
      <c r="B54" s="2"/>
      <c r="C54" s="2"/>
      <c r="D54" s="2"/>
      <c r="E54" s="2"/>
      <c r="F54" s="2"/>
      <c r="G54" s="2"/>
      <c r="H54" s="67"/>
      <c r="I54" s="67"/>
      <c r="J54" s="67"/>
      <c r="K54" s="67"/>
      <c r="L54" s="67"/>
      <c r="M54" s="67"/>
      <c r="N54" s="67"/>
    </row>
    <row r="55" spans="1:14" ht="18.75">
      <c r="A55" s="2"/>
      <c r="B55" s="2"/>
      <c r="C55" s="2"/>
      <c r="D55" s="2"/>
      <c r="E55" s="2"/>
      <c r="F55" s="2"/>
      <c r="G55" s="2"/>
      <c r="H55" s="67"/>
      <c r="I55" s="67"/>
      <c r="J55" s="67"/>
      <c r="K55" s="67"/>
      <c r="L55" s="67"/>
      <c r="M55" s="67"/>
      <c r="N55" s="67"/>
    </row>
    <row r="56" spans="1:14" ht="18.75">
      <c r="A56" s="2"/>
      <c r="B56" s="2"/>
      <c r="C56" s="2"/>
      <c r="D56" s="2"/>
      <c r="E56" s="2"/>
      <c r="F56" s="2"/>
      <c r="G56" s="2"/>
      <c r="H56" s="67"/>
      <c r="I56" s="67"/>
      <c r="J56" s="67"/>
      <c r="K56" s="67"/>
      <c r="L56" s="67"/>
      <c r="M56" s="67"/>
      <c r="N56" s="67"/>
    </row>
    <row r="57" spans="1:14" ht="18.75">
      <c r="A57" s="2"/>
      <c r="B57" s="2"/>
      <c r="C57" s="2"/>
      <c r="D57" s="2"/>
      <c r="E57" s="2"/>
      <c r="F57" s="2"/>
      <c r="G57" s="2"/>
      <c r="H57" s="67"/>
      <c r="I57" s="67"/>
      <c r="J57" s="67"/>
      <c r="K57" s="67"/>
      <c r="L57" s="67"/>
      <c r="M57" s="67"/>
      <c r="N57" s="67"/>
    </row>
    <row r="58" spans="1:14" ht="18.75">
      <c r="A58" s="2"/>
      <c r="B58" s="2"/>
      <c r="C58" s="2"/>
      <c r="D58" s="2"/>
      <c r="E58" s="2"/>
      <c r="F58" s="2"/>
      <c r="G58" s="2"/>
      <c r="H58" s="67"/>
      <c r="I58" s="67"/>
      <c r="J58" s="67"/>
      <c r="K58" s="67"/>
      <c r="L58" s="67"/>
      <c r="M58" s="67"/>
      <c r="N58" s="67"/>
    </row>
    <row r="59" spans="1:14" ht="18.75">
      <c r="A59" s="2"/>
      <c r="B59" s="2"/>
      <c r="C59" s="2"/>
      <c r="D59" s="2"/>
      <c r="E59" s="2"/>
      <c r="F59" s="2"/>
      <c r="G59" s="2"/>
      <c r="H59" s="67"/>
      <c r="I59" s="67"/>
      <c r="J59" s="67"/>
      <c r="K59" s="67"/>
      <c r="L59" s="67"/>
      <c r="M59" s="67"/>
      <c r="N59" s="67"/>
    </row>
    <row r="60" spans="1:14" ht="18.75">
      <c r="A60" s="2"/>
      <c r="B60" s="2"/>
      <c r="C60" s="2"/>
      <c r="D60" s="2"/>
      <c r="E60" s="2"/>
      <c r="F60" s="2"/>
      <c r="G60" s="2"/>
      <c r="H60" s="67"/>
      <c r="I60" s="67"/>
      <c r="J60" s="67"/>
      <c r="K60" s="67"/>
      <c r="L60" s="67"/>
      <c r="M60" s="67"/>
      <c r="N60" s="67"/>
    </row>
    <row r="61" spans="1:14" ht="18.75">
      <c r="A61" s="2"/>
      <c r="B61" s="2"/>
      <c r="C61" s="2"/>
      <c r="D61" s="2"/>
      <c r="E61" s="2"/>
      <c r="F61" s="2"/>
      <c r="G61" s="2"/>
      <c r="H61" s="67"/>
      <c r="I61" s="67"/>
      <c r="J61" s="67"/>
      <c r="K61" s="67"/>
      <c r="L61" s="67"/>
      <c r="M61" s="67"/>
      <c r="N61" s="67"/>
    </row>
    <row r="62" spans="1:14" ht="18.75">
      <c r="A62" s="2"/>
      <c r="B62" s="2"/>
      <c r="C62" s="2"/>
      <c r="D62" s="2"/>
      <c r="E62" s="2"/>
      <c r="F62" s="2"/>
      <c r="G62" s="2"/>
      <c r="H62" s="67"/>
      <c r="I62" s="67"/>
      <c r="J62" s="67"/>
      <c r="K62" s="67"/>
      <c r="L62" s="67"/>
      <c r="M62" s="67"/>
      <c r="N62" s="67"/>
    </row>
    <row r="63" spans="1:14" ht="18.75">
      <c r="A63" s="2"/>
      <c r="B63" s="2"/>
      <c r="C63" s="2"/>
      <c r="D63" s="2"/>
      <c r="E63" s="2"/>
      <c r="F63" s="2"/>
      <c r="G63" s="2"/>
      <c r="H63" s="67"/>
      <c r="I63" s="67"/>
      <c r="J63" s="67"/>
      <c r="K63" s="67"/>
      <c r="L63" s="67"/>
      <c r="M63" s="67"/>
      <c r="N63" s="67"/>
    </row>
    <row r="64" spans="1:14" ht="18.75">
      <c r="A64" s="2"/>
      <c r="B64" s="2"/>
      <c r="C64" s="2"/>
      <c r="D64" s="2"/>
      <c r="E64" s="2"/>
      <c r="F64" s="2"/>
      <c r="G64" s="2"/>
      <c r="H64" s="67"/>
      <c r="I64" s="67"/>
      <c r="J64" s="67"/>
      <c r="K64" s="67"/>
      <c r="L64" s="67"/>
      <c r="M64" s="67"/>
      <c r="N64" s="67"/>
    </row>
    <row r="65" spans="1:14" ht="18.75">
      <c r="A65" s="2"/>
      <c r="B65" s="2"/>
      <c r="C65" s="2"/>
      <c r="D65" s="2"/>
      <c r="E65" s="2"/>
      <c r="F65" s="2"/>
      <c r="G65" s="2"/>
      <c r="H65" s="67"/>
      <c r="I65" s="67"/>
      <c r="J65" s="67"/>
      <c r="K65" s="67"/>
      <c r="L65" s="67"/>
      <c r="M65" s="67"/>
      <c r="N65" s="67"/>
    </row>
    <row r="66" spans="1:14" ht="18.75">
      <c r="A66" s="2"/>
      <c r="B66" s="2"/>
      <c r="C66" s="2"/>
      <c r="D66" s="2"/>
      <c r="E66" s="2"/>
      <c r="F66" s="2"/>
      <c r="G66" s="2"/>
      <c r="H66" s="67"/>
      <c r="I66" s="67"/>
      <c r="J66" s="67"/>
      <c r="K66" s="67"/>
      <c r="L66" s="67"/>
      <c r="M66" s="67"/>
      <c r="N66" s="67"/>
    </row>
    <row r="67" spans="1:14" ht="18.75">
      <c r="A67" s="2"/>
      <c r="B67" s="2"/>
      <c r="C67" s="2"/>
      <c r="D67" s="2"/>
      <c r="E67" s="2"/>
      <c r="F67" s="2"/>
      <c r="G67" s="2"/>
      <c r="H67" s="67"/>
      <c r="I67" s="67"/>
      <c r="J67" s="67"/>
      <c r="K67" s="67"/>
      <c r="L67" s="67"/>
      <c r="M67" s="67"/>
      <c r="N67" s="67"/>
    </row>
    <row r="68" spans="1:14" ht="18.75">
      <c r="A68" s="2"/>
      <c r="B68" s="2"/>
      <c r="C68" s="2"/>
      <c r="D68" s="2"/>
      <c r="E68" s="2"/>
      <c r="F68" s="2"/>
      <c r="G68" s="2"/>
      <c r="H68" s="67"/>
      <c r="I68" s="67"/>
      <c r="J68" s="67"/>
      <c r="K68" s="67"/>
      <c r="L68" s="67"/>
      <c r="M68" s="67"/>
      <c r="N68" s="67"/>
    </row>
    <row r="69" spans="1:14" ht="18.75">
      <c r="A69" s="2"/>
      <c r="B69" s="2"/>
      <c r="C69" s="2"/>
      <c r="D69" s="2"/>
      <c r="E69" s="2"/>
      <c r="F69" s="2"/>
      <c r="G69" s="2"/>
      <c r="H69" s="67"/>
      <c r="I69" s="67"/>
      <c r="J69" s="67"/>
      <c r="K69" s="67"/>
      <c r="L69" s="67"/>
      <c r="M69" s="67"/>
      <c r="N69" s="67"/>
    </row>
    <row r="70" spans="1:14" ht="18.75">
      <c r="A70" s="2"/>
      <c r="B70" s="2"/>
      <c r="C70" s="2"/>
      <c r="D70" s="2"/>
      <c r="E70" s="2"/>
      <c r="F70" s="2"/>
      <c r="G70" s="2"/>
      <c r="H70" s="67"/>
      <c r="I70" s="67"/>
      <c r="J70" s="67"/>
      <c r="K70" s="67"/>
      <c r="L70" s="67"/>
      <c r="M70" s="67"/>
      <c r="N70" s="67"/>
    </row>
    <row r="71" spans="1:14" ht="18.75">
      <c r="A71" s="2"/>
      <c r="B71" s="2"/>
      <c r="C71" s="2"/>
      <c r="D71" s="2"/>
      <c r="E71" s="2"/>
      <c r="F71" s="2"/>
      <c r="G71" s="2"/>
      <c r="H71" s="67"/>
      <c r="I71" s="67"/>
      <c r="J71" s="67"/>
      <c r="K71" s="67"/>
      <c r="L71" s="67"/>
      <c r="M71" s="67"/>
      <c r="N71" s="67"/>
    </row>
    <row r="72" spans="1:14" ht="18.75">
      <c r="A72" s="2"/>
      <c r="B72" s="2"/>
      <c r="C72" s="2"/>
      <c r="D72" s="2"/>
      <c r="E72" s="2"/>
      <c r="F72" s="2"/>
      <c r="G72" s="2"/>
      <c r="H72" s="67"/>
      <c r="I72" s="67"/>
      <c r="J72" s="67"/>
      <c r="K72" s="67"/>
      <c r="L72" s="67"/>
      <c r="M72" s="67"/>
      <c r="N72" s="67"/>
    </row>
    <row r="73" spans="1:14" ht="18.75">
      <c r="A73" s="2"/>
      <c r="B73" s="2"/>
      <c r="C73" s="2"/>
      <c r="D73" s="2"/>
      <c r="E73" s="2"/>
      <c r="F73" s="2"/>
      <c r="G73" s="2"/>
      <c r="H73" s="67"/>
      <c r="I73" s="67"/>
      <c r="J73" s="67"/>
      <c r="K73" s="67"/>
      <c r="L73" s="67"/>
      <c r="M73" s="67"/>
      <c r="N73" s="67"/>
    </row>
    <row r="74" spans="1:14">
      <c r="A74" s="2"/>
      <c r="B74" s="2"/>
      <c r="C74" s="2"/>
      <c r="D74" s="2"/>
      <c r="E74" s="2"/>
      <c r="F74" s="2"/>
      <c r="G74" s="2"/>
    </row>
    <row r="75" spans="1:14">
      <c r="A75" s="2"/>
      <c r="B75" s="2"/>
      <c r="C75" s="2"/>
      <c r="D75" s="2"/>
      <c r="E75" s="2"/>
      <c r="F75" s="2"/>
      <c r="G75" s="2"/>
    </row>
    <row r="76" spans="1:14">
      <c r="A76" s="2"/>
      <c r="B76" s="2"/>
      <c r="C76" s="2"/>
      <c r="D76" s="2"/>
      <c r="E76" s="2"/>
      <c r="F76" s="2"/>
      <c r="G76" s="2"/>
    </row>
    <row r="77" spans="1:14">
      <c r="A77" s="2"/>
      <c r="B77" s="2"/>
      <c r="C77" s="2"/>
      <c r="D77" s="2"/>
      <c r="E77" s="2"/>
      <c r="F77" s="2"/>
      <c r="G77" s="2"/>
    </row>
    <row r="78" spans="1:14">
      <c r="A78" s="2"/>
      <c r="B78" s="2"/>
      <c r="C78" s="2"/>
      <c r="D78" s="2"/>
      <c r="E78" s="2"/>
      <c r="F78" s="2"/>
      <c r="G78" s="2"/>
    </row>
    <row r="79" spans="1:14">
      <c r="A79" s="2"/>
      <c r="B79" s="2"/>
      <c r="C79" s="2"/>
      <c r="D79" s="2"/>
      <c r="E79" s="2"/>
      <c r="F79" s="2"/>
      <c r="G79" s="2"/>
    </row>
    <row r="80" spans="1:14">
      <c r="A80" s="2"/>
      <c r="B80" s="2"/>
      <c r="C80" s="2"/>
      <c r="D80" s="2"/>
      <c r="E80" s="2"/>
      <c r="F80" s="2"/>
      <c r="G80" s="2"/>
    </row>
    <row r="81" spans="1:7">
      <c r="A81" s="2"/>
      <c r="B81" s="2"/>
      <c r="C81" s="2"/>
      <c r="D81" s="2"/>
      <c r="E81" s="2"/>
      <c r="F81" s="2"/>
      <c r="G81" s="2"/>
    </row>
    <row r="82" spans="1:7">
      <c r="A82" s="2"/>
      <c r="B82" s="2"/>
      <c r="C82" s="2"/>
      <c r="D82" s="2"/>
      <c r="E82" s="2"/>
      <c r="F82" s="2"/>
      <c r="G82" s="2"/>
    </row>
    <row r="83" spans="1:7">
      <c r="A83" s="2"/>
      <c r="B83" s="2"/>
      <c r="C83" s="2"/>
      <c r="D83" s="2"/>
      <c r="E83" s="2"/>
      <c r="F83" s="2"/>
      <c r="G83" s="2"/>
    </row>
    <row r="84" spans="1:7">
      <c r="A84" s="2"/>
      <c r="B84" s="2"/>
      <c r="C84" s="2"/>
      <c r="D84" s="2"/>
      <c r="E84" s="2"/>
      <c r="F84" s="2"/>
      <c r="G84" s="2"/>
    </row>
    <row r="85" spans="1:7">
      <c r="A85" s="2"/>
      <c r="B85" s="2"/>
      <c r="C85" s="2"/>
      <c r="D85" s="2"/>
      <c r="E85" s="2"/>
      <c r="F85" s="2"/>
      <c r="G85" s="2"/>
    </row>
    <row r="86" spans="1:7">
      <c r="A86" s="2"/>
      <c r="B86" s="2"/>
      <c r="C86" s="2"/>
      <c r="D86" s="2"/>
      <c r="E86" s="2"/>
      <c r="F86" s="2"/>
      <c r="G86" s="2"/>
    </row>
    <row r="87" spans="1:7">
      <c r="A87" s="2"/>
      <c r="B87" s="2"/>
      <c r="C87" s="2"/>
      <c r="D87" s="2"/>
      <c r="E87" s="2"/>
      <c r="F87" s="2"/>
      <c r="G87" s="2"/>
    </row>
    <row r="88" spans="1:7">
      <c r="A88" s="2"/>
      <c r="B88" s="2"/>
      <c r="C88" s="2"/>
      <c r="D88" s="2"/>
      <c r="E88" s="2"/>
      <c r="F88" s="2"/>
      <c r="G88" s="2"/>
    </row>
    <row r="89" spans="1:7">
      <c r="A89" s="2"/>
      <c r="B89" s="2"/>
      <c r="C89" s="2"/>
      <c r="D89" s="2"/>
      <c r="E89" s="2"/>
      <c r="F89" s="2"/>
      <c r="G89" s="2"/>
    </row>
    <row r="90" spans="1:7">
      <c r="A90" s="2"/>
      <c r="B90" s="2"/>
      <c r="C90" s="2"/>
      <c r="D90" s="2"/>
      <c r="E90" s="2"/>
      <c r="F90" s="2"/>
      <c r="G90" s="2"/>
    </row>
    <row r="91" spans="1:7">
      <c r="A91" s="2"/>
      <c r="B91" s="2"/>
      <c r="C91" s="2"/>
      <c r="D91" s="2"/>
      <c r="E91" s="2"/>
      <c r="F91" s="2"/>
      <c r="G91" s="2"/>
    </row>
    <row r="92" spans="1:7">
      <c r="A92" s="2"/>
      <c r="B92" s="2"/>
      <c r="C92" s="2"/>
      <c r="D92" s="2"/>
      <c r="E92" s="2"/>
      <c r="F92" s="2"/>
      <c r="G92" s="2"/>
    </row>
    <row r="93" spans="1:7">
      <c r="A93" s="2"/>
      <c r="B93" s="2"/>
      <c r="C93" s="2"/>
      <c r="D93" s="2"/>
      <c r="E93" s="2"/>
      <c r="F93" s="2"/>
      <c r="G93" s="2"/>
    </row>
    <row r="94" spans="1:7">
      <c r="A94" s="2"/>
      <c r="B94" s="2"/>
      <c r="C94" s="2"/>
      <c r="D94" s="2"/>
      <c r="E94" s="2"/>
      <c r="F94" s="2"/>
      <c r="G94" s="2"/>
    </row>
    <row r="95" spans="1:7">
      <c r="A95" s="2"/>
      <c r="B95" s="2"/>
      <c r="C95" s="2"/>
      <c r="D95" s="2"/>
      <c r="E95" s="2"/>
      <c r="F95" s="2"/>
      <c r="G95" s="2"/>
    </row>
    <row r="96" spans="1:7">
      <c r="A96" s="2"/>
      <c r="B96" s="2"/>
      <c r="C96" s="2"/>
      <c r="D96" s="2"/>
      <c r="E96" s="2"/>
      <c r="F96" s="2"/>
      <c r="G96" s="2"/>
    </row>
    <row r="97" spans="1:7">
      <c r="A97" s="2"/>
      <c r="B97" s="2"/>
      <c r="C97" s="2"/>
      <c r="D97" s="2"/>
      <c r="E97" s="2"/>
      <c r="F97" s="2"/>
      <c r="G97" s="2"/>
    </row>
    <row r="98" spans="1:7">
      <c r="A98" s="2"/>
      <c r="B98" s="2"/>
      <c r="C98" s="2"/>
      <c r="D98" s="2"/>
      <c r="E98" s="2"/>
      <c r="F98" s="2"/>
      <c r="G98" s="2"/>
    </row>
    <row r="99" spans="1:7">
      <c r="A99" s="2"/>
      <c r="B99" s="2"/>
      <c r="C99" s="2"/>
      <c r="D99" s="2"/>
      <c r="E99" s="2"/>
      <c r="F99" s="2"/>
      <c r="G99" s="2"/>
    </row>
    <row r="100" spans="1:7">
      <c r="A100" s="2"/>
      <c r="B100" s="2"/>
      <c r="C100" s="2"/>
      <c r="D100" s="2"/>
      <c r="E100" s="2"/>
      <c r="F100" s="2"/>
      <c r="G100" s="2"/>
    </row>
    <row r="101" spans="1:7">
      <c r="A101" s="2"/>
      <c r="B101" s="2"/>
      <c r="C101" s="2"/>
      <c r="D101" s="2"/>
      <c r="E101" s="2"/>
      <c r="F101" s="2"/>
      <c r="G101" s="2"/>
    </row>
    <row r="102" spans="1:7">
      <c r="A102" s="2"/>
      <c r="B102" s="2"/>
      <c r="C102" s="2"/>
      <c r="D102" s="2"/>
      <c r="E102" s="2"/>
      <c r="F102" s="2"/>
      <c r="G102" s="2"/>
    </row>
    <row r="103" spans="1:7">
      <c r="A103" s="2"/>
      <c r="B103" s="2"/>
      <c r="C103" s="2"/>
      <c r="D103" s="2"/>
      <c r="E103" s="2"/>
      <c r="F103" s="2"/>
      <c r="G103" s="2"/>
    </row>
    <row r="104" spans="1:7">
      <c r="A104" s="2"/>
      <c r="B104" s="2"/>
      <c r="C104" s="2"/>
      <c r="D104" s="2"/>
      <c r="E104" s="2"/>
      <c r="F104" s="2"/>
      <c r="G104" s="2"/>
    </row>
    <row r="105" spans="1:7">
      <c r="A105" s="2"/>
      <c r="B105" s="2"/>
      <c r="C105" s="2"/>
      <c r="D105" s="2"/>
      <c r="E105" s="2"/>
      <c r="F105" s="2"/>
      <c r="G105" s="2"/>
    </row>
    <row r="106" spans="1:7">
      <c r="A106" s="2"/>
      <c r="B106" s="2"/>
      <c r="C106" s="2"/>
      <c r="D106" s="2"/>
      <c r="E106" s="2"/>
      <c r="F106" s="2"/>
      <c r="G106" s="2"/>
    </row>
    <row r="107" spans="1:7">
      <c r="A107" s="2"/>
      <c r="B107" s="2"/>
      <c r="C107" s="2"/>
      <c r="D107" s="2"/>
      <c r="E107" s="2"/>
      <c r="F107" s="2"/>
      <c r="G107" s="2"/>
    </row>
    <row r="108" spans="1:7">
      <c r="A108" s="2"/>
      <c r="B108" s="2"/>
      <c r="C108" s="2"/>
      <c r="D108" s="2"/>
      <c r="E108" s="2"/>
      <c r="F108" s="2"/>
      <c r="G108" s="2"/>
    </row>
    <row r="109" spans="1:7">
      <c r="A109" s="2"/>
      <c r="B109" s="2"/>
      <c r="C109" s="2"/>
      <c r="D109" s="2"/>
      <c r="E109" s="2"/>
      <c r="F109" s="2"/>
      <c r="G109" s="2"/>
    </row>
  </sheetData>
  <mergeCells count="19">
    <mergeCell ref="E21:G21"/>
    <mergeCell ref="A21:C21"/>
    <mergeCell ref="A16:D16"/>
    <mergeCell ref="A17:D17"/>
    <mergeCell ref="A18:D18"/>
    <mergeCell ref="A19:D19"/>
    <mergeCell ref="A14:E14"/>
    <mergeCell ref="A15:D15"/>
    <mergeCell ref="A8:G8"/>
    <mergeCell ref="A9:G9"/>
    <mergeCell ref="A10:G10"/>
    <mergeCell ref="A13:G13"/>
    <mergeCell ref="A6:G6"/>
    <mergeCell ref="A7:G7"/>
    <mergeCell ref="A1:G1"/>
    <mergeCell ref="A2:G2"/>
    <mergeCell ref="A3:G3"/>
    <mergeCell ref="A4:G4"/>
    <mergeCell ref="A5:G5"/>
  </mergeCells>
  <pageMargins left="0.51181102362204722" right="0.39370078740157483" top="0.59055118110236227" bottom="0.5905511811023622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26</vt:i4>
      </vt:variant>
      <vt:variant>
        <vt:lpstr>Nazwane zakresy</vt:lpstr>
      </vt:variant>
      <vt:variant>
        <vt:i4>18</vt:i4>
      </vt:variant>
    </vt:vector>
  </HeadingPairs>
  <TitlesOfParts>
    <vt:vector size="44" baseType="lpstr">
      <vt:lpstr>T.1 </vt:lpstr>
      <vt:lpstr>T.1 - zał A</vt:lpstr>
      <vt:lpstr>T.1 - zał B</vt:lpstr>
      <vt:lpstr>T.1 - zał C</vt:lpstr>
      <vt:lpstr>T.2</vt:lpstr>
      <vt:lpstr>T.3</vt:lpstr>
      <vt:lpstr>T.4</vt:lpstr>
      <vt:lpstr>T.5 </vt:lpstr>
      <vt:lpstr>T.6</vt:lpstr>
      <vt:lpstr>T.7</vt:lpstr>
      <vt:lpstr>T.8</vt:lpstr>
      <vt:lpstr>T.9</vt:lpstr>
      <vt:lpstr>T.10</vt:lpstr>
      <vt:lpstr>T.11</vt:lpstr>
      <vt:lpstr>T.12</vt:lpstr>
      <vt:lpstr>T.13</vt:lpstr>
      <vt:lpstr>T.13a</vt:lpstr>
      <vt:lpstr>T.14</vt:lpstr>
      <vt:lpstr>T.15</vt:lpstr>
      <vt:lpstr>T.16</vt:lpstr>
      <vt:lpstr>T.17</vt:lpstr>
      <vt:lpstr>T17-zał.</vt:lpstr>
      <vt:lpstr>T17-zał. (specyfikacja I)</vt:lpstr>
      <vt:lpstr>T17-zał. (specyfikacja II)</vt:lpstr>
      <vt:lpstr>T.18</vt:lpstr>
      <vt:lpstr>!!! Instrukcja</vt:lpstr>
      <vt:lpstr>'T.1 '!_0580</vt:lpstr>
      <vt:lpstr>'T.1 '!Obszar_wydruku</vt:lpstr>
      <vt:lpstr>'T.1 - zał A'!Obszar_wydruku</vt:lpstr>
      <vt:lpstr>'T.1 - zał B'!Obszar_wydruku</vt:lpstr>
      <vt:lpstr>T.10!Obszar_wydruku</vt:lpstr>
      <vt:lpstr>T.11!Obszar_wydruku</vt:lpstr>
      <vt:lpstr>T.14!Obszar_wydruku</vt:lpstr>
      <vt:lpstr>T.17!Obszar_wydruku</vt:lpstr>
      <vt:lpstr>T.18!Obszar_wydruku</vt:lpstr>
      <vt:lpstr>T.2!Obszar_wydruku</vt:lpstr>
      <vt:lpstr>T.4!Obszar_wydruku</vt:lpstr>
      <vt:lpstr>'T.5 '!Obszar_wydruku</vt:lpstr>
      <vt:lpstr>T.6!Obszar_wydruku</vt:lpstr>
      <vt:lpstr>T.7!Obszar_wydruku</vt:lpstr>
      <vt:lpstr>T.9!Obszar_wydruku</vt:lpstr>
      <vt:lpstr>'T17-zał.'!Obszar_wydruku</vt:lpstr>
      <vt:lpstr>'T.1 '!Tytuły_wydruku</vt:lpstr>
      <vt:lpstr>'T.1 - zał C'!Tytuły_wydruku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Urząd Marszałkowski</cp:lastModifiedBy>
  <cp:lastPrinted>2025-07-17T12:52:58Z</cp:lastPrinted>
  <dcterms:created xsi:type="dcterms:W3CDTF">2022-10-23T10:59:09Z</dcterms:created>
  <dcterms:modified xsi:type="dcterms:W3CDTF">2025-07-21T08:13:58Z</dcterms:modified>
</cp:coreProperties>
</file>