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11490" activeTab="0"/>
  </bookViews>
  <sheets>
    <sheet name="Uzasadnienie" sheetId="1" r:id="rId1"/>
  </sheets>
  <definedNames>
    <definedName name="_xlnm.Print_Area" localSheetId="0">'Uzasadnienie'!$A$1:$H$175</definedName>
    <definedName name="_xlnm.Print_Titles" localSheetId="0">'Uzasadnienie'!$11:$11</definedName>
  </definedNames>
  <calcPr fullCalcOnLoad="1"/>
</workbook>
</file>

<file path=xl/sharedStrings.xml><?xml version="1.0" encoding="utf-8"?>
<sst xmlns="http://schemas.openxmlformats.org/spreadsheetml/2006/main" count="202" uniqueCount="164">
  <si>
    <t>UZASADNIENIE</t>
  </si>
  <si>
    <t>1. Przedmiot regulacji</t>
  </si>
  <si>
    <t>2. Omówienie podstawy prawnej</t>
  </si>
  <si>
    <t>3. Konsultacje wymagane przepisami prawa (łącznie z przepisami wewnętrznymi)</t>
  </si>
  <si>
    <t xml:space="preserve">Zgodnie z istniejącym stanem prawnym nie ma konieczności skierowania projektu uchwały do konsultacji.  </t>
  </si>
  <si>
    <t>Lp.</t>
  </si>
  <si>
    <t>Treść</t>
  </si>
  <si>
    <t>Plan przed zmianą</t>
  </si>
  <si>
    <t>Zwiększenia</t>
  </si>
  <si>
    <t>Zmniejszenia</t>
  </si>
  <si>
    <t>Przeniesienia między zadaniami  w ramach tej samej klasyfikacji budżetowej</t>
  </si>
  <si>
    <t>Plan po zmianach</t>
  </si>
  <si>
    <t>I.</t>
  </si>
  <si>
    <t>Dochody</t>
  </si>
  <si>
    <t>OGÓŁEM</t>
  </si>
  <si>
    <t xml:space="preserve">Różne rozliczenia </t>
  </si>
  <si>
    <t>Regionalne Programy Operacyjne 2014-2020 finansowane z udziałem środków Europejskiego Funduszu Społecznego</t>
  </si>
  <si>
    <t xml:space="preserve">o kwotę </t>
  </si>
  <si>
    <t>Pozostałe zadania w zakresie polityki społecznej</t>
  </si>
  <si>
    <t>Pozostała działalność</t>
  </si>
  <si>
    <t>II.</t>
  </si>
  <si>
    <t>Wydatki</t>
  </si>
  <si>
    <t>Przetwórstwo przemysłowe</t>
  </si>
  <si>
    <t>Rozwój kadr nowoczesnej gospodarki i przedsiębiorczości</t>
  </si>
  <si>
    <t>Transport i łączność</t>
  </si>
  <si>
    <t>Ochrona zdrowia</t>
  </si>
  <si>
    <t>Pomoc społeczna</t>
  </si>
  <si>
    <t>5. Ocena skutków regulacji: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</si>
  <si>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</si>
  <si>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</si>
  <si>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</si>
  <si>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</si>
  <si>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</si>
  <si>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</si>
  <si>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§ 2 ust.1 dotyczący wydatków budżetowych</t>
  </si>
  <si>
    <t>4.</t>
  </si>
  <si>
    <t>§ 2 ust.1 pkt 1 dotyczący wydatków bieżących</t>
  </si>
  <si>
    <t>5.</t>
  </si>
  <si>
    <t>6.</t>
  </si>
  <si>
    <t>7.</t>
  </si>
  <si>
    <t>8.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</si>
  <si>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</si>
  <si>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</si>
  <si>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</si>
  <si>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Zmiany załączników do uchwały budżetowej:</t>
  </si>
  <si>
    <t>III.</t>
  </si>
  <si>
    <t>1)</t>
  </si>
  <si>
    <t>2)</t>
  </si>
  <si>
    <t>Powyższe zmiany nie wpływają na deficyt budżetowy.</t>
  </si>
  <si>
    <t xml:space="preserve">             </t>
  </si>
  <si>
    <t>Regionalne Programy Operacyjne 2014-2020 finansowane z udziałem środków Europejskiego Funduszu Rozwoju Regionalnego</t>
  </si>
  <si>
    <t>Szpitale ogólne</t>
  </si>
  <si>
    <t>4. Uzasadnienie merytoryczne - uzasadnienie do zmian w uchwale budżetowej na 2021 rok</t>
  </si>
  <si>
    <t>Załącznik nr 2 "Dochody budżetu Województwa Kujawsko-Pomorskiego wg klasyfikacji budżetowej. Plan na 2021 rok";</t>
  </si>
  <si>
    <t>Załącznik nr 3 "Wydatki budżetu Województwa Kujawsko-Pomorskiego wg grup wydatków. Plan na 2021 rok";</t>
  </si>
  <si>
    <t>Załącznik nr 4 "Wydatki budżetu Województwa Kujawsko-Pomorskiego wg klasyfikacji budżetowej. Plan na 2021 rok";</t>
  </si>
  <si>
    <t>Załącznik nr 5 "Wynik budżetowy i finansowy. Plan na 2021 rok";</t>
  </si>
  <si>
    <t>Załącznik nr 6 "Projekty i działania realizowane w ramach Regionalnego Programu Operacyjnego Województwa Kujawsko-Pomorskiego 2014-2021. Plan na
2021 rok";</t>
  </si>
  <si>
    <t>Załącznik nr 9 "Dotacje udzielane z budżetu Województwa Kujawsko-Pomorskiego. Plan na 2021 rok";</t>
  </si>
  <si>
    <t>Wynik budżetowy i finansowy na 2021 rok</t>
  </si>
  <si>
    <t>Zmianie ulega załącznik nr 5 do uchwały budżetowej pn. "Wynik budżetowy i finansowy. Plan na 2021 rok" w związku ze:</t>
  </si>
  <si>
    <t>010</t>
  </si>
  <si>
    <t>Rolnictwo i łowiectwo</t>
  </si>
  <si>
    <t>Kultura i ochrona dziedzictwa narodowego</t>
  </si>
  <si>
    <t>Edukacyjna opieka wychowawcza</t>
  </si>
  <si>
    <t>Załącznik nr 1 "Dochody budżetu Województwa Kujawsko-Pomorskiego wg źródeł pochodzenia. Plan na 2021 rok";</t>
  </si>
  <si>
    <t>Krajowe pasażerskie przewozy kolejowe</t>
  </si>
  <si>
    <t>9.</t>
  </si>
  <si>
    <t>Uchwała dotyczy zmiany budżetu Województwa Kujawsko-Pomorskiego na 2021 r., przyjętego uchwałą Nr XXVIII/395/20 Sejmiku Województwa Kujawsko-Pomorskiego z dnia 21 grudnia 2020 r., zmienioną uchwałami: Nr 3/78/21 Zarządu Województwa Kujawsko-Pomorskiego z dnia 28 stycznia 2021 r. oraz Nr 6/227/21 Zarządu Województwa Kujawsko-Pomorskiego z dnia 18 lutego 2021 r.</t>
  </si>
  <si>
    <t xml:space="preserve">Zgodnie z art. 18 pkt 6 ustawy z dnia 5 czerwca 1998 r. o samorządzie województwa (Dz. U. z 2020 poz. 1668)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2021 poz. 305). </t>
  </si>
  <si>
    <t>§ 1 ust. 1 pkt 2 dotyczący dochodów majątkowych</t>
  </si>
  <si>
    <t>§ 2 ust. 1 pkt 2 dotyczący wydatków majątkowych</t>
  </si>
  <si>
    <t>01095</t>
  </si>
  <si>
    <t>Rozwój przedsiębiorczości</t>
  </si>
  <si>
    <t>Lokalny transport zbiorowy</t>
  </si>
  <si>
    <t>Krajowe pasażerskie przewozy autobusowe</t>
  </si>
  <si>
    <t>Staże i specjalizacje medyczne</t>
  </si>
  <si>
    <t>Bezpieczeństwo publiczne i ochrona przeciwpożarowa</t>
  </si>
  <si>
    <t>Ochotnicze straże pożarne</t>
  </si>
  <si>
    <t>Medycyna pracy</t>
  </si>
  <si>
    <t>Programy polityki zdrowotnej</t>
  </si>
  <si>
    <t>Przeciwdziałanie alkoholizmowi</t>
  </si>
  <si>
    <t>Fundusz Gwarantowanych Świadczeń Pracowniczych</t>
  </si>
  <si>
    <t>Muzea</t>
  </si>
  <si>
    <t>§ 12 pkt 1 dotyczący dochodów gromadzonych na wydzielonych rachunkach przez jednostki budżetowe prowadzące działalność określoną w ustawie Prawo oświatowe</t>
  </si>
  <si>
    <t>§ 12 pkt 2 dotyczący wydatków finansowanych dochodami gromadzonymi na wydzielonych rachunkach przez jednostki budżetowe prowadzące działalność określoną w ustawie Prawo oświatowe</t>
  </si>
  <si>
    <t>Załącznik nr 13 "Dochody gromadzone na wydzielonych rachunkach oraz wydatki nimi finansowane. Plan na 2021 rok".</t>
  </si>
  <si>
    <r>
      <t>W ramach zadania własnego pn.</t>
    </r>
    <r>
      <rPr>
        <i/>
        <sz val="10"/>
        <rFont val="Times New Roman"/>
        <family val="1"/>
      </rPr>
      <t xml:space="preserve"> "Zapewnienie funkcjonowania publicznego transportu zbiorowego w zakresie przewozów autobusowych o charakterze użyteczności publicznej" </t>
    </r>
    <r>
      <rPr>
        <sz val="10"/>
        <rFont val="Times New Roman"/>
        <family val="1"/>
      </rPr>
      <t>określa się wydatki w kwocie 12.628.358 zł przewidziane do sfinansowania ze środków Funduszu rozwoju przewozów autobusowych o charakterze użyteczności publicznej. Zmiana wynika z:</t>
    </r>
  </si>
  <si>
    <t>Zwiększa się planowane dochody z tytułu dotacji celowych z budżetu państwa o kwotę 6.846 zł w związku z pismem Wojewody Kujawsko-Pomorskiego Nr WFB.I.3120.2.2.2021 z dnia 4 lutego 2021 r. o zwiększeniu planu dotacji celowych z przeznaczeniem na sfinansowanie odszkodowań za szkody wyrządzone w uprawach rolnych przez zwierzęta łowne na obszarach niewchodzących w skład obwodów łowieckich.</t>
  </si>
  <si>
    <r>
      <t xml:space="preserve">Określa się wydatki finansowane z dotacji celowej z budżetu państwa w kwocie 6.846 zł na zadanie zlecone z zakresu administracji rządowej pn. </t>
    </r>
    <r>
      <rPr>
        <i/>
        <sz val="10"/>
        <rFont val="Times New Roman"/>
        <family val="1"/>
      </rPr>
      <t xml:space="preserve">"Szkody łowieckie" </t>
    </r>
    <r>
      <rPr>
        <sz val="10"/>
        <rFont val="Times New Roman"/>
        <family val="1"/>
      </rPr>
      <t>w związku z pismem Wojewody Kujawsko-Pomorskiego Nr WFB.I.3120.2.2.2021 z dnia 4 lutego 2021 r. o zwiększeniu planu dotacji celowych z przeznaczeniem na sfinansowanie odszkodowań za szkody wyrządzone w uprawach rolnych przez zwierzęta łowne na obszarach niewchodzących w skład obwodów łowieckich.</t>
    </r>
  </si>
  <si>
    <t>Zwiększa się planowane dochody z tytułu dotacji celowych z budżetu państwa o kwotę 13.636.946 zł w związku z podpisaniem umowy z Ministrem Zdrowia w sprawie wysokości środków na sfinansowanie w 2021 r. staży podyplomowych lekarzy i lekarzy dentystów oraz sposobu i trybu ich przekazywania i rozliczania (zadanie zlecone z zakresu administracji rządowej).</t>
  </si>
  <si>
    <r>
      <t xml:space="preserve">Zwiększa się o kwotę 1.440.539 zł wydatki zaplanowane na zadanie własne pn. </t>
    </r>
    <r>
      <rPr>
        <i/>
        <sz val="10"/>
        <rFont val="Times New Roman"/>
        <family val="1"/>
      </rPr>
      <t>"Dotowanie kolejowych przewozów pasażerskich 2020-2035"</t>
    </r>
    <r>
      <rPr>
        <sz val="10"/>
        <rFont val="Times New Roman"/>
        <family val="1"/>
      </rPr>
      <t xml:space="preserve"> z przeznaczeniem na zwiększenie liczby połączeń kolejowych na terenie województwa kujawsko-pomorskiego w ramach zawartych umów o świadczenie usług publicznych w zakresie publicznego transportu zbiorowego w transporcie kolejowym. </t>
    </r>
  </si>
  <si>
    <t xml:space="preserve">Określa się dotacje: </t>
  </si>
  <si>
    <t xml:space="preserve"> - w kwocie 286.500 zł dla Muzeum Ziemi Kujawskiej i Dobrzyńskiej we Włocławku na wymianę pokrycia dachowego na zabytkowym spichrzu przy 
   ul. Bulwary 9 we Włocławku, tj. na roboty rozbiórkowe starego pokrycia, części łat i obróbek blacharskich oraz prace montażowe obejmujące 
   montaż ołacenia, pokrycia z dachówki ceramicznej zakładkowej, rynien, rur spustowych, itp. a także montaż nowej instalacji odgromowej;</t>
  </si>
  <si>
    <t>Określa się dotacje dla Wojewódzkiego Ośrodka Terapii Uzależnień i Współuzależnienia w Toruniu:</t>
  </si>
  <si>
    <r>
      <t xml:space="preserve">Dokonuje się zmian w projekcie partnerskim pn. </t>
    </r>
    <r>
      <rPr>
        <i/>
        <sz val="10"/>
        <rFont val="Times New Roman"/>
        <family val="1"/>
      </rPr>
      <t>"Doposażenie szpitali w województwie kujawsko-pomorskim związane z zapobieganiem, przeciwdziałaniem zwalczaniem COVID-19"</t>
    </r>
    <r>
      <rPr>
        <sz val="10"/>
        <rFont val="Times New Roman"/>
        <family val="1"/>
      </rPr>
      <t xml:space="preserve"> realizowanym w ramach RPO WK-P, Poddziałania 6.1.1 polegających:</t>
    </r>
  </si>
  <si>
    <t xml:space="preserve"> - zwiększeniu wydatków inwestycyjnych o kwotę 6.371.958 zł;</t>
  </si>
  <si>
    <t xml:space="preserve"> - zmniejszenie wydatków bieżących o kwotę 509.924 zł;</t>
  </si>
  <si>
    <t xml:space="preserve"> - zmniejszeniu wartości projektu.</t>
  </si>
  <si>
    <t>Zwiększa się wydatki na projekty realizowane przez Regionalny Ośrodek Polityki Społecznej w Toruniu:</t>
  </si>
  <si>
    <t>Zwiększa się dochody z tytułu dotacji celowej z budżetu państwa zaplanowane na projekty realizowane przez Regionalny Ośrodek Polityki Społecznej w Toruniu, tj.:</t>
  </si>
  <si>
    <r>
      <t xml:space="preserve"> - na projekt pn.</t>
    </r>
    <r>
      <rPr>
        <i/>
        <sz val="10"/>
        <rFont val="Times New Roman"/>
        <family val="1"/>
      </rPr>
      <t xml:space="preserve"> "Kooperacja-efektywna i skuteczna"</t>
    </r>
    <r>
      <rPr>
        <sz val="10"/>
        <rFont val="Times New Roman"/>
        <family val="1"/>
      </rPr>
      <t xml:space="preserve"> realizowany w ramach Programu Operacyjnego Wiedza Edukacja Rozwój 2014-2020, 
   Działania 2.5 łącznie o kwotę 11.889.961 zł, w tym z budżetu środków europejskich o kwotę 10.020.859 zł oraz z budżetu państwa na 
   współfinansowanie krajowe o kwotę 1.869.102 zł, w związku z przeniesieniem części zakresu rzeczowo-finansowego z roku 2020;</t>
    </r>
  </si>
  <si>
    <t xml:space="preserve"> - określenie wydatków bieżących w kwocie 50.991 zł;</t>
  </si>
  <si>
    <t xml:space="preserve"> - zmniejszenie wydatków inwestycyjnych o kwotę 1.675.191 zł.</t>
  </si>
  <si>
    <t xml:space="preserve">Zwiększa się o kwotę 200.000 zł wydatki zaplanowane w ramach RPO WK-P 2014-2020 na Poddziałanie 8.6.2 Regionalne programy polityki zdrowotnej i profilaktyczne w celu dostosowania planu wydatków do wielkości prognozowanego współfinansowania krajowego dla projektów przewidzianych do realizacji przez beneficjentów w 2021 r. </t>
  </si>
  <si>
    <t>W celu dostosowania planu wydatków do wielkości prognozowanego współfinansowania krajowego dla projektów przewidzianych do realizacji przez beneficjentów w 2021 r. w ramach RPO WK-P 2014-2020, zwiększa się o kwotę 410.000 zł wydatki na Poddziałanie 10.4.2 Edukacja dorosłych na rzecz rynku pracy.</t>
  </si>
  <si>
    <t>Dokonuje się zmian w dochodach z tytułu dotacji celowych z budżetu państwa (budżet środków krajowych) przeznaczonych na współfinansowanie projektów w ramach Regionalnego Programu Operacyjnego Województwa Kujawsko-Pomorskiego 2014-2020, poprzez:</t>
  </si>
  <si>
    <t>w kwocie</t>
  </si>
  <si>
    <t>1. określenie dochodów na zadania inwestycyjne w ramach Poddziałania 4.1.2 Wzmocnienie systemów 
    ratownictwa chemiczno-ekologicznego i służb ratowniczych</t>
  </si>
  <si>
    <t>2. zwiększenie dochodów:</t>
  </si>
  <si>
    <t>3. zmniejszenie dochodów:</t>
  </si>
  <si>
    <t>Powyższe zmiany dokonywane są w celu dostosowania planowanych dochodów do wielkości przewidywanych wpływów, które uzależnione są od zakresu realizowanych zadań i ponoszonych wydatków.</t>
  </si>
  <si>
    <t>W związku ze zmianami w zakresie środków europejskich wprowadza się jednocześnie zmiany w części dotyczącej budżetu państwa przy projektach i zadaniach, dla których przewidziano współfinansowanie środkami krajowymi.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</si>
  <si>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</si>
  <si>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r>
      <t xml:space="preserve">   1) na zadania bieżące w ramach Poddziałania 6.1.1  Inwestycje w infrastrukturę zdrowotną, na projekt 
       pn. </t>
    </r>
    <r>
      <rPr>
        <i/>
        <sz val="10"/>
        <rFont val="Times New Roman"/>
        <family val="1"/>
      </rPr>
      <t>"Doposażenie szpitali w województwie kujawsko-pomorskim związane z zapobieganiem, 
       przeciwdziałaniem i zwalczaniem COVID-19"</t>
    </r>
  </si>
  <si>
    <t xml:space="preserve">   2) na zadania inwestycyjne w ramach Poddziałania 6.1.1  Inwestycje w infrastrukturę zdrowotną</t>
  </si>
  <si>
    <t>Niniejszą uchwałą dokonuje się zmian w zakresie planowanych  dochodów, wydatków oraz limitów wydatków na programy (projekty) finansowane ze środków zagranicznych. Ponadto dokonuje się zmian w planie dochodów gromadzonych na wydzielonych rachunkach przez jednostki budżetowe prowadzące działalność określoną w ustawie Prawo oświatowe i wydatków nimi finansowanych.</t>
  </si>
  <si>
    <t>o kwotę</t>
  </si>
  <si>
    <t>1) zmniejszenie dochodów na Poddziałanie 9.3.2 Rozwój usług społecznych</t>
  </si>
  <si>
    <t xml:space="preserve">Powyższe zmiany wprowadzone są w celu dostosowania planu wydatków do zaktualizowanego wniosku o dofinansowanie projektu. Łączne zwiększenie wydatków o kwotę 5.862.034 zł dokonane jest w związku z przeniesieniem środków niewydatkowanych w roku 2020. </t>
  </si>
  <si>
    <t>10.</t>
  </si>
  <si>
    <t>11.</t>
  </si>
  <si>
    <t>Załącznik nr 10 "Zadania z zakresu administracji rządowej zlecone ustawami Samorządowi Województwa. Plan na 2021 rok";</t>
  </si>
  <si>
    <t>zwiększeniem  planowanych dochodów o kwotę 44.680.099 zł, tj. do kwoty 1.262.795.849 zł;</t>
  </si>
  <si>
    <t>Załącznik nr 8 "Wydatki na zadania inwestycyjne. Plan na 2021 rok";</t>
  </si>
  <si>
    <t>§ 7 ust. 2 dotyczący dotacji przedmiotowych udzielanych z budżetu województwa dla przewoźników komunikacji kolejowej z tytułu świadczonych usług w zakresie publicznego transportu zbiorowego</t>
  </si>
  <si>
    <t xml:space="preserve">Określa się dochody własne województwa w kwocie 950.215 zł stanowiące wpływy ze sprzedaży praw majątkowych w związku ze zbyciem 737 udziałów spółki Kujawsko-Pomorski Fundusz Pożyczkowy sp. z o.o. celem ich umorzenia i otrzymaniem wynagrodzenia od Spółki w wysokości 1.289,30 za jeden udział. </t>
  </si>
  <si>
    <r>
      <t xml:space="preserve">2. zwiększenie dochodów na zadania inwestycyjne w ramach Poddziałania 6.1.1 Inwestycje w infrastrukturę 
    zdrowotną, na projekt pn. </t>
    </r>
    <r>
      <rPr>
        <i/>
        <sz val="10"/>
        <rFont val="Times New Roman"/>
        <family val="1"/>
      </rPr>
      <t>"Doposażenie szpitali w województwie kujawsko-pomorskim związane 
    z zapobieganiem, przeciwdziałaniem i zwalczaniem COVID-19"</t>
    </r>
  </si>
  <si>
    <t xml:space="preserve">   1) na zadania bieżące w ramach Poddziałania 6.1.1 Inwestycje w infrastrukturę zdrowotną</t>
  </si>
  <si>
    <r>
      <t xml:space="preserve">   2) na zadania inwestycyjne w ramach Poddziałania 6.1.1 Inwestycje w infrastrukturę zdrowotną, na projekt 
       pn. </t>
    </r>
    <r>
      <rPr>
        <i/>
        <sz val="10"/>
        <rFont val="Times New Roman"/>
        <family val="1"/>
      </rPr>
      <t>"Doposażenie szpitali w województwie kujawsko-pomorskim związane z zapobieganiem, 
       przeciwdziałaniem i zwalczaniem COVID-19"</t>
    </r>
  </si>
  <si>
    <t>Dokonuje się zmian w planowanych dochodach bieżących z tytułu dotacji celowych z budżetu państwa (budżet środków krajowych) przeznaczonych na współfinansowanie projektów w ramach Regionalnego Programu Operacyjnego Województwa Kujawsko-Pomorskiego 2014-2020, poprzez:</t>
  </si>
  <si>
    <t>2) zwiększenie dochodów na:</t>
  </si>
  <si>
    <t xml:space="preserve">      - Poddziałanie 8.6.2 Regionalne programy polityki zdrowotnej i profilaktyczne</t>
  </si>
  <si>
    <t xml:space="preserve">      - Poddziałanie 10.4.2 Edukacja dorosłych na rzecz rynku pracy</t>
  </si>
  <si>
    <t xml:space="preserve">W związku z otrzymaniem informacji od Ministra Rozwoju, Pracy i Technologii o zwiększeniu łącznego limitu wydatków na 2021 na pokrycie kosztów obsługi zadania realizowanego przez Wojewódzki Urząd Pracy w Toruniu, wynikającego z ustawy z dnia 2 marca 2020 r. o szczególnych rozwiązaniach związanych z zapobieganiem, przeciwdziałaniem i zwalczaniem COVID-19, innych chorób zakaźnych oraz wywołanych nimi sytuacji kryzysowych (pismo DF.II.3114.3.4.2021 z dnia 8 lutego 2021 r.), zwiększa się dochody własne województwa o kwotę 854.300 zł. </t>
  </si>
  <si>
    <r>
      <t>W związku z wygaśnięciem porozumienia zawartego z Województwem Pomorskim na powierzenie organizowania i dotowania regionalnych kolejowych przewozów pasażerskich na odcinku linii  kolejowej Nr 207 Toruń Wschodni-Malbork od Grudziądza do granicy województwa kujawsko-pomorskiego z województwem pomorskim, zmniejsza się o kwotę 1.300.000 zł wydatki zaplanowane na zadanie własne pn.</t>
    </r>
    <r>
      <rPr>
        <i/>
        <sz val="10"/>
        <rFont val="Times New Roman"/>
        <family val="1"/>
      </rPr>
      <t xml:space="preserve"> "Kolejowe regionalne i międzywojewódzkie przewozy pasażerskie".</t>
    </r>
  </si>
  <si>
    <t xml:space="preserve"> - dotację celową inwestycyjną w kwocie 100.860 zł z przeznaczeniem na kompleksową modernizację sieci teleinformatycznej w obiektach Ośrodka - 
   Oddziale Odwykowym Całodobowym, Ośrodku Terapii Odwykowej Uzależnień, Wojewódzkiej Poradni Terapii Uzależnień i Współuzależnienia, 
   Ośrodku Krótkoterminowej Terapii Uzależnień oraz Administracji, obejmującą wykonanie nowoczesnego i bezpiecznego okablowania oraz 
   instalację nowych urządzeń zapewniających skuteczny i bezawaryjny odbiór dostępnych przepływności i ich dystrybucję zgodną z potrzebami 
   placówki.</t>
  </si>
  <si>
    <r>
      <t xml:space="preserve">W związku z podpisaniem umowy z Ministrem Zdrowia w sprawie wysokości środków na sfinansowanie w 2021 r. staży podyplomowych lekarzy i lekarzy dentystów oraz sposobu i trybu ich przekazywania i rozliczania, określa się wydatki finansowane z dotacji celowej z budżetu państwa w kwocie 13.636.946 zł na zadanie zlecone z zakresu administracji rządowej pn. </t>
    </r>
    <r>
      <rPr>
        <i/>
        <sz val="10"/>
        <rFont val="Times New Roman"/>
        <family val="1"/>
      </rPr>
      <t>"Staże podyplomowe lekarzy i lekarzy dentystów"</t>
    </r>
    <r>
      <rPr>
        <sz val="10"/>
        <rFont val="Times New Roman"/>
        <family val="1"/>
      </rPr>
      <t xml:space="preserve">, tj. na organizację, finansowanie i zapewnienie warunków odbywania stażu podyplomowego przez lekarzy oraz na koszty obsługi zadania (koszty wynagrodzeń pracowników merytorycznych). </t>
    </r>
  </si>
  <si>
    <t xml:space="preserve"> - przeniesieniu wydatków bieżących między podziałkami klasyfikacji budżetowej w kwocie 147.687 zł;</t>
  </si>
  <si>
    <t>W celu dostosowania planu wydatków do wielkości prognozowanego współfinansowania krajowego dla projektów przewidzianych do realizacji przez beneficjentów w 2021 r. w ramach RPO WK-P 2014-2020 zmniejsza się o kwotę 1.666.000 zł wydatki zaplanowane na Poddziałanie 9.3.2 Rozwój usług społecznych.</t>
  </si>
  <si>
    <r>
      <t xml:space="preserve">W związku z informacją od Ministra Pracy, Rozwoju i Technologii o zwiększeniu łącznego limitu wydatków na 2021 na pokrycie kosztów obsługi zadania wynikającego z ustawy z dnia 2 marca 2020 r. o szczególnych rozwiązaniach związanych z zapobieganiem, przeciwdziałaniem i zwalczaniem COVID-19, innych chorób zakaźnych oraz wywołanych nimi sytuacji kryzysowych (pismo DF.II.3114.3.4.2021 z dnia 8 lutego 2021 r.), zwiększa się o kwotę 854.300 zł wydatki zaplanowane na zadanie pn. </t>
    </r>
    <r>
      <rPr>
        <i/>
        <sz val="10"/>
        <rFont val="Times New Roman"/>
        <family val="1"/>
      </rPr>
      <t>"Fundusz Gwarantowanych Świadczeń Pracowniczych"</t>
    </r>
    <r>
      <rPr>
        <sz val="10"/>
        <rFont val="Times New Roman"/>
        <family val="1"/>
      </rPr>
      <t xml:space="preserve"> realizowane przez Wojewódzki Urząd Pracy w Toruniu, tj. na wynagrodzenia pracowników, pochodne od wynagrodzeń a także na koszty rzeczowe. </t>
    </r>
  </si>
  <si>
    <t xml:space="preserve"> - w kwocie 160.976 zł dla Muzeum Etnograficznego w Toruniu na remont elewacji zabytkowego spichlerza przy ul. Rabiańskiej 19, w którym 
   mieszczą się pracownie i magazyny zbiorów Muzeum. Powyższa kwota przeznaczona zostanie m.in. na malowanie elewacji, wymianę stolarki
   okiennej i okiennic, wymianę drzwi wejściowych i wrót magazynowych, renowację schodów betonowych i wymianę balustrady.</t>
  </si>
  <si>
    <t>Załącznik Nr 7 "Pozostałe projekty i działania realizowane ze środków zagranicznych. Plan na 2021 rok";</t>
  </si>
  <si>
    <t>zwiększeniem planowanych wydatków o kwotę 44.680.099 zł, tj. do kwoty 1.337.095.849 zł.</t>
  </si>
  <si>
    <t>12.</t>
  </si>
  <si>
    <t>Art. 211, 212, 214, 215, 217, 219 ust. 3, 222 ust. 1, 2 i 3, 235-237 i 258 ust. 1 pkt 1 i 4 oraz ust. 3 ustawy z dnia 27 sierpnia 2009 r. o finansach publicznych określają zakres i wymogi, które musi spełniać uchwała budżetowa jednostki samorządu terytorialnego.</t>
  </si>
  <si>
    <t xml:space="preserve"> - umową zawartą pomiędzy Województwem a Wojewodą Kujawsko-Pomorskim o dopłatę ze środków Funduszu na okres od 1 stycznia do 
   31 grudnia 2021 r. do realizacji zadań dotyczących zapewnienia funkcjonowania publicznego transportu zbiorowego w zakresie przewozów 
   autobusowych o charakterze użyteczności publicznej (11.334.040,18 zł);</t>
  </si>
  <si>
    <t xml:space="preserve"> - wpływem w 2021 r. środków na sfinansowanie przewozów zrealizowanych w listopadzie i grudniu 2020 r., zgodnie z umową o dopłatę ze środków 
   Funduszu zawartą pomiędzy Województwem a Wojewodą Kujawsko-Pomorskim w 2020 r. (1.294.317,12 zł).</t>
  </si>
  <si>
    <r>
      <t xml:space="preserve">1. zmniejszenie dochodów na zadania bieżące w ramach Poddziałania 6.1.1 Inwestycje w infrastrukturę 
    zdrowotną, na projekt pn. </t>
    </r>
    <r>
      <rPr>
        <i/>
        <sz val="10"/>
        <rFont val="Times New Roman"/>
        <family val="1"/>
      </rPr>
      <t>"Doposażenie szpitali w województwie kujawsko-pomorskim związane 
    z zapobieganiem, przeciwdziałaniem i zwalczaniem COVID-19"</t>
    </r>
  </si>
  <si>
    <t xml:space="preserve"> - umowy zawartej pomiędzy Województwem a Wojewodą Kujawsko-Pomorskim o dopłatę ze środków Funduszu na okres od 1 stycznia do 
   31 grudnia 2021 r. do realizacji zadań dotyczących zapewnienia funkcjonowania publicznego transportu zbiorowego w zakresie przewozów 
   autobusowych o charakterze użyteczności publicznej (11.334.040,18 zł);</t>
  </si>
  <si>
    <t xml:space="preserve">W celu dostosowania planu wydatków do wielkości prognozowanego współfinansowania krajowego dla projektów przewidzianych do realizacji przez beneficjentów w 2021 r. w ramach RPO WK-P 2014-2020 określa się wydatki w kwocie 1.037.995 zł na Poddziałanie 4.1.2 Wzmocnienie systemów ratownictwa chemiczno-ekologicznego i służb ratowniczych. </t>
  </si>
  <si>
    <t xml:space="preserve"> - dotację celową bieżącą w kwocie 190.000 zł z przeznaczeniem na remont dachu w budynku górnym Oddziału Odwykowego Całodobowego
   przy ul. Włocławskiej 233, tj. na pokrycie kosztów demontażu dachu, założenia nowych wiązarów deskowych, deskowania połaci dachowych, 
   wykonania izolacji cieplnej i akustycznej, położenia papy termozgrzewalnej, orynnowania, rozbiórki sufitu i położenia nowego wraz z wymianą 
   lamp;</t>
  </si>
  <si>
    <r>
      <t xml:space="preserve">Określa się dotację celową w kwocie 80.000 zł dla Związku Harcerstwa Rzeczypospolitej na dofinansowanie zadania pn. </t>
    </r>
    <r>
      <rPr>
        <i/>
        <sz val="10"/>
        <rFont val="Times New Roman"/>
        <family val="1"/>
      </rPr>
      <t>"Remont nowej siedziby ZHR w Toruniu"</t>
    </r>
    <r>
      <rPr>
        <sz val="10"/>
        <rFont val="Times New Roman"/>
        <family val="1"/>
      </rPr>
      <t xml:space="preserve"> z przeznaczeniem na pokrycie kosztów prac wykończeniowych na górnych kondygnacjach zabytkowej kamienicy przy ul. Św. Janów 1/3 w Toruniu. Jednocześnie zmniejsza się o kwotę 80.000 zł wydatki zaplanowane na zadanie własne pn.</t>
    </r>
    <r>
      <rPr>
        <i/>
        <sz val="10"/>
        <rFont val="Times New Roman"/>
        <family val="1"/>
      </rPr>
      <t xml:space="preserve"> "Krzewienie tradycji harcerstwa".</t>
    </r>
  </si>
  <si>
    <t>Powyższe zmiany wprowadzone są w celu dostosowania planowanych dochodów do wielkości przewidywanych wydatków przeznaczonych dla beneficjentów, realizujących projekty w udziałem współfinansowania krajowego, zgodnie z harmonogramami realizacji projektów.</t>
  </si>
  <si>
    <t xml:space="preserve"> - wpływu w 2021 r.  środków na sfinansowanie przewozów zrealizowanych w listopadzie i grudniu 2020 r. zgodnie z umową o dopłatę ze środków 
   Funduszu zawartą pomiędzy Województwem a Wojewodą Kujawsko-Pomorskim w 2020 r. (1.294.317,12 zł).</t>
  </si>
  <si>
    <t>W celu dostosowania planu wydatków do wielkości prognozowanego współfinansowania krajowego dla projektów przewidzianych do realizacji przez beneficjentów w 2021 r. w ramach RPO WK-P 2014-2020 Poddziałania 6.1.1 Inwestycje w infrastrukturę zdrowotną dokonuje się następujących zmian:</t>
  </si>
  <si>
    <t>Zwiększa się planowane dochody własne województwa o kwotę 67.666 zł w związku ze zwrotem dotacji wraz z odsetkami przez organizatorów transportu (gminy i powiaty) nieprzekazanych w 2020 r. należnych przewoźnikom rekompensat z tytułu utraconych przychodów w związku ze stosowaniem ustawowych uprawnień do ulgowych przejazdów w publicznym transporcie zbiorowym, które finansowane były z dotacji budżetu państwa.</t>
  </si>
  <si>
    <r>
      <t xml:space="preserve"> - na projekt pn. </t>
    </r>
    <r>
      <rPr>
        <i/>
        <sz val="10"/>
        <rFont val="Times New Roman"/>
        <family val="1"/>
      </rPr>
      <t>"Pogodna jesień życia na Kujawach i Pomorzu-projekt rozwoju pomocy środowiskowej dla seniorów"</t>
    </r>
    <r>
      <rPr>
        <sz val="10"/>
        <rFont val="Times New Roman"/>
        <family val="1"/>
      </rPr>
      <t xml:space="preserve"> realizowany w ramach 
   RPO WK-P 2014-2020, Poddziałania 9.3.2 łącznie o kwotę 425.978 zł, w tym z budżetu środków europejskich o kwotę 393.273 zł oraz z budżetu 
   środków krajowych o kwotę 32.705 zł w związku z przeniesieniem części zakresu rzeczowo-finansowego z roku 2020 oraz zwiększeniem ogólnej 
   wartości projektu w wyniku podpisania aneksu do umowy partnerskiej.</t>
    </r>
  </si>
  <si>
    <t>Określa się dotację celową inwestycyjną w kwocie 71.340 zł dla Wojewódzkiego Ośrodka Medycyny Pracy w Toruniu z przeznaczeniem na pokrycie kosztów wykonania awaryjnego przyłącza wodociągowego do Przychodni Medycyny Pracy przy Szosie Bydgoskiej 46.</t>
  </si>
  <si>
    <r>
      <t xml:space="preserve">Określa się wydatki w kwocie 67.666 zł na zadanie własne pn. </t>
    </r>
    <r>
      <rPr>
        <i/>
        <sz val="10"/>
        <rFont val="Times New Roman"/>
        <family val="1"/>
      </rPr>
      <t>"Zwrot dotacji - zadania zlecone"</t>
    </r>
    <r>
      <rPr>
        <sz val="10"/>
        <rFont val="Times New Roman"/>
        <family val="1"/>
      </rPr>
      <t xml:space="preserve"> z przeznaczeniem na zwrot dotacji wraz z odsetkami do budżetu państwa w wyniku nieprzekazania w 2020 r. i zwrócenia w 2021 r. przez organizatorów transportu (gminy i powiaty) należnych przewoźnikom rekompensat z tytułu utraconych przychodów w związku ze stosowaniem ustawowych uprawnień do ulgowych przejazdów w publicznym transporcie zbiorowym.</t>
    </r>
  </si>
  <si>
    <r>
      <t xml:space="preserve"> - o kwotę 425.978 zł na projekt pn. </t>
    </r>
    <r>
      <rPr>
        <i/>
        <sz val="10"/>
        <rFont val="Times New Roman"/>
        <family val="1"/>
      </rPr>
      <t>"Pogodna jesień życia na Kujawach i Pomorzu-projekt rozwoju pomocy środowiskowej dla seniorów"</t>
    </r>
    <r>
      <rPr>
        <sz val="10"/>
        <rFont val="Times New Roman"/>
        <family val="1"/>
      </rPr>
      <t xml:space="preserve"> 
   realizowany w ramach RPO WK-P, Poddziałania 9.3.2 w związku podpisaniem aneksu do umowy partnerskiej zwiększającego dofinansowanie oraz 
   z przeniesieniem części niewydatkowanych środków z roku 2020 na skutek epidemii COVID-19 i braku możliwości organizacji bezpośrednich 
   spotkań z seniorami i ich bliskimi oraz mniejszej ilości wyjazdów służbowych. Zwiększa się ogólna wartość projektu;</t>
    </r>
  </si>
  <si>
    <t>Zwiększa się planowane dochody z tytułu środków z Funduszu rozwoju przewozów autobusowych o kwotę 12.628.358 zł w związku z:</t>
  </si>
  <si>
    <t>Powyższe wydatki finansowane są z dochodów własnych poza dochodami z tytułu wydawania zezwoleń na sprzedaż napojów alkoholowych i poza limitem wydatków określonych na realizację zadań w wojewódzkim programie profilaktyki i rozwiazywania problemów alkoholowych z uwagi na brak aktualnego programu.</t>
  </si>
  <si>
    <r>
      <t xml:space="preserve"> - o kwotę 11.889.961 zł na projekt pn. </t>
    </r>
    <r>
      <rPr>
        <i/>
        <sz val="10"/>
        <rFont val="Times New Roman"/>
        <family val="1"/>
      </rPr>
      <t xml:space="preserve">"Kooperacja-efektywna i skuteczna" </t>
    </r>
    <r>
      <rPr>
        <sz val="10"/>
        <rFont val="Times New Roman"/>
        <family val="1"/>
      </rPr>
      <t>realizowany w ramach Programu Operacyjnego Wiedza Edukacja 
   Rozwój 2014-2020, Działania 2.5 w związku z przeniesieniem części niewydatkowanych środków z roku 2020 na skutek wydłużenia się procedur 
   przetargowych na zakup środków ochrony i sprzętu spowodowanego epidemią COVID-19. Ogólna wartość projektu nie ulega zmianie.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</si>
</sst>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#,##0.0"/>
    <numFmt numFmtId="168" formatCode="#,##0\ [$zł-415];[Red]\-#,##0\ [$zł-415]"/>
    <numFmt numFmtId="169" formatCode="#,##0,&quot;zł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0"/>
      <name val="Arial PL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2" fillId="2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12" fillId="29" borderId="0" applyNumberFormat="0" applyBorder="0" applyAlignment="0" applyProtection="0"/>
    <xf numFmtId="0" fontId="43" fillId="30" borderId="0" applyNumberFormat="0" applyBorder="0" applyAlignment="0" applyProtection="0"/>
    <xf numFmtId="0" fontId="12" fillId="31" borderId="0" applyNumberFormat="0" applyBorder="0" applyAlignment="0" applyProtection="0"/>
    <xf numFmtId="0" fontId="44" fillId="32" borderId="1" applyNumberFormat="0" applyAlignment="0" applyProtection="0"/>
    <xf numFmtId="0" fontId="13" fillId="33" borderId="2" applyNumberFormat="0" applyAlignment="0" applyProtection="0"/>
    <xf numFmtId="0" fontId="45" fillId="34" borderId="3" applyNumberFormat="0" applyAlignment="0" applyProtection="0"/>
    <xf numFmtId="0" fontId="14" fillId="35" borderId="4" applyNumberFormat="0" applyAlignment="0" applyProtection="0"/>
    <xf numFmtId="0" fontId="46" fillId="3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37" borderId="7" applyNumberFormat="0" applyAlignment="0" applyProtection="0"/>
    <xf numFmtId="0" fontId="16" fillId="38" borderId="8" applyNumberFormat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11" applyNumberFormat="0" applyFill="0" applyAlignment="0" applyProtection="0"/>
    <xf numFmtId="0" fontId="18" fillId="0" borderId="12" applyNumberFormat="0" applyFill="0" applyAlignment="0" applyProtection="0"/>
    <xf numFmtId="0" fontId="51" fillId="0" borderId="13" applyNumberFormat="0" applyFill="0" applyAlignment="0" applyProtection="0"/>
    <xf numFmtId="0" fontId="19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4" fillId="34" borderId="1" applyNumberFormat="0" applyAlignment="0" applyProtection="0"/>
    <xf numFmtId="0" fontId="20" fillId="35" borderId="2" applyNumberFormat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55" fillId="0" borderId="15" applyNumberFormat="0" applyFill="0" applyAlignment="0" applyProtection="0"/>
    <xf numFmtId="0" fontId="21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2" fillId="41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4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vertical="center"/>
      <protection/>
    </xf>
    <xf numFmtId="0" fontId="4" fillId="0" borderId="0" xfId="65" applyFont="1" applyFill="1" applyAlignment="1">
      <alignment vertical="center"/>
      <protection/>
    </xf>
    <xf numFmtId="0" fontId="7" fillId="0" borderId="19" xfId="65" applyFont="1" applyFill="1" applyBorder="1" applyAlignment="1">
      <alignment horizontal="center" vertical="center" wrapText="1"/>
      <protection/>
    </xf>
    <xf numFmtId="3" fontId="7" fillId="0" borderId="19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center" vertical="center" wrapText="1"/>
      <protection/>
    </xf>
    <xf numFmtId="0" fontId="8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justify" vertical="top" wrapText="1"/>
      <protection/>
    </xf>
    <xf numFmtId="0" fontId="8" fillId="0" borderId="0" xfId="65" applyFont="1" applyFill="1" applyAlignment="1">
      <alignment vertical="center"/>
      <protection/>
    </xf>
    <xf numFmtId="0" fontId="9" fillId="38" borderId="0" xfId="65" applyFont="1" applyFill="1" applyAlignment="1">
      <alignment horizontal="center"/>
      <protection/>
    </xf>
    <xf numFmtId="0" fontId="9" fillId="38" borderId="0" xfId="65" applyFont="1" applyFill="1" applyAlignment="1">
      <alignment wrapText="1"/>
      <protection/>
    </xf>
    <xf numFmtId="3" fontId="9" fillId="38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0" fontId="4" fillId="0" borderId="0" xfId="65" applyFont="1" applyFill="1" applyAlignment="1">
      <alignment horizontal="left" wrapText="1"/>
      <protection/>
    </xf>
    <xf numFmtId="0" fontId="4" fillId="0" borderId="0" xfId="65" applyFont="1" applyFill="1">
      <alignment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horizontal="justify" vertical="center" wrapText="1"/>
      <protection/>
    </xf>
    <xf numFmtId="0" fontId="9" fillId="38" borderId="0" xfId="65" applyFont="1" applyFill="1" applyBorder="1" applyAlignment="1">
      <alignment horizontal="center"/>
      <protection/>
    </xf>
    <xf numFmtId="3" fontId="6" fillId="38" borderId="20" xfId="65" applyNumberFormat="1" applyFont="1" applyFill="1" applyBorder="1" applyAlignment="1">
      <alignment/>
      <protection/>
    </xf>
    <xf numFmtId="0" fontId="6" fillId="0" borderId="0" xfId="65" applyFont="1" applyFill="1" applyAlignment="1">
      <alignment horizontal="left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3" fontId="4" fillId="0" borderId="0" xfId="65" applyNumberFormat="1" applyFont="1" applyFill="1" applyBorder="1" applyAlignment="1">
      <alignment vertical="center"/>
      <protection/>
    </xf>
    <xf numFmtId="3" fontId="9" fillId="38" borderId="0" xfId="65" applyNumberFormat="1" applyFont="1" applyFill="1">
      <alignment/>
      <protection/>
    </xf>
    <xf numFmtId="0" fontId="4" fillId="0" borderId="0" xfId="65" applyFont="1" applyFill="1" applyAlignment="1">
      <alignment wrapText="1"/>
      <protection/>
    </xf>
    <xf numFmtId="3" fontId="4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0" fontId="4" fillId="0" borderId="19" xfId="65" applyFont="1" applyFill="1" applyBorder="1" applyAlignment="1">
      <alignment horizontal="center" vertical="center"/>
      <protection/>
    </xf>
    <xf numFmtId="4" fontId="4" fillId="0" borderId="19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4" fontId="10" fillId="0" borderId="19" xfId="65" applyNumberFormat="1" applyFont="1" applyFill="1" applyBorder="1" applyAlignment="1">
      <alignment vertical="center"/>
      <protection/>
    </xf>
    <xf numFmtId="0" fontId="6" fillId="0" borderId="21" xfId="65" applyFont="1" applyFill="1" applyBorder="1" applyAlignment="1">
      <alignment horizontal="center" vertical="center"/>
      <protection/>
    </xf>
    <xf numFmtId="49" fontId="6" fillId="0" borderId="21" xfId="65" applyNumberFormat="1" applyFont="1" applyFill="1" applyBorder="1" applyAlignment="1">
      <alignment horizontal="center" vertical="center"/>
      <protection/>
    </xf>
    <xf numFmtId="0" fontId="6" fillId="0" borderId="21" xfId="65" applyFont="1" applyFill="1" applyBorder="1" applyAlignment="1">
      <alignment vertical="center" wrapText="1"/>
      <protection/>
    </xf>
    <xf numFmtId="4" fontId="6" fillId="0" borderId="21" xfId="65" applyNumberFormat="1" applyFont="1" applyFill="1" applyBorder="1" applyAlignment="1">
      <alignment vertical="center"/>
      <protection/>
    </xf>
    <xf numFmtId="49" fontId="8" fillId="0" borderId="0" xfId="65" applyNumberFormat="1" applyFont="1" applyFill="1" applyAlignment="1">
      <alignment horizontal="center" vertical="center"/>
      <protection/>
    </xf>
    <xf numFmtId="0" fontId="8" fillId="0" borderId="0" xfId="65" applyFont="1" applyFill="1" applyAlignment="1">
      <alignment vertical="center" wrapText="1"/>
      <protection/>
    </xf>
    <xf numFmtId="4" fontId="8" fillId="0" borderId="0" xfId="65" applyNumberFormat="1" applyFont="1" applyFill="1" applyAlignment="1">
      <alignment vertical="center"/>
      <protection/>
    </xf>
    <xf numFmtId="3" fontId="8" fillId="0" borderId="0" xfId="65" applyNumberFormat="1" applyFont="1" applyFill="1" applyAlignment="1">
      <alignment vertical="center"/>
      <protection/>
    </xf>
    <xf numFmtId="0" fontId="8" fillId="0" borderId="0" xfId="70" applyFont="1" applyFill="1" applyAlignment="1">
      <alignment horizontal="center" vertical="center"/>
      <protection/>
    </xf>
    <xf numFmtId="49" fontId="8" fillId="0" borderId="0" xfId="70" applyNumberFormat="1" applyFont="1" applyFill="1" applyAlignment="1">
      <alignment horizontal="center" vertical="center"/>
      <protection/>
    </xf>
    <xf numFmtId="0" fontId="8" fillId="0" borderId="0" xfId="70" applyFont="1" applyFill="1" applyAlignment="1">
      <alignment vertical="center" wrapText="1"/>
      <protection/>
    </xf>
    <xf numFmtId="4" fontId="8" fillId="0" borderId="0" xfId="70" applyNumberFormat="1" applyFont="1" applyFill="1" applyAlignment="1">
      <alignment vertical="center"/>
      <protection/>
    </xf>
    <xf numFmtId="0" fontId="8" fillId="0" borderId="0" xfId="70" applyFont="1" applyFill="1" applyAlignment="1">
      <alignment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0" borderId="0" xfId="65" applyFont="1" applyFill="1" applyAlignment="1">
      <alignment horizontal="center" vertical="top"/>
      <protection/>
    </xf>
    <xf numFmtId="0" fontId="8" fillId="0" borderId="0" xfId="65" applyFont="1" applyFill="1" applyAlignment="1">
      <alignment wrapText="1"/>
      <protection/>
    </xf>
    <xf numFmtId="4" fontId="8" fillId="0" borderId="0" xfId="65" applyNumberFormat="1" applyFont="1" applyFill="1" applyAlignment="1">
      <alignment/>
      <protection/>
    </xf>
    <xf numFmtId="0" fontId="8" fillId="0" borderId="0" xfId="65" applyFont="1" applyAlignment="1">
      <alignment horizontal="center" vertical="center"/>
      <protection/>
    </xf>
    <xf numFmtId="0" fontId="8" fillId="0" borderId="0" xfId="65" applyFont="1" applyAlignment="1">
      <alignment horizontal="justify" vertical="center" wrapText="1"/>
      <protection/>
    </xf>
    <xf numFmtId="4" fontId="8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4" fillId="0" borderId="0" xfId="65" applyFont="1" applyAlignment="1">
      <alignment horizontal="justify" vertical="center" wrapText="1"/>
      <protection/>
    </xf>
    <xf numFmtId="4" fontId="4" fillId="0" borderId="21" xfId="65" applyNumberFormat="1" applyFont="1" applyFill="1" applyBorder="1" applyAlignment="1">
      <alignment vertical="center"/>
      <protection/>
    </xf>
    <xf numFmtId="4" fontId="4" fillId="0" borderId="0" xfId="65" applyNumberFormat="1" applyFont="1" applyFill="1" applyAlignment="1">
      <alignment horizontal="justify" vertical="top" wrapText="1"/>
      <protection/>
    </xf>
    <xf numFmtId="4" fontId="8" fillId="0" borderId="0" xfId="65" applyNumberFormat="1" applyFont="1" applyFill="1" applyAlignment="1">
      <alignment horizontal="right" vertical="center"/>
      <protection/>
    </xf>
    <xf numFmtId="0" fontId="8" fillId="0" borderId="0" xfId="65" applyFont="1" applyAlignment="1">
      <alignment vertical="center" wrapText="1"/>
      <protection/>
    </xf>
    <xf numFmtId="0" fontId="6" fillId="0" borderId="21" xfId="65" applyFont="1" applyFill="1" applyBorder="1" applyAlignment="1" applyProtection="1">
      <alignment horizontal="center" vertical="center"/>
      <protection/>
    </xf>
    <xf numFmtId="0" fontId="6" fillId="0" borderId="21" xfId="65" applyFont="1" applyFill="1" applyBorder="1" applyAlignment="1" applyProtection="1">
      <alignment vertical="center" wrapText="1"/>
      <protection/>
    </xf>
    <xf numFmtId="4" fontId="6" fillId="0" borderId="21" xfId="65" applyNumberFormat="1" applyFont="1" applyFill="1" applyBorder="1" applyAlignment="1" applyProtection="1">
      <alignment vertical="center"/>
      <protection/>
    </xf>
    <xf numFmtId="0" fontId="6" fillId="0" borderId="0" xfId="65" applyFont="1" applyFill="1" applyAlignment="1" applyProtection="1">
      <alignment vertical="center"/>
      <protection/>
    </xf>
    <xf numFmtId="0" fontId="6" fillId="0" borderId="21" xfId="70" applyFont="1" applyBorder="1" applyAlignment="1">
      <alignment horizontal="center" vertical="center"/>
      <protection/>
    </xf>
    <xf numFmtId="0" fontId="6" fillId="0" borderId="21" xfId="70" applyFont="1" applyBorder="1" applyAlignment="1">
      <alignment vertical="center" wrapText="1"/>
      <protection/>
    </xf>
    <xf numFmtId="0" fontId="6" fillId="0" borderId="0" xfId="70" applyFont="1" applyAlignment="1">
      <alignment vertical="center"/>
      <protection/>
    </xf>
    <xf numFmtId="0" fontId="8" fillId="0" borderId="0" xfId="70" applyFont="1" applyAlignment="1">
      <alignment horizontal="center" vertical="center"/>
      <protection/>
    </xf>
    <xf numFmtId="0" fontId="8" fillId="0" borderId="0" xfId="70" applyFont="1" applyAlignment="1">
      <alignment vertical="center" wrapText="1"/>
      <protection/>
    </xf>
    <xf numFmtId="0" fontId="8" fillId="0" borderId="0" xfId="70" applyFont="1" applyAlignment="1">
      <alignment vertical="center"/>
      <protection/>
    </xf>
    <xf numFmtId="4" fontId="6" fillId="0" borderId="21" xfId="70" applyNumberFormat="1" applyFont="1" applyBorder="1" applyAlignment="1">
      <alignment vertical="center"/>
      <protection/>
    </xf>
    <xf numFmtId="4" fontId="8" fillId="0" borderId="0" xfId="70" applyNumberFormat="1" applyFont="1" applyAlignment="1">
      <alignment vertical="center"/>
      <protection/>
    </xf>
    <xf numFmtId="0" fontId="4" fillId="0" borderId="0" xfId="65" applyFont="1" applyFill="1" applyBorder="1" applyAlignment="1">
      <alignment horizontal="justify" vertical="center" wrapText="1"/>
      <protection/>
    </xf>
    <xf numFmtId="0" fontId="8" fillId="0" borderId="0" xfId="65" applyFont="1" applyFill="1" applyAlignment="1">
      <alignment horizontal="justify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65" applyFont="1" applyFill="1" applyAlignment="1">
      <alignment vertical="center"/>
      <protection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4" fillId="0" borderId="0" xfId="68" applyFont="1" applyFill="1" applyAlignment="1">
      <alignment horizontal="justify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65" applyFont="1" applyFill="1" applyAlignment="1">
      <alignment horizontal="center"/>
      <protection/>
    </xf>
    <xf numFmtId="0" fontId="8" fillId="0" borderId="0" xfId="65" applyFont="1" applyFill="1" applyAlignment="1">
      <alignment/>
      <protection/>
    </xf>
    <xf numFmtId="0" fontId="6" fillId="0" borderId="22" xfId="65" applyFont="1" applyFill="1" applyBorder="1" applyAlignment="1">
      <alignment horizontal="center" vertical="center"/>
      <protection/>
    </xf>
    <xf numFmtId="0" fontId="6" fillId="0" borderId="22" xfId="65" applyFont="1" applyFill="1" applyBorder="1" applyAlignment="1">
      <alignment vertical="center" wrapText="1"/>
      <protection/>
    </xf>
    <xf numFmtId="4" fontId="6" fillId="0" borderId="22" xfId="65" applyNumberFormat="1" applyFont="1" applyFill="1" applyBorder="1" applyAlignment="1">
      <alignment vertical="center"/>
      <protection/>
    </xf>
    <xf numFmtId="49" fontId="4" fillId="0" borderId="0" xfId="65" applyNumberFormat="1" applyFont="1" applyFill="1" applyAlignment="1">
      <alignment horizontal="justify" vertical="center" wrapText="1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vertical="center"/>
      <protection/>
    </xf>
    <xf numFmtId="3" fontId="8" fillId="0" borderId="0" xfId="65" applyNumberFormat="1" applyFont="1" applyFill="1" applyAlignment="1">
      <alignment vertical="center" wrapText="1"/>
      <protection/>
    </xf>
    <xf numFmtId="0" fontId="4" fillId="0" borderId="0" xfId="65" applyFont="1" applyFill="1" applyAlignment="1">
      <alignment horizontal="center" wrapText="1"/>
      <protection/>
    </xf>
    <xf numFmtId="166" fontId="4" fillId="0" borderId="0" xfId="65" applyNumberFormat="1" applyFont="1" applyFill="1" applyAlignment="1">
      <alignment horizontal="right" wrapText="1"/>
      <protection/>
    </xf>
    <xf numFmtId="0" fontId="4" fillId="0" borderId="0" xfId="65" applyFont="1" applyFill="1" applyAlignment="1">
      <alignment horizontal="left" vertical="center" wrapText="1"/>
      <protection/>
    </xf>
    <xf numFmtId="0" fontId="4" fillId="0" borderId="0" xfId="65" applyFont="1" applyFill="1" applyAlignment="1">
      <alignment horizontal="center" vertical="center" wrapText="1"/>
      <protection/>
    </xf>
    <xf numFmtId="166" fontId="4" fillId="0" borderId="0" xfId="65" applyNumberFormat="1" applyFont="1" applyFill="1" applyAlignment="1">
      <alignment horizontal="right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70" applyFont="1" applyFill="1" applyAlignment="1">
      <alignment vertical="center"/>
      <protection/>
    </xf>
    <xf numFmtId="3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" fillId="0" borderId="0" xfId="65" applyFont="1" applyFill="1" applyAlignment="1">
      <alignment horizontal="right" vertical="center" wrapText="1"/>
      <protection/>
    </xf>
    <xf numFmtId="0" fontId="4" fillId="0" borderId="0" xfId="65" applyFont="1" applyFill="1" applyAlignment="1">
      <alignment horizontal="left" wrapText="1"/>
      <protection/>
    </xf>
    <xf numFmtId="0" fontId="4" fillId="0" borderId="0" xfId="65" applyFont="1" applyFill="1" applyBorder="1" applyAlignment="1">
      <alignment horizontal="left" wrapText="1"/>
      <protection/>
    </xf>
    <xf numFmtId="0" fontId="4" fillId="0" borderId="0" xfId="65" applyFont="1" applyFill="1" applyAlignment="1">
      <alignment horizontal="justify" vertical="center" wrapText="1"/>
      <protection/>
    </xf>
    <xf numFmtId="0" fontId="4" fillId="0" borderId="0" xfId="65" applyFont="1" applyFill="1" applyBorder="1" applyAlignment="1">
      <alignment horizontal="justify" vertical="center" wrapText="1"/>
      <protection/>
    </xf>
    <xf numFmtId="0" fontId="4" fillId="0" borderId="0" xfId="65" applyFont="1" applyFill="1" applyAlignment="1">
      <alignment horizontal="left" vertical="center" wrapText="1"/>
      <protection/>
    </xf>
    <xf numFmtId="0" fontId="4" fillId="0" borderId="23" xfId="65" applyFont="1" applyFill="1" applyBorder="1" applyAlignment="1">
      <alignment horizontal="left" vertical="center" wrapText="1"/>
      <protection/>
    </xf>
    <xf numFmtId="0" fontId="4" fillId="0" borderId="24" xfId="65" applyFont="1" applyFill="1" applyBorder="1" applyAlignment="1">
      <alignment horizontal="left" vertical="center" wrapText="1"/>
      <protection/>
    </xf>
    <xf numFmtId="0" fontId="5" fillId="0" borderId="0" xfId="65" applyFont="1" applyFill="1" applyAlignment="1">
      <alignment horizontal="left" vertical="center"/>
      <protection/>
    </xf>
    <xf numFmtId="0" fontId="4" fillId="0" borderId="25" xfId="65" applyFont="1" applyFill="1" applyBorder="1" applyAlignment="1">
      <alignment horizontal="justify" vertical="center" wrapText="1"/>
      <protection/>
    </xf>
    <xf numFmtId="0" fontId="4" fillId="0" borderId="26" xfId="65" applyFont="1" applyFill="1" applyBorder="1" applyAlignment="1">
      <alignment horizontal="justify" vertical="center" wrapText="1"/>
      <protection/>
    </xf>
    <xf numFmtId="0" fontId="4" fillId="0" borderId="27" xfId="65" applyFont="1" applyFill="1" applyBorder="1" applyAlignment="1">
      <alignment horizontal="left" vertical="center" wrapText="1"/>
      <protection/>
    </xf>
    <xf numFmtId="0" fontId="4" fillId="0" borderId="28" xfId="65" applyFont="1" applyFill="1" applyBorder="1" applyAlignment="1">
      <alignment horizontal="left" vertical="center" wrapText="1"/>
      <protection/>
    </xf>
    <xf numFmtId="0" fontId="4" fillId="0" borderId="0" xfId="65" applyFont="1" applyFill="1" applyAlignment="1">
      <alignment horizontal="justify" wrapText="1"/>
      <protection/>
    </xf>
    <xf numFmtId="0" fontId="4" fillId="0" borderId="0" xfId="65" applyFont="1" applyFill="1" applyBorder="1" applyAlignment="1">
      <alignment horizontal="justify" wrapText="1"/>
      <protection/>
    </xf>
    <xf numFmtId="0" fontId="9" fillId="38" borderId="20" xfId="65" applyFont="1" applyFill="1" applyBorder="1" applyAlignment="1">
      <alignment horizontal="left"/>
      <protection/>
    </xf>
    <xf numFmtId="0" fontId="4" fillId="0" borderId="0" xfId="0" applyFont="1" applyFill="1" applyAlignment="1">
      <alignment horizontal="justify" vertical="center" wrapText="1"/>
    </xf>
    <xf numFmtId="0" fontId="4" fillId="0" borderId="29" xfId="65" applyFont="1" applyFill="1" applyBorder="1" applyAlignment="1">
      <alignment horizontal="left" vertical="center" wrapText="1"/>
      <protection/>
    </xf>
    <xf numFmtId="0" fontId="9" fillId="38" borderId="0" xfId="65" applyFont="1" applyFill="1" applyAlignment="1">
      <alignment horizontal="left" wrapText="1"/>
      <protection/>
    </xf>
    <xf numFmtId="0" fontId="4" fillId="0" borderId="0" xfId="65" applyFont="1" applyFill="1" applyBorder="1" applyAlignment="1">
      <alignment horizontal="left" vertical="center" wrapText="1"/>
      <protection/>
    </xf>
    <xf numFmtId="0" fontId="4" fillId="0" borderId="0" xfId="70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65" applyFont="1" applyFill="1" applyAlignment="1" applyProtection="1">
      <alignment horizontal="justify" vertical="center" wrapText="1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31" xfId="65" applyFont="1" applyFill="1" applyBorder="1" applyAlignment="1">
      <alignment horizontal="center" vertical="center" wrapText="1"/>
      <protection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Normalny 2 2" xfId="66"/>
    <cellStyle name="Normalny 3" xfId="67"/>
    <cellStyle name="Normalny 3 2" xfId="68"/>
    <cellStyle name="Normalny 4" xfId="69"/>
    <cellStyle name="Normalny 5" xfId="70"/>
    <cellStyle name="Normalny 6" xfId="71"/>
    <cellStyle name="Obliczenia" xfId="72"/>
    <cellStyle name="Obliczenia 2" xfId="73"/>
    <cellStyle name="Percent" xfId="74"/>
    <cellStyle name="Styl 1" xfId="75"/>
    <cellStyle name="Suma" xfId="76"/>
    <cellStyle name="Suma 2" xfId="77"/>
    <cellStyle name="Tekst objaśnienia" xfId="78"/>
    <cellStyle name="Tekst objaśnienia 2" xfId="79"/>
    <cellStyle name="Tekst ostrzeżenia" xfId="80"/>
    <cellStyle name="Tekst ostrzeżenia 2" xfId="81"/>
    <cellStyle name="Tytuł" xfId="82"/>
    <cellStyle name="Tytuł 2" xfId="83"/>
    <cellStyle name="Uwaga" xfId="84"/>
    <cellStyle name="Uwaga 2" xfId="85"/>
    <cellStyle name="Currency" xfId="86"/>
    <cellStyle name="Currency [0]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80"/>
  <sheetViews>
    <sheetView tabSelected="1" view="pageBreakPreview" zoomScaleSheetLayoutView="100" zoomScalePageLayoutView="0" workbookViewId="0" topLeftCell="A1">
      <selection activeCell="C180" sqref="C180:H180"/>
    </sheetView>
  </sheetViews>
  <sheetFormatPr defaultColWidth="9.140625" defaultRowHeight="15"/>
  <cols>
    <col min="1" max="1" width="3.28125" style="15" customWidth="1"/>
    <col min="2" max="2" width="6.57421875" style="15" customWidth="1"/>
    <col min="3" max="3" width="43.28125" style="27" customWidth="1"/>
    <col min="4" max="4" width="15.28125" style="28" customWidth="1"/>
    <col min="5" max="5" width="13.7109375" style="28" customWidth="1"/>
    <col min="6" max="6" width="13.140625" style="28" customWidth="1"/>
    <col min="7" max="7" width="12.7109375" style="28" customWidth="1"/>
    <col min="8" max="8" width="14.57421875" style="28" customWidth="1"/>
    <col min="9" max="16384" width="9.140625" style="17" customWidth="1"/>
  </cols>
  <sheetData>
    <row r="1" spans="1:8" s="1" customFormat="1" ht="17.25" customHeight="1">
      <c r="A1" s="124" t="s">
        <v>0</v>
      </c>
      <c r="B1" s="124"/>
      <c r="C1" s="124"/>
      <c r="D1" s="124"/>
      <c r="E1" s="124"/>
      <c r="F1" s="124"/>
      <c r="G1" s="124"/>
      <c r="H1" s="124"/>
    </row>
    <row r="2" spans="1:8" s="2" customFormat="1" ht="18" customHeight="1">
      <c r="A2" s="111" t="s">
        <v>1</v>
      </c>
      <c r="B2" s="111"/>
      <c r="C2" s="111"/>
      <c r="D2" s="111"/>
      <c r="E2" s="111"/>
      <c r="F2" s="111"/>
      <c r="G2" s="111"/>
      <c r="H2" s="111"/>
    </row>
    <row r="3" spans="1:8" s="3" customFormat="1" ht="38.25" customHeight="1">
      <c r="A3" s="106" t="s">
        <v>68</v>
      </c>
      <c r="B3" s="106"/>
      <c r="C3" s="106"/>
      <c r="D3" s="106"/>
      <c r="E3" s="106"/>
      <c r="F3" s="106"/>
      <c r="G3" s="106"/>
      <c r="H3" s="106"/>
    </row>
    <row r="4" spans="1:163" s="3" customFormat="1" ht="45" customHeight="1">
      <c r="A4" s="125" t="s">
        <v>116</v>
      </c>
      <c r="B4" s="125"/>
      <c r="C4" s="125"/>
      <c r="D4" s="125"/>
      <c r="E4" s="125"/>
      <c r="F4" s="125"/>
      <c r="G4" s="125"/>
      <c r="H4" s="12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</row>
    <row r="5" spans="1:8" s="2" customFormat="1" ht="17.25" customHeight="1">
      <c r="A5" s="111" t="s">
        <v>2</v>
      </c>
      <c r="B5" s="111"/>
      <c r="C5" s="111"/>
      <c r="D5" s="111"/>
      <c r="E5" s="111"/>
      <c r="F5" s="111"/>
      <c r="G5" s="111"/>
      <c r="H5" s="111"/>
    </row>
    <row r="6" spans="1:8" s="4" customFormat="1" ht="64.5" customHeight="1">
      <c r="A6" s="106" t="s">
        <v>69</v>
      </c>
      <c r="B6" s="106"/>
      <c r="C6" s="106"/>
      <c r="D6" s="106"/>
      <c r="E6" s="106"/>
      <c r="F6" s="106"/>
      <c r="G6" s="106"/>
      <c r="H6" s="106"/>
    </row>
    <row r="7" spans="1:8" s="4" customFormat="1" ht="25.5" customHeight="1">
      <c r="A7" s="106" t="s">
        <v>145</v>
      </c>
      <c r="B7" s="106"/>
      <c r="C7" s="106"/>
      <c r="D7" s="106"/>
      <c r="E7" s="106"/>
      <c r="F7" s="106"/>
      <c r="G7" s="106"/>
      <c r="H7" s="106"/>
    </row>
    <row r="8" spans="1:8" s="2" customFormat="1" ht="17.25" customHeight="1">
      <c r="A8" s="111" t="s">
        <v>3</v>
      </c>
      <c r="B8" s="111"/>
      <c r="C8" s="111"/>
      <c r="D8" s="111"/>
      <c r="E8" s="111"/>
      <c r="F8" s="111"/>
      <c r="G8" s="111"/>
      <c r="H8" s="111"/>
    </row>
    <row r="9" spans="1:8" s="2" customFormat="1" ht="18.75" customHeight="1">
      <c r="A9" s="106" t="s">
        <v>4</v>
      </c>
      <c r="B9" s="106"/>
      <c r="C9" s="106"/>
      <c r="D9" s="106"/>
      <c r="E9" s="106"/>
      <c r="F9" s="106"/>
      <c r="G9" s="106"/>
      <c r="H9" s="106"/>
    </row>
    <row r="10" spans="1:8" s="2" customFormat="1" ht="17.25" customHeight="1">
      <c r="A10" s="111" t="s">
        <v>52</v>
      </c>
      <c r="B10" s="111"/>
      <c r="C10" s="111"/>
      <c r="D10" s="111"/>
      <c r="E10" s="111"/>
      <c r="F10" s="111"/>
      <c r="G10" s="111"/>
      <c r="H10" s="111"/>
    </row>
    <row r="11" spans="1:8" s="7" customFormat="1" ht="91.5" customHeight="1">
      <c r="A11" s="5" t="s">
        <v>5</v>
      </c>
      <c r="B11" s="126" t="s">
        <v>6</v>
      </c>
      <c r="C11" s="127"/>
      <c r="D11" s="6" t="s">
        <v>7</v>
      </c>
      <c r="E11" s="6" t="s">
        <v>8</v>
      </c>
      <c r="F11" s="6" t="s">
        <v>9</v>
      </c>
      <c r="G11" s="6" t="s">
        <v>10</v>
      </c>
      <c r="H11" s="6" t="s">
        <v>11</v>
      </c>
    </row>
    <row r="12" spans="1:8" s="10" customFormat="1" ht="4.5" customHeight="1">
      <c r="A12" s="8"/>
      <c r="B12" s="8"/>
      <c r="C12" s="9"/>
      <c r="D12" s="9"/>
      <c r="E12" s="9"/>
      <c r="F12" s="9"/>
      <c r="G12" s="9"/>
      <c r="H12" s="9"/>
    </row>
    <row r="13" spans="1:8" s="14" customFormat="1" ht="18.75" customHeight="1">
      <c r="A13" s="11" t="s">
        <v>12</v>
      </c>
      <c r="B13" s="11"/>
      <c r="C13" s="12" t="s">
        <v>13</v>
      </c>
      <c r="D13" s="13"/>
      <c r="E13" s="13"/>
      <c r="F13" s="13"/>
      <c r="G13" s="13"/>
      <c r="H13" s="13"/>
    </row>
    <row r="14" spans="3:8" ht="5.25" customHeight="1">
      <c r="C14" s="16"/>
      <c r="D14" s="16"/>
      <c r="E14" s="16"/>
      <c r="F14" s="16"/>
      <c r="G14" s="16"/>
      <c r="H14" s="16"/>
    </row>
    <row r="15" spans="1:8" s="3" customFormat="1" ht="22.5" customHeight="1">
      <c r="A15" s="34"/>
      <c r="B15" s="34"/>
      <c r="C15" s="36" t="s">
        <v>14</v>
      </c>
      <c r="D15" s="56">
        <v>1218115750</v>
      </c>
      <c r="E15" s="56">
        <f>E33+E66+E21+E17+E25+E56+E60</f>
        <v>46195248</v>
      </c>
      <c r="F15" s="56">
        <f>F33+F66+F21+F17+F25+F56+F60</f>
        <v>1515149</v>
      </c>
      <c r="G15" s="56">
        <f>G33+G66+G21+G17+G25+G56+G60</f>
        <v>2335966</v>
      </c>
      <c r="H15" s="56">
        <f>D15+E15-F15</f>
        <v>1262795849</v>
      </c>
    </row>
    <row r="16" spans="1:8" s="10" customFormat="1" ht="4.5" customHeight="1">
      <c r="A16" s="8"/>
      <c r="B16" s="8"/>
      <c r="C16" s="9"/>
      <c r="D16" s="57"/>
      <c r="E16" s="57"/>
      <c r="F16" s="57"/>
      <c r="G16" s="57"/>
      <c r="H16" s="57"/>
    </row>
    <row r="17" spans="1:8" s="3" customFormat="1" ht="19.5" customHeight="1">
      <c r="A17" s="34"/>
      <c r="B17" s="35" t="s">
        <v>61</v>
      </c>
      <c r="C17" s="36" t="s">
        <v>62</v>
      </c>
      <c r="D17" s="37">
        <v>12242000</v>
      </c>
      <c r="E17" s="37">
        <f>E18</f>
        <v>6846</v>
      </c>
      <c r="F17" s="37">
        <f>F18</f>
        <v>0</v>
      </c>
      <c r="G17" s="37">
        <f>G18</f>
        <v>0</v>
      </c>
      <c r="H17" s="37">
        <f>D17+E17-F17</f>
        <v>12248846</v>
      </c>
    </row>
    <row r="18" spans="1:8" s="46" customFormat="1" ht="18.75" customHeight="1">
      <c r="A18" s="42"/>
      <c r="B18" s="43" t="s">
        <v>72</v>
      </c>
      <c r="C18" s="44" t="s">
        <v>19</v>
      </c>
      <c r="D18" s="45">
        <v>12000</v>
      </c>
      <c r="E18" s="45">
        <v>6846</v>
      </c>
      <c r="F18" s="45">
        <v>0</v>
      </c>
      <c r="G18" s="45">
        <v>0</v>
      </c>
      <c r="H18" s="45">
        <f>D18+E18-F18</f>
        <v>18846</v>
      </c>
    </row>
    <row r="19" spans="1:8" s="4" customFormat="1" ht="41.25" customHeight="1">
      <c r="A19" s="18"/>
      <c r="B19" s="18"/>
      <c r="C19" s="106" t="s">
        <v>88</v>
      </c>
      <c r="D19" s="106"/>
      <c r="E19" s="106"/>
      <c r="F19" s="106"/>
      <c r="G19" s="106"/>
      <c r="H19" s="106"/>
    </row>
    <row r="20" spans="1:8" s="4" customFormat="1" ht="3.75" customHeight="1">
      <c r="A20" s="18"/>
      <c r="B20" s="18"/>
      <c r="C20" s="19"/>
      <c r="D20" s="19"/>
      <c r="E20" s="19"/>
      <c r="F20" s="19"/>
      <c r="G20" s="19"/>
      <c r="H20" s="19"/>
    </row>
    <row r="21" spans="1:8" s="3" customFormat="1" ht="21.75" customHeight="1">
      <c r="A21" s="34"/>
      <c r="B21" s="34">
        <v>150</v>
      </c>
      <c r="C21" s="36" t="s">
        <v>22</v>
      </c>
      <c r="D21" s="37">
        <v>3319067</v>
      </c>
      <c r="E21" s="37">
        <f>E22</f>
        <v>950215</v>
      </c>
      <c r="F21" s="37">
        <f>F22</f>
        <v>0</v>
      </c>
      <c r="G21" s="37">
        <f>G22</f>
        <v>0</v>
      </c>
      <c r="H21" s="37">
        <f>D21+E21-F21</f>
        <v>4269282</v>
      </c>
    </row>
    <row r="22" spans="1:8" s="3" customFormat="1" ht="18.75" customHeight="1">
      <c r="A22" s="32"/>
      <c r="B22" s="8">
        <v>15011</v>
      </c>
      <c r="C22" s="39" t="s">
        <v>73</v>
      </c>
      <c r="D22" s="40">
        <v>3205186</v>
      </c>
      <c r="E22" s="40">
        <v>950215</v>
      </c>
      <c r="F22" s="40">
        <v>0</v>
      </c>
      <c r="G22" s="40">
        <v>0</v>
      </c>
      <c r="H22" s="40">
        <f>D22+E22-F22</f>
        <v>4155401</v>
      </c>
    </row>
    <row r="23" spans="1:8" s="10" customFormat="1" ht="42.75" customHeight="1">
      <c r="A23" s="8"/>
      <c r="B23" s="8"/>
      <c r="C23" s="106" t="s">
        <v>126</v>
      </c>
      <c r="D23" s="106"/>
      <c r="E23" s="106"/>
      <c r="F23" s="106"/>
      <c r="G23" s="106"/>
      <c r="H23" s="106"/>
    </row>
    <row r="24" spans="1:8" s="4" customFormat="1" ht="3.75" customHeight="1">
      <c r="A24" s="18"/>
      <c r="B24" s="18"/>
      <c r="C24" s="19"/>
      <c r="D24" s="19"/>
      <c r="E24" s="19"/>
      <c r="F24" s="19"/>
      <c r="G24" s="19"/>
      <c r="H24" s="19"/>
    </row>
    <row r="25" spans="1:8" s="3" customFormat="1" ht="21" customHeight="1">
      <c r="A25" s="34"/>
      <c r="B25" s="34">
        <v>600</v>
      </c>
      <c r="C25" s="36" t="s">
        <v>24</v>
      </c>
      <c r="D25" s="37">
        <v>66840214</v>
      </c>
      <c r="E25" s="37">
        <f>E26+E28</f>
        <v>12696024</v>
      </c>
      <c r="F25" s="37">
        <f>F26+F28</f>
        <v>0</v>
      </c>
      <c r="G25" s="37">
        <f>G26+G28</f>
        <v>0</v>
      </c>
      <c r="H25" s="37">
        <f>D25+E25-F25</f>
        <v>79536238</v>
      </c>
    </row>
    <row r="26" spans="1:8" s="10" customFormat="1" ht="18.75" customHeight="1">
      <c r="A26" s="8"/>
      <c r="B26" s="8">
        <v>60003</v>
      </c>
      <c r="C26" s="39" t="s">
        <v>75</v>
      </c>
      <c r="D26" s="40">
        <v>35000000</v>
      </c>
      <c r="E26" s="40">
        <v>67666</v>
      </c>
      <c r="F26" s="40">
        <v>0</v>
      </c>
      <c r="G26" s="40">
        <v>0</v>
      </c>
      <c r="H26" s="40">
        <f>D26+E26-F26</f>
        <v>35067666</v>
      </c>
    </row>
    <row r="27" spans="1:8" s="4" customFormat="1" ht="56.25" customHeight="1">
      <c r="A27" s="18"/>
      <c r="B27" s="18"/>
      <c r="C27" s="106" t="s">
        <v>156</v>
      </c>
      <c r="D27" s="106"/>
      <c r="E27" s="106"/>
      <c r="F27" s="106"/>
      <c r="G27" s="106"/>
      <c r="H27" s="106"/>
    </row>
    <row r="28" spans="1:8" s="10" customFormat="1" ht="18" customHeight="1">
      <c r="A28" s="8"/>
      <c r="B28" s="8">
        <v>60004</v>
      </c>
      <c r="C28" s="39" t="s">
        <v>74</v>
      </c>
      <c r="D28" s="40">
        <v>2164940</v>
      </c>
      <c r="E28" s="40">
        <v>12628358</v>
      </c>
      <c r="F28" s="40">
        <v>0</v>
      </c>
      <c r="G28" s="40">
        <v>0</v>
      </c>
      <c r="H28" s="40">
        <f>D28+E28-F28</f>
        <v>14793298</v>
      </c>
    </row>
    <row r="29" spans="1:8" s="4" customFormat="1" ht="15" customHeight="1">
      <c r="A29" s="18"/>
      <c r="B29" s="18"/>
      <c r="C29" s="116" t="s">
        <v>161</v>
      </c>
      <c r="D29" s="116"/>
      <c r="E29" s="116"/>
      <c r="F29" s="116"/>
      <c r="G29" s="116"/>
      <c r="H29" s="116"/>
    </row>
    <row r="30" spans="1:8" s="4" customFormat="1" ht="39.75" customHeight="1">
      <c r="A30" s="18"/>
      <c r="B30" s="18"/>
      <c r="C30" s="106" t="s">
        <v>146</v>
      </c>
      <c r="D30" s="106"/>
      <c r="E30" s="106"/>
      <c r="F30" s="106"/>
      <c r="G30" s="106"/>
      <c r="H30" s="106"/>
    </row>
    <row r="31" spans="1:8" s="4" customFormat="1" ht="28.5" customHeight="1">
      <c r="A31" s="18"/>
      <c r="B31" s="18"/>
      <c r="C31" s="106" t="s">
        <v>147</v>
      </c>
      <c r="D31" s="106"/>
      <c r="E31" s="106"/>
      <c r="F31" s="106"/>
      <c r="G31" s="106"/>
      <c r="H31" s="106"/>
    </row>
    <row r="32" spans="1:8" s="4" customFormat="1" ht="3.75" customHeight="1">
      <c r="A32" s="18"/>
      <c r="B32" s="18"/>
      <c r="C32" s="106"/>
      <c r="D32" s="106"/>
      <c r="E32" s="106"/>
      <c r="F32" s="106"/>
      <c r="G32" s="106"/>
      <c r="H32" s="106"/>
    </row>
    <row r="33" spans="1:8" s="3" customFormat="1" ht="21.75" customHeight="1">
      <c r="A33" s="34"/>
      <c r="B33" s="34">
        <v>758</v>
      </c>
      <c r="C33" s="36" t="s">
        <v>15</v>
      </c>
      <c r="D33" s="37">
        <v>820839844</v>
      </c>
      <c r="E33" s="37">
        <f>E48+E34</f>
        <v>5734978</v>
      </c>
      <c r="F33" s="37">
        <f>F48+F34</f>
        <v>1515149</v>
      </c>
      <c r="G33" s="37">
        <f>G48+G34</f>
        <v>2335966</v>
      </c>
      <c r="H33" s="37">
        <f>D33+E33-F33</f>
        <v>825059673</v>
      </c>
    </row>
    <row r="34" spans="1:8" s="10" customFormat="1" ht="38.25" customHeight="1">
      <c r="A34" s="8"/>
      <c r="B34" s="48">
        <v>75863</v>
      </c>
      <c r="C34" s="49" t="s">
        <v>50</v>
      </c>
      <c r="D34" s="50">
        <v>361522432</v>
      </c>
      <c r="E34" s="50">
        <v>5734978</v>
      </c>
      <c r="F34" s="50">
        <v>459149</v>
      </c>
      <c r="G34" s="50">
        <v>1725966</v>
      </c>
      <c r="H34" s="50">
        <f>D34+E34-F34</f>
        <v>366798261</v>
      </c>
    </row>
    <row r="35" spans="1:8" s="10" customFormat="1" ht="27" customHeight="1">
      <c r="A35" s="8"/>
      <c r="B35" s="8"/>
      <c r="C35" s="116" t="s">
        <v>113</v>
      </c>
      <c r="D35" s="116"/>
      <c r="E35" s="116"/>
      <c r="F35" s="116"/>
      <c r="G35" s="116"/>
      <c r="H35" s="116"/>
    </row>
    <row r="36" spans="1:8" s="10" customFormat="1" ht="40.5" customHeight="1">
      <c r="A36" s="8"/>
      <c r="B36" s="8"/>
      <c r="C36" s="105" t="s">
        <v>148</v>
      </c>
      <c r="D36" s="105"/>
      <c r="E36" s="105"/>
      <c r="F36" s="105"/>
      <c r="G36" s="90" t="s">
        <v>17</v>
      </c>
      <c r="H36" s="91">
        <f>456970+1963</f>
        <v>458933</v>
      </c>
    </row>
    <row r="37" spans="1:8" s="10" customFormat="1" ht="38.25" customHeight="1">
      <c r="A37" s="8"/>
      <c r="B37" s="8"/>
      <c r="C37" s="105" t="s">
        <v>127</v>
      </c>
      <c r="D37" s="105"/>
      <c r="E37" s="105"/>
      <c r="F37" s="105"/>
      <c r="G37" s="90" t="s">
        <v>17</v>
      </c>
      <c r="H37" s="91">
        <v>5734762</v>
      </c>
    </row>
    <row r="38" spans="1:8" s="10" customFormat="1" ht="24.75" customHeight="1">
      <c r="A38" s="8"/>
      <c r="B38" s="48"/>
      <c r="C38" s="116" t="s">
        <v>106</v>
      </c>
      <c r="D38" s="116"/>
      <c r="E38" s="116"/>
      <c r="F38" s="116"/>
      <c r="G38" s="116"/>
      <c r="H38" s="116"/>
    </row>
    <row r="39" spans="1:8" s="82" customFormat="1" ht="26.25" customHeight="1">
      <c r="A39" s="81"/>
      <c r="B39" s="81"/>
      <c r="C39" s="104" t="s">
        <v>108</v>
      </c>
      <c r="D39" s="104"/>
      <c r="E39" s="104"/>
      <c r="F39" s="104"/>
      <c r="G39" s="90" t="s">
        <v>107</v>
      </c>
      <c r="H39" s="91">
        <v>1037995</v>
      </c>
    </row>
    <row r="40" spans="1:8" s="10" customFormat="1" ht="13.5" customHeight="1">
      <c r="A40" s="8"/>
      <c r="B40" s="8"/>
      <c r="C40" s="108" t="s">
        <v>109</v>
      </c>
      <c r="D40" s="108"/>
      <c r="E40" s="108"/>
      <c r="F40" s="108"/>
      <c r="G40" s="93"/>
      <c r="H40" s="94"/>
    </row>
    <row r="41" spans="1:8" s="10" customFormat="1" ht="15.75" customHeight="1">
      <c r="A41" s="8"/>
      <c r="B41" s="8"/>
      <c r="C41" s="122" t="s">
        <v>128</v>
      </c>
      <c r="D41" s="122"/>
      <c r="E41" s="122"/>
      <c r="F41" s="122"/>
      <c r="G41" s="93" t="s">
        <v>17</v>
      </c>
      <c r="H41" s="91">
        <f>50775+216</f>
        <v>50991</v>
      </c>
    </row>
    <row r="42" spans="1:8" s="10" customFormat="1" ht="36.75" customHeight="1">
      <c r="A42" s="8"/>
      <c r="B42" s="8"/>
      <c r="C42" s="105" t="s">
        <v>129</v>
      </c>
      <c r="D42" s="105"/>
      <c r="E42" s="105"/>
      <c r="F42" s="105"/>
      <c r="G42" s="90" t="s">
        <v>17</v>
      </c>
      <c r="H42" s="91">
        <v>637196</v>
      </c>
    </row>
    <row r="43" spans="1:8" s="10" customFormat="1" ht="15" customHeight="1">
      <c r="A43" s="8"/>
      <c r="B43" s="8"/>
      <c r="C43" s="108" t="s">
        <v>110</v>
      </c>
      <c r="D43" s="108"/>
      <c r="E43" s="108"/>
      <c r="F43" s="108"/>
      <c r="G43" s="93"/>
      <c r="H43" s="94"/>
    </row>
    <row r="44" spans="1:8" s="10" customFormat="1" ht="36.75" customHeight="1">
      <c r="A44" s="8"/>
      <c r="B44" s="8"/>
      <c r="C44" s="105" t="s">
        <v>114</v>
      </c>
      <c r="D44" s="105"/>
      <c r="E44" s="105"/>
      <c r="F44" s="105"/>
      <c r="G44" s="90" t="s">
        <v>17</v>
      </c>
      <c r="H44" s="91">
        <f>216+50775</f>
        <v>50991</v>
      </c>
    </row>
    <row r="45" spans="1:8" s="10" customFormat="1" ht="15.75" customHeight="1">
      <c r="A45" s="8"/>
      <c r="B45" s="8"/>
      <c r="C45" s="122" t="s">
        <v>115</v>
      </c>
      <c r="D45" s="122"/>
      <c r="E45" s="122"/>
      <c r="F45" s="122"/>
      <c r="G45" s="93" t="s">
        <v>17</v>
      </c>
      <c r="H45" s="91">
        <v>1675191</v>
      </c>
    </row>
    <row r="46" spans="1:8" s="10" customFormat="1" ht="25.5" customHeight="1">
      <c r="A46" s="8"/>
      <c r="B46" s="8"/>
      <c r="C46" s="106" t="s">
        <v>111</v>
      </c>
      <c r="D46" s="106"/>
      <c r="E46" s="106"/>
      <c r="F46" s="106"/>
      <c r="G46" s="106"/>
      <c r="H46" s="106"/>
    </row>
    <row r="47" spans="1:8" s="10" customFormat="1" ht="25.5" customHeight="1">
      <c r="A47" s="8"/>
      <c r="B47" s="8"/>
      <c r="C47" s="106" t="s">
        <v>112</v>
      </c>
      <c r="D47" s="106"/>
      <c r="E47" s="106"/>
      <c r="F47" s="106"/>
      <c r="G47" s="106"/>
      <c r="H47" s="106"/>
    </row>
    <row r="48" spans="1:8" s="10" customFormat="1" ht="39" customHeight="1">
      <c r="A48" s="8"/>
      <c r="B48" s="48">
        <v>75864</v>
      </c>
      <c r="C48" s="49" t="s">
        <v>16</v>
      </c>
      <c r="D48" s="50">
        <v>158912152</v>
      </c>
      <c r="E48" s="50">
        <v>0</v>
      </c>
      <c r="F48" s="50">
        <v>1056000</v>
      </c>
      <c r="G48" s="50">
        <v>610000</v>
      </c>
      <c r="H48" s="50">
        <f>D48+E48-F48</f>
        <v>157856152</v>
      </c>
    </row>
    <row r="49" spans="1:8" s="10" customFormat="1" ht="26.25" customHeight="1">
      <c r="A49" s="8"/>
      <c r="B49" s="48"/>
      <c r="C49" s="106" t="s">
        <v>130</v>
      </c>
      <c r="D49" s="106"/>
      <c r="E49" s="106"/>
      <c r="F49" s="106"/>
      <c r="G49" s="106"/>
      <c r="H49" s="106"/>
    </row>
    <row r="50" spans="1:8" s="10" customFormat="1" ht="14.25" customHeight="1">
      <c r="A50" s="8"/>
      <c r="B50" s="8"/>
      <c r="C50" s="108" t="s">
        <v>118</v>
      </c>
      <c r="D50" s="108"/>
      <c r="E50" s="108"/>
      <c r="F50" s="108"/>
      <c r="G50" s="93" t="s">
        <v>117</v>
      </c>
      <c r="H50" s="94">
        <v>1666000</v>
      </c>
    </row>
    <row r="51" spans="1:8" s="10" customFormat="1" ht="14.25" customHeight="1">
      <c r="A51" s="8"/>
      <c r="B51" s="8"/>
      <c r="C51" s="108" t="s">
        <v>131</v>
      </c>
      <c r="D51" s="108"/>
      <c r="E51" s="108"/>
      <c r="F51" s="108"/>
      <c r="G51" s="93"/>
      <c r="H51" s="94"/>
    </row>
    <row r="52" spans="1:8" s="10" customFormat="1" ht="12.75" customHeight="1">
      <c r="A52" s="8"/>
      <c r="B52" s="8"/>
      <c r="C52" s="108" t="s">
        <v>132</v>
      </c>
      <c r="D52" s="108"/>
      <c r="E52" s="108"/>
      <c r="F52" s="108"/>
      <c r="G52" s="93" t="s">
        <v>17</v>
      </c>
      <c r="H52" s="94">
        <v>200000</v>
      </c>
    </row>
    <row r="53" spans="1:8" s="10" customFormat="1" ht="13.5" customHeight="1">
      <c r="A53" s="8"/>
      <c r="B53" s="8"/>
      <c r="C53" s="122" t="s">
        <v>133</v>
      </c>
      <c r="D53" s="122"/>
      <c r="E53" s="122"/>
      <c r="F53" s="122"/>
      <c r="G53" s="93" t="s">
        <v>17</v>
      </c>
      <c r="H53" s="94">
        <v>410000</v>
      </c>
    </row>
    <row r="54" spans="1:8" s="10" customFormat="1" ht="26.25" customHeight="1">
      <c r="A54" s="8"/>
      <c r="B54" s="8"/>
      <c r="C54" s="106" t="s">
        <v>153</v>
      </c>
      <c r="D54" s="106"/>
      <c r="E54" s="106"/>
      <c r="F54" s="106"/>
      <c r="G54" s="106"/>
      <c r="H54" s="106"/>
    </row>
    <row r="55" spans="1:8" s="10" customFormat="1" ht="3.75" customHeight="1">
      <c r="A55" s="8"/>
      <c r="B55" s="8"/>
      <c r="C55" s="92"/>
      <c r="D55" s="92"/>
      <c r="E55" s="92"/>
      <c r="F55" s="92"/>
      <c r="G55" s="93"/>
      <c r="H55" s="94"/>
    </row>
    <row r="56" spans="1:8" s="98" customFormat="1" ht="21.75" customHeight="1">
      <c r="A56" s="95"/>
      <c r="B56" s="95">
        <v>851</v>
      </c>
      <c r="C56" s="96" t="s">
        <v>25</v>
      </c>
      <c r="D56" s="97">
        <v>798360</v>
      </c>
      <c r="E56" s="97">
        <f>E57</f>
        <v>13636946</v>
      </c>
      <c r="F56" s="97">
        <f>F57</f>
        <v>0</v>
      </c>
      <c r="G56" s="97">
        <f>G57</f>
        <v>0</v>
      </c>
      <c r="H56" s="97">
        <f>D56+E56-F56</f>
        <v>14435306</v>
      </c>
    </row>
    <row r="57" spans="1:8" s="10" customFormat="1" ht="18.75" customHeight="1">
      <c r="A57" s="8"/>
      <c r="B57" s="8">
        <v>85157</v>
      </c>
      <c r="C57" s="73" t="s">
        <v>76</v>
      </c>
      <c r="D57" s="40">
        <v>0</v>
      </c>
      <c r="E57" s="40">
        <v>13636946</v>
      </c>
      <c r="F57" s="40">
        <v>0</v>
      </c>
      <c r="G57" s="40">
        <v>0</v>
      </c>
      <c r="H57" s="40">
        <f>D57+E57-F57</f>
        <v>13636946</v>
      </c>
    </row>
    <row r="58" spans="1:8" s="10" customFormat="1" ht="42" customHeight="1">
      <c r="A58" s="8"/>
      <c r="B58" s="8"/>
      <c r="C58" s="106" t="s">
        <v>90</v>
      </c>
      <c r="D58" s="106"/>
      <c r="E58" s="106"/>
      <c r="F58" s="106"/>
      <c r="G58" s="106"/>
      <c r="H58" s="106"/>
    </row>
    <row r="59" spans="1:8" s="54" customFormat="1" ht="3.75" customHeight="1">
      <c r="A59" s="51"/>
      <c r="B59" s="51"/>
      <c r="C59" s="55"/>
      <c r="D59" s="55"/>
      <c r="E59" s="55"/>
      <c r="F59" s="55"/>
      <c r="G59" s="55"/>
      <c r="H59" s="55"/>
    </row>
    <row r="60" spans="1:8" s="3" customFormat="1" ht="21.75" customHeight="1">
      <c r="A60" s="34"/>
      <c r="B60" s="34">
        <v>852</v>
      </c>
      <c r="C60" s="36" t="s">
        <v>26</v>
      </c>
      <c r="D60" s="37">
        <v>1387497</v>
      </c>
      <c r="E60" s="37">
        <f>E61</f>
        <v>12315939</v>
      </c>
      <c r="F60" s="37">
        <f>F61</f>
        <v>0</v>
      </c>
      <c r="G60" s="37">
        <f>G61</f>
        <v>0</v>
      </c>
      <c r="H60" s="37">
        <f>D60+E60-F60</f>
        <v>13703436</v>
      </c>
    </row>
    <row r="61" spans="1:8" s="10" customFormat="1" ht="18.75" customHeight="1">
      <c r="A61" s="8"/>
      <c r="B61" s="8">
        <v>85295</v>
      </c>
      <c r="C61" s="39" t="s">
        <v>19</v>
      </c>
      <c r="D61" s="40">
        <v>1206497</v>
      </c>
      <c r="E61" s="40">
        <v>12315939</v>
      </c>
      <c r="F61" s="40">
        <v>0</v>
      </c>
      <c r="G61" s="40">
        <v>0</v>
      </c>
      <c r="H61" s="40">
        <f>D61+E61-F61</f>
        <v>13522436</v>
      </c>
    </row>
    <row r="62" spans="1:8" s="10" customFormat="1" ht="25.5" customHeight="1">
      <c r="A62" s="8"/>
      <c r="B62" s="8"/>
      <c r="C62" s="117" t="s">
        <v>100</v>
      </c>
      <c r="D62" s="117"/>
      <c r="E62" s="117"/>
      <c r="F62" s="117"/>
      <c r="G62" s="117"/>
      <c r="H62" s="117"/>
    </row>
    <row r="63" spans="1:8" s="10" customFormat="1" ht="40.5" customHeight="1">
      <c r="A63" s="8"/>
      <c r="B63" s="8"/>
      <c r="C63" s="107" t="s">
        <v>101</v>
      </c>
      <c r="D63" s="107"/>
      <c r="E63" s="107"/>
      <c r="F63" s="107"/>
      <c r="G63" s="107"/>
      <c r="H63" s="107"/>
    </row>
    <row r="64" spans="1:8" s="10" customFormat="1" ht="53.25" customHeight="1">
      <c r="A64" s="8"/>
      <c r="B64" s="8"/>
      <c r="C64" s="107" t="s">
        <v>157</v>
      </c>
      <c r="D64" s="107"/>
      <c r="E64" s="107"/>
      <c r="F64" s="107"/>
      <c r="G64" s="107"/>
      <c r="H64" s="107"/>
    </row>
    <row r="65" spans="1:8" s="10" customFormat="1" ht="3.75" customHeight="1">
      <c r="A65" s="8"/>
      <c r="B65" s="8"/>
      <c r="C65" s="19"/>
      <c r="D65" s="19"/>
      <c r="E65" s="19"/>
      <c r="F65" s="19"/>
      <c r="G65" s="19"/>
      <c r="H65" s="19"/>
    </row>
    <row r="66" spans="1:8" s="29" customFormat="1" ht="21" customHeight="1">
      <c r="A66" s="34"/>
      <c r="B66" s="34">
        <v>853</v>
      </c>
      <c r="C66" s="36" t="s">
        <v>18</v>
      </c>
      <c r="D66" s="37">
        <v>8102432</v>
      </c>
      <c r="E66" s="37">
        <f>E67</f>
        <v>854300</v>
      </c>
      <c r="F66" s="37">
        <f>F67</f>
        <v>0</v>
      </c>
      <c r="G66" s="37">
        <f>G67</f>
        <v>0</v>
      </c>
      <c r="H66" s="37">
        <f>D66+E66-F66</f>
        <v>8956732</v>
      </c>
    </row>
    <row r="67" spans="1:8" s="10" customFormat="1" ht="18.75" customHeight="1">
      <c r="A67" s="8"/>
      <c r="B67" s="8">
        <v>85325</v>
      </c>
      <c r="C67" s="39" t="s">
        <v>82</v>
      </c>
      <c r="D67" s="40">
        <v>1366000</v>
      </c>
      <c r="E67" s="40">
        <v>854300</v>
      </c>
      <c r="F67" s="40">
        <v>0</v>
      </c>
      <c r="G67" s="40">
        <v>0</v>
      </c>
      <c r="H67" s="40">
        <f>D67+E67-F67</f>
        <v>2220300</v>
      </c>
    </row>
    <row r="68" spans="1:8" s="10" customFormat="1" ht="54.75" customHeight="1">
      <c r="A68" s="47"/>
      <c r="B68" s="47"/>
      <c r="C68" s="106" t="s">
        <v>134</v>
      </c>
      <c r="D68" s="106"/>
      <c r="E68" s="106"/>
      <c r="F68" s="106"/>
      <c r="G68" s="106"/>
      <c r="H68" s="106"/>
    </row>
    <row r="69" spans="1:8" s="29" customFormat="1" ht="2.25" customHeight="1">
      <c r="A69" s="32"/>
      <c r="B69" s="18"/>
      <c r="C69" s="19"/>
      <c r="D69" s="19"/>
      <c r="E69" s="19"/>
      <c r="F69" s="19"/>
      <c r="G69" s="19"/>
      <c r="H69" s="19"/>
    </row>
    <row r="70" spans="1:8" s="14" customFormat="1" ht="16.5" customHeight="1">
      <c r="A70" s="11" t="s">
        <v>20</v>
      </c>
      <c r="B70" s="11"/>
      <c r="C70" s="12" t="s">
        <v>21</v>
      </c>
      <c r="D70" s="13"/>
      <c r="E70" s="13"/>
      <c r="F70" s="13"/>
      <c r="G70" s="13"/>
      <c r="H70" s="13"/>
    </row>
    <row r="71" spans="3:8" ht="4.5" customHeight="1">
      <c r="C71" s="16"/>
      <c r="D71" s="16"/>
      <c r="E71" s="16"/>
      <c r="F71" s="16"/>
      <c r="G71" s="16"/>
      <c r="H71" s="16"/>
    </row>
    <row r="72" spans="1:8" s="3" customFormat="1" ht="21" customHeight="1">
      <c r="A72" s="34"/>
      <c r="B72" s="34"/>
      <c r="C72" s="36" t="s">
        <v>14</v>
      </c>
      <c r="D72" s="56">
        <v>1292415750</v>
      </c>
      <c r="E72" s="56">
        <f>E74+E82+E93+E97+E121+E128+E132+E136+E78</f>
        <v>48677789</v>
      </c>
      <c r="F72" s="56">
        <f>F74+F82+F93+F97+F121+F128+F132+F136+F78</f>
        <v>3997690</v>
      </c>
      <c r="G72" s="56">
        <f>G74+G82+G93+G97+G121+G128+G132+G136+G78</f>
        <v>1381112</v>
      </c>
      <c r="H72" s="56">
        <f>D72+E72-F72</f>
        <v>1337095849</v>
      </c>
    </row>
    <row r="73" spans="1:8" s="4" customFormat="1" ht="4.5" customHeight="1">
      <c r="A73" s="18"/>
      <c r="B73" s="18"/>
      <c r="C73" s="19"/>
      <c r="D73" s="19"/>
      <c r="E73" s="19"/>
      <c r="F73" s="19"/>
      <c r="G73" s="19"/>
      <c r="H73" s="19"/>
    </row>
    <row r="74" spans="1:8" s="3" customFormat="1" ht="21.75" customHeight="1">
      <c r="A74" s="34"/>
      <c r="B74" s="35" t="s">
        <v>61</v>
      </c>
      <c r="C74" s="36" t="s">
        <v>62</v>
      </c>
      <c r="D74" s="37">
        <v>15993500</v>
      </c>
      <c r="E74" s="37">
        <f>E75</f>
        <v>6846</v>
      </c>
      <c r="F74" s="37">
        <f>F75</f>
        <v>0</v>
      </c>
      <c r="G74" s="37">
        <f>G75</f>
        <v>0</v>
      </c>
      <c r="H74" s="37">
        <f>D74+E74-F74</f>
        <v>16000346</v>
      </c>
    </row>
    <row r="75" spans="1:8" s="46" customFormat="1" ht="18.75" customHeight="1">
      <c r="A75" s="42"/>
      <c r="B75" s="43" t="s">
        <v>72</v>
      </c>
      <c r="C75" s="44" t="s">
        <v>19</v>
      </c>
      <c r="D75" s="45">
        <v>423000</v>
      </c>
      <c r="E75" s="45">
        <v>6846</v>
      </c>
      <c r="F75" s="45">
        <v>0</v>
      </c>
      <c r="G75" s="45">
        <v>0</v>
      </c>
      <c r="H75" s="45">
        <f>D75+E75-F75</f>
        <v>429846</v>
      </c>
    </row>
    <row r="76" spans="1:8" s="10" customFormat="1" ht="51.75" customHeight="1">
      <c r="A76" s="8"/>
      <c r="B76" s="38"/>
      <c r="C76" s="106" t="s">
        <v>89</v>
      </c>
      <c r="D76" s="106"/>
      <c r="E76" s="106"/>
      <c r="F76" s="106"/>
      <c r="G76" s="106"/>
      <c r="H76" s="106"/>
    </row>
    <row r="77" spans="1:8" s="80" customFormat="1" ht="5.25" customHeight="1">
      <c r="A77" s="77"/>
      <c r="B77" s="78"/>
      <c r="C77" s="79"/>
      <c r="D77" s="79"/>
      <c r="E77" s="79"/>
      <c r="F77" s="79"/>
      <c r="G77" s="79"/>
      <c r="H77" s="79"/>
    </row>
    <row r="78" spans="1:8" s="3" customFormat="1" ht="22.5" customHeight="1">
      <c r="A78" s="34"/>
      <c r="B78" s="34">
        <v>150</v>
      </c>
      <c r="C78" s="36" t="s">
        <v>22</v>
      </c>
      <c r="D78" s="37">
        <v>28483004</v>
      </c>
      <c r="E78" s="37">
        <f>E79</f>
        <v>410000</v>
      </c>
      <c r="F78" s="37">
        <f>F79</f>
        <v>0</v>
      </c>
      <c r="G78" s="37">
        <f>G79</f>
        <v>0</v>
      </c>
      <c r="H78" s="37">
        <f>D78+E78-F78</f>
        <v>28893004</v>
      </c>
    </row>
    <row r="79" spans="1:8" s="10" customFormat="1" ht="18.75" customHeight="1">
      <c r="A79" s="8"/>
      <c r="B79" s="8">
        <v>15013</v>
      </c>
      <c r="C79" s="39" t="s">
        <v>23</v>
      </c>
      <c r="D79" s="40">
        <v>22502226</v>
      </c>
      <c r="E79" s="40">
        <v>410000</v>
      </c>
      <c r="F79" s="40">
        <v>0</v>
      </c>
      <c r="G79" s="58">
        <v>0</v>
      </c>
      <c r="H79" s="40">
        <f>D79+E79-F79</f>
        <v>22912226</v>
      </c>
    </row>
    <row r="80" spans="1:8" s="10" customFormat="1" ht="43.5" customHeight="1">
      <c r="A80" s="8"/>
      <c r="B80" s="8"/>
      <c r="C80" s="107" t="s">
        <v>105</v>
      </c>
      <c r="D80" s="107"/>
      <c r="E80" s="107"/>
      <c r="F80" s="107"/>
      <c r="G80" s="107"/>
      <c r="H80" s="107"/>
    </row>
    <row r="81" spans="1:8" s="10" customFormat="1" ht="5.25" customHeight="1">
      <c r="A81" s="8"/>
      <c r="B81" s="8"/>
      <c r="C81" s="19"/>
      <c r="D81" s="19"/>
      <c r="E81" s="19"/>
      <c r="F81" s="19"/>
      <c r="G81" s="19"/>
      <c r="H81" s="19"/>
    </row>
    <row r="82" spans="1:8" s="63" customFormat="1" ht="23.25" customHeight="1">
      <c r="A82" s="60"/>
      <c r="B82" s="60">
        <v>600</v>
      </c>
      <c r="C82" s="61" t="s">
        <v>24</v>
      </c>
      <c r="D82" s="62">
        <v>450678096</v>
      </c>
      <c r="E82" s="62">
        <f>E83+E88+E86</f>
        <v>14136563</v>
      </c>
      <c r="F82" s="62">
        <f>F83+F88+F86</f>
        <v>1300000</v>
      </c>
      <c r="G82" s="62">
        <f>G83+G88+G86</f>
        <v>0</v>
      </c>
      <c r="H82" s="62">
        <f>D82+E82-F82</f>
        <v>463514659</v>
      </c>
    </row>
    <row r="83" spans="1:8" s="10" customFormat="1" ht="18.75" customHeight="1">
      <c r="A83" s="8"/>
      <c r="B83" s="8">
        <v>60001</v>
      </c>
      <c r="C83" s="39" t="s">
        <v>66</v>
      </c>
      <c r="D83" s="40">
        <v>90855000</v>
      </c>
      <c r="E83" s="40">
        <v>1440539</v>
      </c>
      <c r="F83" s="40">
        <v>1300000</v>
      </c>
      <c r="G83" s="40">
        <v>0</v>
      </c>
      <c r="H83" s="40">
        <f>D83+E83-F83</f>
        <v>90995539</v>
      </c>
    </row>
    <row r="84" spans="1:8" s="10" customFormat="1" ht="55.5" customHeight="1">
      <c r="A84" s="8"/>
      <c r="B84" s="8"/>
      <c r="C84" s="106" t="s">
        <v>135</v>
      </c>
      <c r="D84" s="106"/>
      <c r="E84" s="106"/>
      <c r="F84" s="106"/>
      <c r="G84" s="106"/>
      <c r="H84" s="106"/>
    </row>
    <row r="85" spans="1:8" s="10" customFormat="1" ht="42.75" customHeight="1">
      <c r="A85" s="8"/>
      <c r="B85" s="8"/>
      <c r="C85" s="106" t="s">
        <v>91</v>
      </c>
      <c r="D85" s="106"/>
      <c r="E85" s="106"/>
      <c r="F85" s="106"/>
      <c r="G85" s="106"/>
      <c r="H85" s="106"/>
    </row>
    <row r="86" spans="1:8" s="54" customFormat="1" ht="23.25" customHeight="1">
      <c r="A86" s="51"/>
      <c r="B86" s="51">
        <v>60003</v>
      </c>
      <c r="C86" s="59" t="s">
        <v>75</v>
      </c>
      <c r="D86" s="53">
        <v>35000000</v>
      </c>
      <c r="E86" s="53">
        <v>67666</v>
      </c>
      <c r="F86" s="53">
        <v>0</v>
      </c>
      <c r="G86" s="53">
        <v>0</v>
      </c>
      <c r="H86" s="53">
        <f>D86+E86-F86</f>
        <v>35067666</v>
      </c>
    </row>
    <row r="87" spans="1:8" s="4" customFormat="1" ht="51.75" customHeight="1">
      <c r="A87" s="18"/>
      <c r="B87" s="18"/>
      <c r="C87" s="106" t="s">
        <v>159</v>
      </c>
      <c r="D87" s="106"/>
      <c r="E87" s="106"/>
      <c r="F87" s="106"/>
      <c r="G87" s="106"/>
      <c r="H87" s="106"/>
    </row>
    <row r="88" spans="1:8" s="10" customFormat="1" ht="18.75" customHeight="1">
      <c r="A88" s="8"/>
      <c r="B88" s="8">
        <v>60004</v>
      </c>
      <c r="C88" s="39" t="s">
        <v>74</v>
      </c>
      <c r="D88" s="40">
        <v>2164940</v>
      </c>
      <c r="E88" s="40">
        <v>12628358</v>
      </c>
      <c r="F88" s="40">
        <v>0</v>
      </c>
      <c r="G88" s="40">
        <v>0</v>
      </c>
      <c r="H88" s="40">
        <f>D88+E88-F88</f>
        <v>14793298</v>
      </c>
    </row>
    <row r="89" spans="1:8" s="4" customFormat="1" ht="36.75" customHeight="1">
      <c r="A89" s="18"/>
      <c r="B89" s="18"/>
      <c r="C89" s="116" t="s">
        <v>87</v>
      </c>
      <c r="D89" s="116"/>
      <c r="E89" s="116"/>
      <c r="F89" s="116"/>
      <c r="G89" s="116"/>
      <c r="H89" s="116"/>
    </row>
    <row r="90" spans="1:8" s="4" customFormat="1" ht="42" customHeight="1">
      <c r="A90" s="18"/>
      <c r="B90" s="18"/>
      <c r="C90" s="106" t="s">
        <v>149</v>
      </c>
      <c r="D90" s="106"/>
      <c r="E90" s="106"/>
      <c r="F90" s="106"/>
      <c r="G90" s="106"/>
      <c r="H90" s="106"/>
    </row>
    <row r="91" spans="1:8" s="4" customFormat="1" ht="30" customHeight="1">
      <c r="A91" s="18"/>
      <c r="B91" s="18"/>
      <c r="C91" s="106" t="s">
        <v>154</v>
      </c>
      <c r="D91" s="106"/>
      <c r="E91" s="106"/>
      <c r="F91" s="106"/>
      <c r="G91" s="106"/>
      <c r="H91" s="106"/>
    </row>
    <row r="92" spans="1:8" s="10" customFormat="1" ht="5.25" customHeight="1">
      <c r="A92" s="8"/>
      <c r="B92" s="8"/>
      <c r="C92" s="72"/>
      <c r="D92" s="72"/>
      <c r="E92" s="72"/>
      <c r="F92" s="72"/>
      <c r="G92" s="72"/>
      <c r="H92" s="72"/>
    </row>
    <row r="93" spans="1:8" s="66" customFormat="1" ht="27.75" customHeight="1">
      <c r="A93" s="64"/>
      <c r="B93" s="64">
        <v>754</v>
      </c>
      <c r="C93" s="65" t="s">
        <v>77</v>
      </c>
      <c r="D93" s="70">
        <v>185000</v>
      </c>
      <c r="E93" s="70">
        <f>E94</f>
        <v>1037995</v>
      </c>
      <c r="F93" s="70">
        <f>F94</f>
        <v>0</v>
      </c>
      <c r="G93" s="70">
        <f>G94</f>
        <v>0</v>
      </c>
      <c r="H93" s="70">
        <f>D93+E93-F93</f>
        <v>1222995</v>
      </c>
    </row>
    <row r="94" spans="1:8" s="69" customFormat="1" ht="22.5" customHeight="1">
      <c r="A94" s="67"/>
      <c r="B94" s="67">
        <v>75412</v>
      </c>
      <c r="C94" s="68" t="s">
        <v>78</v>
      </c>
      <c r="D94" s="71">
        <v>0</v>
      </c>
      <c r="E94" s="71">
        <v>1037995</v>
      </c>
      <c r="F94" s="71">
        <v>0</v>
      </c>
      <c r="G94" s="71">
        <v>0</v>
      </c>
      <c r="H94" s="71">
        <f>D94+E94-F94</f>
        <v>1037995</v>
      </c>
    </row>
    <row r="95" spans="1:8" s="10" customFormat="1" ht="44.25" customHeight="1">
      <c r="A95" s="8"/>
      <c r="B95" s="8"/>
      <c r="C95" s="107" t="s">
        <v>150</v>
      </c>
      <c r="D95" s="107"/>
      <c r="E95" s="107"/>
      <c r="F95" s="107"/>
      <c r="G95" s="107"/>
      <c r="H95" s="107"/>
    </row>
    <row r="96" spans="1:8" s="10" customFormat="1" ht="4.5" customHeight="1">
      <c r="A96" s="8"/>
      <c r="B96" s="8"/>
      <c r="C96" s="89"/>
      <c r="D96" s="41"/>
      <c r="E96" s="41"/>
      <c r="F96" s="41"/>
      <c r="G96" s="41"/>
      <c r="H96" s="41"/>
    </row>
    <row r="97" spans="1:8" s="3" customFormat="1" ht="23.25" customHeight="1">
      <c r="A97" s="34"/>
      <c r="B97" s="34">
        <v>851</v>
      </c>
      <c r="C97" s="36" t="s">
        <v>25</v>
      </c>
      <c r="D97" s="37">
        <v>125623296</v>
      </c>
      <c r="E97" s="37">
        <f>E113+E98+E102+E104+E106+E111</f>
        <v>20769782</v>
      </c>
      <c r="F97" s="37">
        <f>F113+F98+F102+F104+F106+F111</f>
        <v>2332802</v>
      </c>
      <c r="G97" s="37">
        <f>G113+G98+G102+G104+G106+G111</f>
        <v>0</v>
      </c>
      <c r="H97" s="37">
        <f>D97+E97-F97</f>
        <v>144060276</v>
      </c>
    </row>
    <row r="98" spans="1:8" s="10" customFormat="1" ht="18.75" customHeight="1">
      <c r="A98" s="8"/>
      <c r="B98" s="8">
        <v>85111</v>
      </c>
      <c r="C98" s="73" t="s">
        <v>51</v>
      </c>
      <c r="D98" s="40">
        <v>15778060</v>
      </c>
      <c r="E98" s="40">
        <v>50991</v>
      </c>
      <c r="F98" s="40">
        <v>1675191</v>
      </c>
      <c r="G98" s="40">
        <v>0</v>
      </c>
      <c r="H98" s="40">
        <f>D98+E98-F98</f>
        <v>14153860</v>
      </c>
    </row>
    <row r="99" spans="1:8" s="10" customFormat="1" ht="30.75" customHeight="1">
      <c r="A99" s="8"/>
      <c r="B99" s="8"/>
      <c r="C99" s="117" t="s">
        <v>155</v>
      </c>
      <c r="D99" s="117"/>
      <c r="E99" s="117"/>
      <c r="F99" s="117"/>
      <c r="G99" s="117"/>
      <c r="H99" s="117"/>
    </row>
    <row r="100" spans="1:8" s="88" customFormat="1" ht="15.75" customHeight="1">
      <c r="A100" s="87"/>
      <c r="B100" s="87"/>
      <c r="C100" s="107" t="s">
        <v>102</v>
      </c>
      <c r="D100" s="107"/>
      <c r="E100" s="107"/>
      <c r="F100" s="107"/>
      <c r="G100" s="107"/>
      <c r="H100" s="107"/>
    </row>
    <row r="101" spans="1:8" s="88" customFormat="1" ht="15.75" customHeight="1">
      <c r="A101" s="87"/>
      <c r="B101" s="87"/>
      <c r="C101" s="107" t="s">
        <v>103</v>
      </c>
      <c r="D101" s="107"/>
      <c r="E101" s="107"/>
      <c r="F101" s="107"/>
      <c r="G101" s="107"/>
      <c r="H101" s="107"/>
    </row>
    <row r="102" spans="1:8" s="10" customFormat="1" ht="18.75" customHeight="1">
      <c r="A102" s="8"/>
      <c r="B102" s="8">
        <v>85148</v>
      </c>
      <c r="C102" s="73" t="s">
        <v>79</v>
      </c>
      <c r="D102" s="40">
        <v>4560000</v>
      </c>
      <c r="E102" s="40">
        <v>71340</v>
      </c>
      <c r="F102" s="40">
        <v>0</v>
      </c>
      <c r="G102" s="40">
        <v>0</v>
      </c>
      <c r="H102" s="40">
        <f>D102+E102-F102</f>
        <v>4631340</v>
      </c>
    </row>
    <row r="103" spans="1:8" s="10" customFormat="1" ht="29.25" customHeight="1">
      <c r="A103" s="8"/>
      <c r="B103" s="8"/>
      <c r="C103" s="106" t="s">
        <v>158</v>
      </c>
      <c r="D103" s="106"/>
      <c r="E103" s="106"/>
      <c r="F103" s="106"/>
      <c r="G103" s="106"/>
      <c r="H103" s="106"/>
    </row>
    <row r="104" spans="1:8" s="10" customFormat="1" ht="21.75" customHeight="1">
      <c r="A104" s="8"/>
      <c r="B104" s="8">
        <v>85149</v>
      </c>
      <c r="C104" s="39" t="s">
        <v>80</v>
      </c>
      <c r="D104" s="40">
        <v>1660000</v>
      </c>
      <c r="E104" s="40">
        <v>200000</v>
      </c>
      <c r="F104" s="40">
        <v>0</v>
      </c>
      <c r="G104" s="40">
        <v>0</v>
      </c>
      <c r="H104" s="40">
        <f>D104+E104-F104</f>
        <v>1860000</v>
      </c>
    </row>
    <row r="105" spans="1:8" s="75" customFormat="1" ht="38.25" customHeight="1">
      <c r="A105" s="74"/>
      <c r="B105" s="74"/>
      <c r="C105" s="106" t="s">
        <v>104</v>
      </c>
      <c r="D105" s="106"/>
      <c r="E105" s="106"/>
      <c r="F105" s="106"/>
      <c r="G105" s="106"/>
      <c r="H105" s="106"/>
    </row>
    <row r="106" spans="1:8" s="10" customFormat="1" ht="19.5" customHeight="1">
      <c r="A106" s="8"/>
      <c r="B106" s="8">
        <v>85154</v>
      </c>
      <c r="C106" s="39" t="s">
        <v>81</v>
      </c>
      <c r="D106" s="40">
        <v>390000</v>
      </c>
      <c r="E106" s="40">
        <v>290860</v>
      </c>
      <c r="F106" s="40">
        <v>0</v>
      </c>
      <c r="G106" s="40">
        <v>0</v>
      </c>
      <c r="H106" s="40">
        <f>D106+E106-F106</f>
        <v>680860</v>
      </c>
    </row>
    <row r="107" spans="1:8" s="10" customFormat="1" ht="12.75" customHeight="1">
      <c r="A107" s="8"/>
      <c r="B107" s="8"/>
      <c r="C107" s="116" t="s">
        <v>94</v>
      </c>
      <c r="D107" s="116"/>
      <c r="E107" s="116"/>
      <c r="F107" s="116"/>
      <c r="G107" s="116"/>
      <c r="H107" s="116"/>
    </row>
    <row r="108" spans="1:8" s="10" customFormat="1" ht="55.5" customHeight="1">
      <c r="A108" s="8"/>
      <c r="B108" s="8"/>
      <c r="C108" s="106" t="s">
        <v>151</v>
      </c>
      <c r="D108" s="106"/>
      <c r="E108" s="106"/>
      <c r="F108" s="106"/>
      <c r="G108" s="106"/>
      <c r="H108" s="106"/>
    </row>
    <row r="109" spans="1:8" s="10" customFormat="1" ht="65.25" customHeight="1">
      <c r="A109" s="8"/>
      <c r="B109" s="8"/>
      <c r="C109" s="106" t="s">
        <v>136</v>
      </c>
      <c r="D109" s="106"/>
      <c r="E109" s="106"/>
      <c r="F109" s="106"/>
      <c r="G109" s="106"/>
      <c r="H109" s="106"/>
    </row>
    <row r="110" spans="1:8" s="10" customFormat="1" ht="45" customHeight="1">
      <c r="A110" s="8"/>
      <c r="B110" s="8"/>
      <c r="C110" s="106" t="s">
        <v>162</v>
      </c>
      <c r="D110" s="106"/>
      <c r="E110" s="106"/>
      <c r="F110" s="106"/>
      <c r="G110" s="106"/>
      <c r="H110" s="106"/>
    </row>
    <row r="111" spans="1:8" s="54" customFormat="1" ht="18.75" customHeight="1">
      <c r="A111" s="51"/>
      <c r="B111" s="51">
        <v>85157</v>
      </c>
      <c r="C111" s="52" t="s">
        <v>76</v>
      </c>
      <c r="D111" s="53">
        <v>0</v>
      </c>
      <c r="E111" s="53">
        <v>13636946</v>
      </c>
      <c r="F111" s="53">
        <v>0</v>
      </c>
      <c r="G111" s="53">
        <v>0</v>
      </c>
      <c r="H111" s="53">
        <f>D111+E111-F111</f>
        <v>13636946</v>
      </c>
    </row>
    <row r="112" spans="1:8" s="54" customFormat="1" ht="69.75" customHeight="1">
      <c r="A112" s="51"/>
      <c r="B112" s="51"/>
      <c r="C112" s="106" t="s">
        <v>137</v>
      </c>
      <c r="D112" s="106"/>
      <c r="E112" s="106"/>
      <c r="F112" s="106"/>
      <c r="G112" s="106"/>
      <c r="H112" s="106"/>
    </row>
    <row r="113" spans="1:8" s="10" customFormat="1" ht="18.75" customHeight="1">
      <c r="A113" s="8"/>
      <c r="B113" s="8">
        <v>85195</v>
      </c>
      <c r="C113" s="73" t="s">
        <v>19</v>
      </c>
      <c r="D113" s="40">
        <v>100962183</v>
      </c>
      <c r="E113" s="40">
        <v>6519645</v>
      </c>
      <c r="F113" s="40">
        <v>657611</v>
      </c>
      <c r="G113" s="40">
        <v>0</v>
      </c>
      <c r="H113" s="40">
        <f>D113+E113-F113</f>
        <v>106824217</v>
      </c>
    </row>
    <row r="114" spans="1:8" s="10" customFormat="1" ht="29.25" customHeight="1">
      <c r="A114" s="8"/>
      <c r="B114" s="8"/>
      <c r="C114" s="116" t="s">
        <v>95</v>
      </c>
      <c r="D114" s="116"/>
      <c r="E114" s="116"/>
      <c r="F114" s="116"/>
      <c r="G114" s="116"/>
      <c r="H114" s="116"/>
    </row>
    <row r="115" spans="1:8" s="10" customFormat="1" ht="13.5" customHeight="1">
      <c r="A115" s="8"/>
      <c r="B115" s="8"/>
      <c r="C115" s="106" t="s">
        <v>96</v>
      </c>
      <c r="D115" s="106"/>
      <c r="E115" s="106"/>
      <c r="F115" s="106"/>
      <c r="G115" s="106"/>
      <c r="H115" s="106"/>
    </row>
    <row r="116" spans="1:8" s="10" customFormat="1" ht="13.5" customHeight="1">
      <c r="A116" s="8"/>
      <c r="B116" s="8"/>
      <c r="C116" s="106" t="s">
        <v>97</v>
      </c>
      <c r="D116" s="106"/>
      <c r="E116" s="106"/>
      <c r="F116" s="106"/>
      <c r="G116" s="106"/>
      <c r="H116" s="106"/>
    </row>
    <row r="117" spans="1:8" s="10" customFormat="1" ht="13.5" customHeight="1">
      <c r="A117" s="8"/>
      <c r="B117" s="8"/>
      <c r="C117" s="106" t="s">
        <v>138</v>
      </c>
      <c r="D117" s="106"/>
      <c r="E117" s="106"/>
      <c r="F117" s="106"/>
      <c r="G117" s="106"/>
      <c r="H117" s="106"/>
    </row>
    <row r="118" spans="1:8" s="10" customFormat="1" ht="13.5" customHeight="1">
      <c r="A118" s="8"/>
      <c r="B118" s="8"/>
      <c r="C118" s="106" t="s">
        <v>98</v>
      </c>
      <c r="D118" s="106"/>
      <c r="E118" s="106"/>
      <c r="F118" s="106"/>
      <c r="G118" s="106"/>
      <c r="H118" s="106"/>
    </row>
    <row r="119" spans="1:8" s="10" customFormat="1" ht="27" customHeight="1">
      <c r="A119" s="8"/>
      <c r="B119" s="8"/>
      <c r="C119" s="106" t="s">
        <v>119</v>
      </c>
      <c r="D119" s="106"/>
      <c r="E119" s="106"/>
      <c r="F119" s="106"/>
      <c r="G119" s="106"/>
      <c r="H119" s="106"/>
    </row>
    <row r="120" spans="1:8" s="4" customFormat="1" ht="3" customHeight="1">
      <c r="A120" s="18"/>
      <c r="B120" s="18"/>
      <c r="C120" s="19"/>
      <c r="D120" s="19"/>
      <c r="E120" s="19"/>
      <c r="F120" s="19"/>
      <c r="G120" s="19"/>
      <c r="H120" s="19"/>
    </row>
    <row r="121" spans="1:8" s="3" customFormat="1" ht="23.25" customHeight="1">
      <c r="A121" s="34"/>
      <c r="B121" s="34">
        <v>852</v>
      </c>
      <c r="C121" s="36" t="s">
        <v>26</v>
      </c>
      <c r="D121" s="37">
        <v>24656408</v>
      </c>
      <c r="E121" s="37">
        <f>E122</f>
        <v>10934827</v>
      </c>
      <c r="F121" s="37">
        <f>F122</f>
        <v>284888</v>
      </c>
      <c r="G121" s="37">
        <f>G122</f>
        <v>1381112</v>
      </c>
      <c r="H121" s="37">
        <f>D121+E121-F121</f>
        <v>35306347</v>
      </c>
    </row>
    <row r="122" spans="1:8" s="10" customFormat="1" ht="18.75" customHeight="1">
      <c r="A122" s="8"/>
      <c r="B122" s="8">
        <v>85295</v>
      </c>
      <c r="C122" s="39" t="s">
        <v>19</v>
      </c>
      <c r="D122" s="40">
        <v>19141610</v>
      </c>
      <c r="E122" s="40">
        <v>10934827</v>
      </c>
      <c r="F122" s="40">
        <v>284888</v>
      </c>
      <c r="G122" s="40">
        <v>1381112</v>
      </c>
      <c r="H122" s="40">
        <f>D122+E122-F122</f>
        <v>29791549</v>
      </c>
    </row>
    <row r="123" spans="1:8" s="10" customFormat="1" ht="39.75" customHeight="1">
      <c r="A123" s="8"/>
      <c r="B123" s="8"/>
      <c r="C123" s="107" t="s">
        <v>139</v>
      </c>
      <c r="D123" s="107"/>
      <c r="E123" s="107"/>
      <c r="F123" s="107"/>
      <c r="G123" s="107"/>
      <c r="H123" s="107"/>
    </row>
    <row r="124" spans="1:8" s="10" customFormat="1" ht="12.75" customHeight="1">
      <c r="A124" s="8"/>
      <c r="B124" s="8"/>
      <c r="C124" s="106" t="s">
        <v>99</v>
      </c>
      <c r="D124" s="106"/>
      <c r="E124" s="106"/>
      <c r="F124" s="106"/>
      <c r="G124" s="106"/>
      <c r="H124" s="106"/>
    </row>
    <row r="125" spans="1:8" s="10" customFormat="1" ht="54.75" customHeight="1">
      <c r="A125" s="8"/>
      <c r="B125" s="8"/>
      <c r="C125" s="106" t="s">
        <v>160</v>
      </c>
      <c r="D125" s="106"/>
      <c r="E125" s="106"/>
      <c r="F125" s="106"/>
      <c r="G125" s="106"/>
      <c r="H125" s="106"/>
    </row>
    <row r="126" spans="1:8" s="4" customFormat="1" ht="42" customHeight="1">
      <c r="A126" s="18"/>
      <c r="B126" s="18"/>
      <c r="C126" s="107" t="s">
        <v>163</v>
      </c>
      <c r="D126" s="107"/>
      <c r="E126" s="107"/>
      <c r="F126" s="107"/>
      <c r="G126" s="107"/>
      <c r="H126" s="107"/>
    </row>
    <row r="127" spans="1:8" s="10" customFormat="1" ht="4.5" customHeight="1">
      <c r="A127" s="8"/>
      <c r="B127" s="8"/>
      <c r="C127" s="19"/>
      <c r="D127" s="19"/>
      <c r="E127" s="19"/>
      <c r="F127" s="19"/>
      <c r="G127" s="19"/>
      <c r="H127" s="19"/>
    </row>
    <row r="128" spans="1:8" s="29" customFormat="1" ht="21.75" customHeight="1">
      <c r="A128" s="34"/>
      <c r="B128" s="34">
        <v>853</v>
      </c>
      <c r="C128" s="36" t="s">
        <v>18</v>
      </c>
      <c r="D128" s="37">
        <v>25692162</v>
      </c>
      <c r="E128" s="37">
        <f>E129</f>
        <v>854300</v>
      </c>
      <c r="F128" s="37">
        <f>F129</f>
        <v>0</v>
      </c>
      <c r="G128" s="37">
        <f>G129</f>
        <v>0</v>
      </c>
      <c r="H128" s="37">
        <f>D128+E128-F128</f>
        <v>26546462</v>
      </c>
    </row>
    <row r="129" spans="1:8" s="10" customFormat="1" ht="18" customHeight="1">
      <c r="A129" s="8"/>
      <c r="B129" s="8">
        <v>85325</v>
      </c>
      <c r="C129" s="39" t="s">
        <v>82</v>
      </c>
      <c r="D129" s="40">
        <v>1366000</v>
      </c>
      <c r="E129" s="40">
        <v>854300</v>
      </c>
      <c r="F129" s="40">
        <v>0</v>
      </c>
      <c r="G129" s="40">
        <v>0</v>
      </c>
      <c r="H129" s="40">
        <f>D129+E129-F129</f>
        <v>2220300</v>
      </c>
    </row>
    <row r="130" spans="1:8" s="4" customFormat="1" ht="72.75" customHeight="1">
      <c r="A130" s="18"/>
      <c r="B130" s="18"/>
      <c r="C130" s="106" t="s">
        <v>140</v>
      </c>
      <c r="D130" s="106"/>
      <c r="E130" s="106"/>
      <c r="F130" s="106"/>
      <c r="G130" s="106"/>
      <c r="H130" s="106"/>
    </row>
    <row r="131" spans="1:8" s="10" customFormat="1" ht="3.75" customHeight="1">
      <c r="A131" s="8"/>
      <c r="B131" s="8"/>
      <c r="C131" s="19"/>
      <c r="D131" s="19"/>
      <c r="E131" s="19"/>
      <c r="F131" s="19"/>
      <c r="G131" s="19"/>
      <c r="H131" s="19"/>
    </row>
    <row r="132" spans="1:8" s="3" customFormat="1" ht="21.75" customHeight="1">
      <c r="A132" s="34"/>
      <c r="B132" s="34">
        <v>854</v>
      </c>
      <c r="C132" s="36" t="s">
        <v>64</v>
      </c>
      <c r="D132" s="37">
        <v>50568776</v>
      </c>
      <c r="E132" s="37">
        <f>E133</f>
        <v>80000</v>
      </c>
      <c r="F132" s="37">
        <f>F133</f>
        <v>80000</v>
      </c>
      <c r="G132" s="37">
        <f>G133</f>
        <v>0</v>
      </c>
      <c r="H132" s="37">
        <f>D132+E132-F132</f>
        <v>50568776</v>
      </c>
    </row>
    <row r="133" spans="1:8" s="10" customFormat="1" ht="18.75" customHeight="1">
      <c r="A133" s="8"/>
      <c r="B133" s="8">
        <v>85495</v>
      </c>
      <c r="C133" s="39" t="s">
        <v>19</v>
      </c>
      <c r="D133" s="40">
        <v>355169</v>
      </c>
      <c r="E133" s="40">
        <v>80000</v>
      </c>
      <c r="F133" s="40">
        <v>80000</v>
      </c>
      <c r="G133" s="40">
        <v>0</v>
      </c>
      <c r="H133" s="40">
        <f>D133+E133-F133</f>
        <v>355169</v>
      </c>
    </row>
    <row r="134" spans="1:8" s="4" customFormat="1" ht="45.75" customHeight="1">
      <c r="A134" s="18"/>
      <c r="B134" s="18"/>
      <c r="C134" s="106" t="s">
        <v>152</v>
      </c>
      <c r="D134" s="106"/>
      <c r="E134" s="106"/>
      <c r="F134" s="106"/>
      <c r="G134" s="106"/>
      <c r="H134" s="106"/>
    </row>
    <row r="135" spans="1:8" s="3" customFormat="1" ht="6" customHeight="1">
      <c r="A135" s="32"/>
      <c r="B135" s="32"/>
      <c r="C135" s="79"/>
      <c r="D135" s="79"/>
      <c r="E135" s="79"/>
      <c r="F135" s="79"/>
      <c r="G135" s="79"/>
      <c r="H135" s="79"/>
    </row>
    <row r="136" spans="1:8" s="29" customFormat="1" ht="18.75" customHeight="1">
      <c r="A136" s="83"/>
      <c r="B136" s="83">
        <v>921</v>
      </c>
      <c r="C136" s="84" t="s">
        <v>63</v>
      </c>
      <c r="D136" s="85">
        <v>132556590</v>
      </c>
      <c r="E136" s="85">
        <f>E137</f>
        <v>447476</v>
      </c>
      <c r="F136" s="85">
        <f>F137</f>
        <v>0</v>
      </c>
      <c r="G136" s="85">
        <f>G137</f>
        <v>0</v>
      </c>
      <c r="H136" s="85">
        <f>D136+E136-F136</f>
        <v>133004066</v>
      </c>
    </row>
    <row r="137" spans="1:8" s="10" customFormat="1" ht="18.75" customHeight="1">
      <c r="A137" s="8"/>
      <c r="B137" s="8">
        <v>92118</v>
      </c>
      <c r="C137" s="39" t="s">
        <v>83</v>
      </c>
      <c r="D137" s="40">
        <v>15241102</v>
      </c>
      <c r="E137" s="40">
        <v>447476</v>
      </c>
      <c r="F137" s="40">
        <v>0</v>
      </c>
      <c r="G137" s="40">
        <v>0</v>
      </c>
      <c r="H137" s="40">
        <f>D137+E137-F137</f>
        <v>15688578</v>
      </c>
    </row>
    <row r="138" spans="1:8" s="82" customFormat="1" ht="12.75" customHeight="1">
      <c r="A138" s="81"/>
      <c r="B138" s="81"/>
      <c r="C138" s="116" t="s">
        <v>92</v>
      </c>
      <c r="D138" s="116"/>
      <c r="E138" s="116"/>
      <c r="F138" s="116"/>
      <c r="G138" s="116"/>
      <c r="H138" s="116"/>
    </row>
    <row r="139" spans="1:8" s="10" customFormat="1" ht="42" customHeight="1">
      <c r="A139" s="8"/>
      <c r="B139" s="8"/>
      <c r="C139" s="106" t="s">
        <v>93</v>
      </c>
      <c r="D139" s="106"/>
      <c r="E139" s="106"/>
      <c r="F139" s="106"/>
      <c r="G139" s="106"/>
      <c r="H139" s="106"/>
    </row>
    <row r="140" spans="1:8" s="10" customFormat="1" ht="41.25" customHeight="1">
      <c r="A140" s="8"/>
      <c r="B140" s="8"/>
      <c r="C140" s="106" t="s">
        <v>141</v>
      </c>
      <c r="D140" s="106"/>
      <c r="E140" s="106"/>
      <c r="F140" s="106"/>
      <c r="G140" s="106"/>
      <c r="H140" s="106"/>
    </row>
    <row r="141" spans="1:8" s="10" customFormat="1" ht="5.25" customHeight="1">
      <c r="A141" s="8"/>
      <c r="B141" s="86"/>
      <c r="C141" s="19"/>
      <c r="D141" s="19"/>
      <c r="E141" s="19"/>
      <c r="F141" s="19"/>
      <c r="G141" s="19"/>
      <c r="H141" s="19"/>
    </row>
    <row r="142" spans="1:8" s="2" customFormat="1" ht="21" customHeight="1">
      <c r="A142" s="111" t="s">
        <v>27</v>
      </c>
      <c r="B142" s="111"/>
      <c r="C142" s="111"/>
      <c r="D142" s="111"/>
      <c r="E142" s="111"/>
      <c r="F142" s="111"/>
      <c r="G142" s="111"/>
      <c r="H142" s="111"/>
    </row>
    <row r="143" spans="1:8" s="22" customFormat="1" ht="18.75" customHeight="1">
      <c r="A143" s="20" t="s">
        <v>12</v>
      </c>
      <c r="B143" s="118" t="s">
        <v>28</v>
      </c>
      <c r="C143" s="118"/>
      <c r="D143" s="21"/>
      <c r="E143" s="21"/>
      <c r="F143" s="21"/>
      <c r="G143" s="21"/>
      <c r="H143" s="21"/>
    </row>
    <row r="144" spans="1:8" s="2" customFormat="1" ht="27" customHeight="1">
      <c r="A144" s="30" t="s">
        <v>29</v>
      </c>
      <c r="B144" s="112" t="s">
        <v>30</v>
      </c>
      <c r="C144" s="113"/>
      <c r="D144" s="31">
        <v>1218115750</v>
      </c>
      <c r="E144" s="31">
        <f>E145+E146</f>
        <v>44680099</v>
      </c>
      <c r="F144" s="31"/>
      <c r="G144" s="31"/>
      <c r="H144" s="31">
        <f aca="true" t="shared" si="0" ref="H144:H149">D144+E144-F144</f>
        <v>1262795849</v>
      </c>
    </row>
    <row r="145" spans="1:8" s="2" customFormat="1" ht="27" customHeight="1">
      <c r="A145" s="30" t="s">
        <v>31</v>
      </c>
      <c r="B145" s="114" t="s">
        <v>32</v>
      </c>
      <c r="C145" s="115"/>
      <c r="D145" s="31">
        <v>863168970</v>
      </c>
      <c r="E145" s="31">
        <v>37995122</v>
      </c>
      <c r="F145" s="31"/>
      <c r="G145" s="31"/>
      <c r="H145" s="31">
        <f t="shared" si="0"/>
        <v>901164092</v>
      </c>
    </row>
    <row r="146" spans="1:8" s="2" customFormat="1" ht="27" customHeight="1">
      <c r="A146" s="30" t="s">
        <v>33</v>
      </c>
      <c r="B146" s="109" t="s">
        <v>70</v>
      </c>
      <c r="C146" s="110"/>
      <c r="D146" s="33">
        <v>354946780</v>
      </c>
      <c r="E146" s="33">
        <v>6684977</v>
      </c>
      <c r="F146" s="33"/>
      <c r="G146" s="33"/>
      <c r="H146" s="31">
        <f t="shared" si="0"/>
        <v>361631757</v>
      </c>
    </row>
    <row r="147" spans="1:8" s="2" customFormat="1" ht="27" customHeight="1">
      <c r="A147" s="30" t="s">
        <v>35</v>
      </c>
      <c r="B147" s="114" t="s">
        <v>34</v>
      </c>
      <c r="C147" s="115"/>
      <c r="D147" s="31">
        <v>1292415750</v>
      </c>
      <c r="E147" s="31">
        <f>E148+E149</f>
        <v>44680099</v>
      </c>
      <c r="F147" s="31"/>
      <c r="G147" s="31"/>
      <c r="H147" s="31">
        <f t="shared" si="0"/>
        <v>1337095849</v>
      </c>
    </row>
    <row r="148" spans="1:8" s="2" customFormat="1" ht="27" customHeight="1">
      <c r="A148" s="30" t="s">
        <v>37</v>
      </c>
      <c r="B148" s="114" t="s">
        <v>36</v>
      </c>
      <c r="C148" s="115"/>
      <c r="D148" s="31">
        <v>759460266</v>
      </c>
      <c r="E148" s="31">
        <v>38773137</v>
      </c>
      <c r="F148" s="31"/>
      <c r="G148" s="31"/>
      <c r="H148" s="31">
        <f t="shared" si="0"/>
        <v>798233403</v>
      </c>
    </row>
    <row r="149" spans="1:8" s="2" customFormat="1" ht="27" customHeight="1">
      <c r="A149" s="30" t="s">
        <v>38</v>
      </c>
      <c r="B149" s="109" t="s">
        <v>71</v>
      </c>
      <c r="C149" s="110"/>
      <c r="D149" s="33">
        <v>532955484</v>
      </c>
      <c r="E149" s="33">
        <v>5906962</v>
      </c>
      <c r="F149" s="33"/>
      <c r="G149" s="33"/>
      <c r="H149" s="31">
        <f t="shared" si="0"/>
        <v>538862446</v>
      </c>
    </row>
    <row r="150" spans="1:8" s="4" customFormat="1" ht="27" customHeight="1">
      <c r="A150" s="30" t="s">
        <v>39</v>
      </c>
      <c r="B150" s="120" t="s">
        <v>41</v>
      </c>
      <c r="C150" s="120"/>
      <c r="D150" s="33">
        <f>D151+D152</f>
        <v>451186649</v>
      </c>
      <c r="E150" s="33">
        <f>E151+E152</f>
        <v>28834898</v>
      </c>
      <c r="F150" s="33"/>
      <c r="G150" s="33"/>
      <c r="H150" s="33">
        <f aca="true" t="shared" si="1" ref="H150:H155">D150+E150-F150</f>
        <v>480021547</v>
      </c>
    </row>
    <row r="151" spans="1:8" s="4" customFormat="1" ht="27" customHeight="1">
      <c r="A151" s="30" t="s">
        <v>40</v>
      </c>
      <c r="B151" s="120" t="s">
        <v>42</v>
      </c>
      <c r="C151" s="120"/>
      <c r="D151" s="33">
        <v>266793203</v>
      </c>
      <c r="E151" s="33">
        <v>13896534</v>
      </c>
      <c r="F151" s="33"/>
      <c r="G151" s="33"/>
      <c r="H151" s="33">
        <f t="shared" si="1"/>
        <v>280689737</v>
      </c>
    </row>
    <row r="152" spans="1:8" s="4" customFormat="1" ht="27" customHeight="1">
      <c r="A152" s="30" t="s">
        <v>67</v>
      </c>
      <c r="B152" s="120" t="s">
        <v>43</v>
      </c>
      <c r="C152" s="120"/>
      <c r="D152" s="33">
        <v>184393446</v>
      </c>
      <c r="E152" s="33">
        <v>14938364</v>
      </c>
      <c r="F152" s="33"/>
      <c r="G152" s="33"/>
      <c r="H152" s="33">
        <f t="shared" si="1"/>
        <v>199331810</v>
      </c>
    </row>
    <row r="153" spans="1:8" s="4" customFormat="1" ht="39.75" customHeight="1">
      <c r="A153" s="30" t="s">
        <v>120</v>
      </c>
      <c r="B153" s="120" t="s">
        <v>125</v>
      </c>
      <c r="C153" s="120"/>
      <c r="D153" s="33">
        <v>82600000</v>
      </c>
      <c r="E153" s="33">
        <v>1440539</v>
      </c>
      <c r="F153" s="33"/>
      <c r="G153" s="33"/>
      <c r="H153" s="33">
        <f t="shared" si="1"/>
        <v>84040539</v>
      </c>
    </row>
    <row r="154" spans="1:8" s="4" customFormat="1" ht="39.75" customHeight="1">
      <c r="A154" s="30" t="s">
        <v>121</v>
      </c>
      <c r="B154" s="120" t="s">
        <v>84</v>
      </c>
      <c r="C154" s="120"/>
      <c r="D154" s="33">
        <v>2137500</v>
      </c>
      <c r="E154" s="33">
        <v>156100</v>
      </c>
      <c r="F154" s="33"/>
      <c r="G154" s="33"/>
      <c r="H154" s="33">
        <f t="shared" si="1"/>
        <v>2293600</v>
      </c>
    </row>
    <row r="155" spans="1:8" s="4" customFormat="1" ht="52.5" customHeight="1">
      <c r="A155" s="30" t="s">
        <v>144</v>
      </c>
      <c r="B155" s="120" t="s">
        <v>85</v>
      </c>
      <c r="C155" s="120"/>
      <c r="D155" s="33">
        <v>2137500</v>
      </c>
      <c r="E155" s="33">
        <v>156100</v>
      </c>
      <c r="F155" s="33"/>
      <c r="G155" s="33"/>
      <c r="H155" s="33">
        <f t="shared" si="1"/>
        <v>2293600</v>
      </c>
    </row>
    <row r="156" spans="1:8" s="2" customFormat="1" ht="9.75" customHeight="1">
      <c r="A156" s="23"/>
      <c r="B156" s="24"/>
      <c r="C156" s="24"/>
      <c r="D156" s="25"/>
      <c r="E156" s="25"/>
      <c r="F156" s="25"/>
      <c r="G156" s="25"/>
      <c r="H156" s="25"/>
    </row>
    <row r="157" spans="1:8" s="22" customFormat="1" ht="18.75" customHeight="1">
      <c r="A157" s="11" t="s">
        <v>20</v>
      </c>
      <c r="B157" s="121" t="s">
        <v>44</v>
      </c>
      <c r="C157" s="121"/>
      <c r="D157" s="13"/>
      <c r="E157" s="13"/>
      <c r="F157" s="13"/>
      <c r="G157" s="13"/>
      <c r="H157" s="13"/>
    </row>
    <row r="158" spans="1:8" s="4" customFormat="1" ht="15" customHeight="1">
      <c r="A158" s="18" t="s">
        <v>29</v>
      </c>
      <c r="B158" s="106" t="s">
        <v>65</v>
      </c>
      <c r="C158" s="106"/>
      <c r="D158" s="106"/>
      <c r="E158" s="106"/>
      <c r="F158" s="106"/>
      <c r="G158" s="106"/>
      <c r="H158" s="106"/>
    </row>
    <row r="159" spans="1:8" s="4" customFormat="1" ht="15" customHeight="1">
      <c r="A159" s="18" t="s">
        <v>31</v>
      </c>
      <c r="B159" s="106" t="s">
        <v>53</v>
      </c>
      <c r="C159" s="106"/>
      <c r="D159" s="106"/>
      <c r="E159" s="106"/>
      <c r="F159" s="106"/>
      <c r="G159" s="106"/>
      <c r="H159" s="106"/>
    </row>
    <row r="160" spans="1:8" s="4" customFormat="1" ht="15" customHeight="1">
      <c r="A160" s="18" t="s">
        <v>33</v>
      </c>
      <c r="B160" s="106" t="s">
        <v>54</v>
      </c>
      <c r="C160" s="106"/>
      <c r="D160" s="106"/>
      <c r="E160" s="106"/>
      <c r="F160" s="106"/>
      <c r="G160" s="106"/>
      <c r="H160" s="106"/>
    </row>
    <row r="161" spans="1:8" s="4" customFormat="1" ht="15" customHeight="1">
      <c r="A161" s="18" t="s">
        <v>35</v>
      </c>
      <c r="B161" s="106" t="s">
        <v>55</v>
      </c>
      <c r="C161" s="106"/>
      <c r="D161" s="106"/>
      <c r="E161" s="106"/>
      <c r="F161" s="106"/>
      <c r="G161" s="106"/>
      <c r="H161" s="106"/>
    </row>
    <row r="162" spans="1:8" s="4" customFormat="1" ht="15" customHeight="1">
      <c r="A162" s="18" t="s">
        <v>37</v>
      </c>
      <c r="B162" s="106" t="s">
        <v>56</v>
      </c>
      <c r="C162" s="106"/>
      <c r="D162" s="106"/>
      <c r="E162" s="106"/>
      <c r="F162" s="106"/>
      <c r="G162" s="106"/>
      <c r="H162" s="106"/>
    </row>
    <row r="163" spans="1:8" s="76" customFormat="1" ht="25.5" customHeight="1">
      <c r="A163" s="18" t="s">
        <v>38</v>
      </c>
      <c r="B163" s="106" t="s">
        <v>57</v>
      </c>
      <c r="C163" s="106"/>
      <c r="D163" s="106"/>
      <c r="E163" s="106"/>
      <c r="F163" s="106"/>
      <c r="G163" s="106"/>
      <c r="H163" s="106"/>
    </row>
    <row r="164" spans="1:21" s="101" customFormat="1" ht="15" customHeight="1">
      <c r="A164" s="18" t="s">
        <v>39</v>
      </c>
      <c r="B164" s="119" t="s">
        <v>142</v>
      </c>
      <c r="C164" s="119"/>
      <c r="D164" s="119"/>
      <c r="E164" s="119"/>
      <c r="F164" s="119"/>
      <c r="G164" s="119"/>
      <c r="H164" s="119"/>
      <c r="I164" s="100"/>
      <c r="L164" s="100"/>
      <c r="O164" s="100"/>
      <c r="R164" s="100"/>
      <c r="U164" s="102"/>
    </row>
    <row r="165" spans="1:8" s="75" customFormat="1" ht="15" customHeight="1">
      <c r="A165" s="18" t="s">
        <v>40</v>
      </c>
      <c r="B165" s="119" t="s">
        <v>124</v>
      </c>
      <c r="C165" s="119"/>
      <c r="D165" s="119"/>
      <c r="E165" s="119"/>
      <c r="F165" s="119"/>
      <c r="G165" s="119"/>
      <c r="H165" s="119"/>
    </row>
    <row r="166" spans="1:8" s="4" customFormat="1" ht="15" customHeight="1">
      <c r="A166" s="18" t="s">
        <v>67</v>
      </c>
      <c r="B166" s="106" t="s">
        <v>58</v>
      </c>
      <c r="C166" s="106"/>
      <c r="D166" s="106"/>
      <c r="E166" s="106"/>
      <c r="F166" s="106"/>
      <c r="G166" s="106"/>
      <c r="H166" s="106"/>
    </row>
    <row r="167" spans="1:8" s="99" customFormat="1" ht="15" customHeight="1">
      <c r="A167" s="18" t="s">
        <v>120</v>
      </c>
      <c r="B167" s="123" t="s">
        <v>122</v>
      </c>
      <c r="C167" s="123"/>
      <c r="D167" s="123"/>
      <c r="E167" s="123"/>
      <c r="F167" s="123"/>
      <c r="G167" s="123"/>
      <c r="H167" s="123"/>
    </row>
    <row r="168" spans="1:8" s="75" customFormat="1" ht="15" customHeight="1">
      <c r="A168" s="18" t="s">
        <v>121</v>
      </c>
      <c r="B168" s="119" t="s">
        <v>86</v>
      </c>
      <c r="C168" s="119"/>
      <c r="D168" s="119"/>
      <c r="E168" s="119"/>
      <c r="F168" s="119"/>
      <c r="G168" s="119"/>
      <c r="H168" s="119"/>
    </row>
    <row r="169" spans="1:8" s="4" customFormat="1" ht="8.25" customHeight="1">
      <c r="A169" s="18"/>
      <c r="B169" s="19"/>
      <c r="C169" s="19"/>
      <c r="D169" s="19"/>
      <c r="E169" s="19"/>
      <c r="F169" s="19"/>
      <c r="G169" s="19"/>
      <c r="H169" s="19"/>
    </row>
    <row r="170" spans="1:8" ht="16.5" customHeight="1">
      <c r="A170" s="11" t="s">
        <v>45</v>
      </c>
      <c r="B170" s="121" t="s">
        <v>59</v>
      </c>
      <c r="C170" s="121"/>
      <c r="D170" s="26"/>
      <c r="E170" s="26"/>
      <c r="F170" s="26"/>
      <c r="G170" s="26"/>
      <c r="H170" s="26"/>
    </row>
    <row r="171" spans="4:8" ht="4.5" customHeight="1">
      <c r="D171" s="27"/>
      <c r="E171" s="27"/>
      <c r="F171" s="27"/>
      <c r="G171" s="27"/>
      <c r="H171" s="27"/>
    </row>
    <row r="172" spans="1:8" s="4" customFormat="1" ht="12.75" customHeight="1">
      <c r="A172" s="15" t="s">
        <v>49</v>
      </c>
      <c r="B172" s="122" t="s">
        <v>60</v>
      </c>
      <c r="C172" s="122"/>
      <c r="D172" s="122"/>
      <c r="E172" s="122"/>
      <c r="F172" s="122"/>
      <c r="G172" s="122"/>
      <c r="H172" s="122"/>
    </row>
    <row r="173" spans="1:8" s="4" customFormat="1" ht="15" customHeight="1">
      <c r="A173" s="18"/>
      <c r="B173" s="103" t="s">
        <v>46</v>
      </c>
      <c r="C173" s="122" t="s">
        <v>123</v>
      </c>
      <c r="D173" s="122"/>
      <c r="E173" s="122"/>
      <c r="F173" s="122"/>
      <c r="G173" s="122"/>
      <c r="H173" s="122"/>
    </row>
    <row r="174" spans="1:8" ht="15" customHeight="1">
      <c r="A174" s="18"/>
      <c r="B174" s="103" t="s">
        <v>47</v>
      </c>
      <c r="C174" s="122" t="s">
        <v>143</v>
      </c>
      <c r="D174" s="122"/>
      <c r="E174" s="122"/>
      <c r="F174" s="122"/>
      <c r="G174" s="122"/>
      <c r="H174" s="122"/>
    </row>
    <row r="175" spans="2:8" ht="15" customHeight="1">
      <c r="B175" s="108" t="s">
        <v>48</v>
      </c>
      <c r="C175" s="108"/>
      <c r="D175" s="108"/>
      <c r="E175" s="108"/>
      <c r="F175" s="108"/>
      <c r="G175" s="108"/>
      <c r="H175" s="108"/>
    </row>
    <row r="180" spans="1:8" s="10" customFormat="1" ht="69.75" customHeight="1">
      <c r="A180" s="8"/>
      <c r="B180" s="8"/>
      <c r="C180" s="106"/>
      <c r="D180" s="106"/>
      <c r="E180" s="106"/>
      <c r="F180" s="106"/>
      <c r="G180" s="106"/>
      <c r="H180" s="106"/>
    </row>
  </sheetData>
  <sheetProtection password="C25B" sheet="1"/>
  <mergeCells count="108">
    <mergeCell ref="C52:F52"/>
    <mergeCell ref="C53:F53"/>
    <mergeCell ref="C54:H54"/>
    <mergeCell ref="C90:H90"/>
    <mergeCell ref="C91:H91"/>
    <mergeCell ref="B11:C11"/>
    <mergeCell ref="A7:H7"/>
    <mergeCell ref="A8:H8"/>
    <mergeCell ref="A9:H9"/>
    <mergeCell ref="C110:H110"/>
    <mergeCell ref="A10:H10"/>
    <mergeCell ref="C23:H23"/>
    <mergeCell ref="C62:H62"/>
    <mergeCell ref="C63:H63"/>
    <mergeCell ref="C64:H64"/>
    <mergeCell ref="A1:H1"/>
    <mergeCell ref="A2:H2"/>
    <mergeCell ref="A3:H3"/>
    <mergeCell ref="A5:H5"/>
    <mergeCell ref="A6:H6"/>
    <mergeCell ref="A4:H4"/>
    <mergeCell ref="C35:H35"/>
    <mergeCell ref="C180:H180"/>
    <mergeCell ref="B157:C157"/>
    <mergeCell ref="B150:C150"/>
    <mergeCell ref="C112:H112"/>
    <mergeCell ref="C125:H125"/>
    <mergeCell ref="C126:H126"/>
    <mergeCell ref="C45:F45"/>
    <mergeCell ref="C41:F41"/>
    <mergeCell ref="C51:F51"/>
    <mergeCell ref="B167:H167"/>
    <mergeCell ref="C38:H38"/>
    <mergeCell ref="C40:F40"/>
    <mergeCell ref="C19:H19"/>
    <mergeCell ref="C32:H32"/>
    <mergeCell ref="C27:H27"/>
    <mergeCell ref="C43:F43"/>
    <mergeCell ref="C29:H29"/>
    <mergeCell ref="C30:H30"/>
    <mergeCell ref="C31:H31"/>
    <mergeCell ref="B154:C154"/>
    <mergeCell ref="B175:H175"/>
    <mergeCell ref="B162:H162"/>
    <mergeCell ref="B163:H163"/>
    <mergeCell ref="B166:H166"/>
    <mergeCell ref="B170:C170"/>
    <mergeCell ref="B172:H172"/>
    <mergeCell ref="C173:H173"/>
    <mergeCell ref="C174:H174"/>
    <mergeCell ref="B168:H168"/>
    <mergeCell ref="B153:C153"/>
    <mergeCell ref="B158:H158"/>
    <mergeCell ref="B159:H159"/>
    <mergeCell ref="B160:H160"/>
    <mergeCell ref="B161:H161"/>
    <mergeCell ref="B147:C147"/>
    <mergeCell ref="B148:C148"/>
    <mergeCell ref="B149:C149"/>
    <mergeCell ref="B152:C152"/>
    <mergeCell ref="B151:C151"/>
    <mergeCell ref="C89:H89"/>
    <mergeCell ref="B165:H165"/>
    <mergeCell ref="B164:H164"/>
    <mergeCell ref="B155:C155"/>
    <mergeCell ref="C58:H58"/>
    <mergeCell ref="C138:H138"/>
    <mergeCell ref="C139:H139"/>
    <mergeCell ref="C140:H140"/>
    <mergeCell ref="C107:H107"/>
    <mergeCell ref="C80:H80"/>
    <mergeCell ref="C95:H95"/>
    <mergeCell ref="C134:H134"/>
    <mergeCell ref="C84:H84"/>
    <mergeCell ref="C115:H115"/>
    <mergeCell ref="B145:C145"/>
    <mergeCell ref="C109:H109"/>
    <mergeCell ref="C114:H114"/>
    <mergeCell ref="C123:H123"/>
    <mergeCell ref="C99:H99"/>
    <mergeCell ref="B143:C143"/>
    <mergeCell ref="B146:C146"/>
    <mergeCell ref="A142:H142"/>
    <mergeCell ref="C117:H117"/>
    <mergeCell ref="C116:H116"/>
    <mergeCell ref="C118:H118"/>
    <mergeCell ref="C108:H108"/>
    <mergeCell ref="B144:C144"/>
    <mergeCell ref="C119:H119"/>
    <mergeCell ref="C124:H124"/>
    <mergeCell ref="C130:H130"/>
    <mergeCell ref="C68:H68"/>
    <mergeCell ref="C103:H103"/>
    <mergeCell ref="C105:H105"/>
    <mergeCell ref="C76:H76"/>
    <mergeCell ref="C49:H49"/>
    <mergeCell ref="C87:H87"/>
    <mergeCell ref="C100:H100"/>
    <mergeCell ref="C85:H85"/>
    <mergeCell ref="C50:F50"/>
    <mergeCell ref="C101:H101"/>
    <mergeCell ref="C39:F39"/>
    <mergeCell ref="C44:F44"/>
    <mergeCell ref="C46:H46"/>
    <mergeCell ref="C47:H47"/>
    <mergeCell ref="C36:F36"/>
    <mergeCell ref="C37:F37"/>
    <mergeCell ref="C42:F42"/>
  </mergeCells>
  <printOptions horizontalCentered="1"/>
  <pageMargins left="0.35433070866141736" right="0.2755905511811024" top="0.984251968503937" bottom="0.984251968503937" header="0.5118110236220472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Mach</dc:creator>
  <cp:keywords/>
  <dc:description/>
  <cp:lastModifiedBy>Anna Sobierajska</cp:lastModifiedBy>
  <cp:lastPrinted>2021-03-12T08:33:06Z</cp:lastPrinted>
  <dcterms:created xsi:type="dcterms:W3CDTF">2019-02-14T08:25:58Z</dcterms:created>
  <dcterms:modified xsi:type="dcterms:W3CDTF">2021-03-15T07:20:37Z</dcterms:modified>
  <cp:category/>
  <cp:version/>
  <cp:contentType/>
  <cp:contentStatus/>
</cp:coreProperties>
</file>