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180" activeTab="0"/>
  </bookViews>
  <sheets>
    <sheet name="Uzasadnienie" sheetId="1" r:id="rId1"/>
  </sheets>
  <definedNames>
    <definedName name="_xlfn.IFERROR" hidden="1">#NAME?</definedName>
    <definedName name="_xlnm.Print_Area" localSheetId="0">'Uzasadnienie'!$A$1:$H$610</definedName>
    <definedName name="_xlnm.Print_Titles" localSheetId="0">'Uzasadnienie'!$11:$11</definedName>
  </definedNames>
  <calcPr fullCalcOnLoad="1"/>
</workbook>
</file>

<file path=xl/sharedStrings.xml><?xml version="1.0" encoding="utf-8"?>
<sst xmlns="http://schemas.openxmlformats.org/spreadsheetml/2006/main" count="696" uniqueCount="519">
  <si>
    <t>UZASADNIENIE</t>
  </si>
  <si>
    <t>1. Przedmiot regulacji</t>
  </si>
  <si>
    <t>2. Omówienie podstawy prawnej</t>
  </si>
  <si>
    <t xml:space="preserve">Zgodnie z art. 18 pkt 6 ustawy z dnia 5 czerwca 1998 r. o samorządzie województwa (Dz. U. z 2020 poz. 1668)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2021 poz. 305). </t>
  </si>
  <si>
    <t>Art. 211, 212, 214, 215, 217, 219 ust. 3, 222 ust. 1, 2 i 3, 235-237 i 258 ust. 1 pkt 1 i 4 oraz ust. 3 ustawy z dnia 27 sierpnia 2009 r. o finansach publicznych określają zakres i wymogi, które musi spełniać uchwała budżetowa jednostki samorządu terytorialnego.</t>
  </si>
  <si>
    <t>3. Konsultacje wymagane przepisami prawa (łącznie z przepisami wewnętrznymi)</t>
  </si>
  <si>
    <t xml:space="preserve">Zgodnie z istniejącym stanem prawnym nie ma konieczności skierowania projektu uchwały do konsultacji.  </t>
  </si>
  <si>
    <t>4. Uzasadnienie merytoryczne - uzasadnienie do zmian w uchwale budżetowej na 2021 rok</t>
  </si>
  <si>
    <t>Lp.</t>
  </si>
  <si>
    <t>Treść</t>
  </si>
  <si>
    <t>Plan przed zmianą</t>
  </si>
  <si>
    <t>Zwiększenia</t>
  </si>
  <si>
    <t>Zmniejszenia</t>
  </si>
  <si>
    <t>Przeniesienia między zadaniami  w ramach tej samej klasyfikacji budżetowej</t>
  </si>
  <si>
    <t>Plan po zmianach</t>
  </si>
  <si>
    <t>I.</t>
  </si>
  <si>
    <t>Dochody</t>
  </si>
  <si>
    <t>OGÓŁEM</t>
  </si>
  <si>
    <t>Pozostała działalność</t>
  </si>
  <si>
    <t>Przetwórstwo przemysłowe</t>
  </si>
  <si>
    <t>Rozwój przedsiębiorczości</t>
  </si>
  <si>
    <t>Transport i łączność</t>
  </si>
  <si>
    <t xml:space="preserve">Różne rozliczenia </t>
  </si>
  <si>
    <t>Regionalne Programy Operacyjne 2014-2020 finansowane z udziałem środków Europejskiego Funduszu Rozwoju Regionalnego</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</si>
  <si>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</si>
  <si>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o kwotę </t>
  </si>
  <si>
    <t>Dokonuje się zmian w dochodach z tytułu dotacji celowych z budżetu państwa (budżet środków krajowych) przeznaczonych na współfinansowanie projektów w ramach Regionalnego Programu Operacyjnego Województwa Kujawsko-Pomorskiego 2014-2020, poprzez:</t>
  </si>
  <si>
    <t>w kwocie</t>
  </si>
  <si>
    <t>2. zwiększenie dochodów:</t>
  </si>
  <si>
    <t>3. zmniejszenie dochodów:</t>
  </si>
  <si>
    <t>Powyższe zmiany dokonywane są w celu dostosowania planowanych dochodów do wielkości przewidywanych wpływów, które uzależnione są od zakresu realizowanych zadań i ponoszonych wydatków.</t>
  </si>
  <si>
    <t>W związku ze zmianami w zakresie środków europejskich wprowadza się jednocześnie zmiany w części dotyczącej budżetu państwa przy projektach i zadaniach, dla których przewidziano współfinansowanie środkami krajowymi.</t>
  </si>
  <si>
    <t>Regionalne Programy Operacyjne 2014-2020 finansowane z udziałem środków Europejskiego Funduszu Społecznego</t>
  </si>
  <si>
    <t>Dokonuje się zmian w planowanych dochodach bieżących z tytułu dotacji celowych z budżetu państwa (budżet środków krajowych) przeznaczonych na współfinansowanie projektów w ramach Regionalnego Programu Operacyjnego Województwa Kujawsko-Pomorskiego 2014-2020, poprzez:</t>
  </si>
  <si>
    <t>o kwotę</t>
  </si>
  <si>
    <t>Powyższe zmiany wprowadzone są w celu dostosowania planowanych dochodów do wielkości przewidywanych wydatków przeznaczonych dla beneficjentów, realizujących projekty w udziałem współfinansowania krajowego, zgodnie z harmonogramami realizacji projektów.</t>
  </si>
  <si>
    <t>Ochrona zdrowia</t>
  </si>
  <si>
    <t>Pomoc społeczna</t>
  </si>
  <si>
    <t>Pozostałe zadania w zakresie polityki społecznej</t>
  </si>
  <si>
    <t>II.</t>
  </si>
  <si>
    <t>Wydatki</t>
  </si>
  <si>
    <t>Krajowe pasażerskie przewozy kolejowe</t>
  </si>
  <si>
    <t>Bezpieczeństwo publiczne i ochrona przeciwpożarowa</t>
  </si>
  <si>
    <t>Szpitale ogólne</t>
  </si>
  <si>
    <t>Edukacyjna opieka wychowawcza</t>
  </si>
  <si>
    <t>Kultura i ochrona dziedzictwa narodowego</t>
  </si>
  <si>
    <t>Muzea</t>
  </si>
  <si>
    <t>5. Ocena skutków regulacji:</t>
  </si>
  <si>
    <t>Zmiany w treści uchwały:</t>
  </si>
  <si>
    <t>1.</t>
  </si>
  <si>
    <t>§ 1 ust. 1 dotyczący dochodów budżetowych</t>
  </si>
  <si>
    <t>2.</t>
  </si>
  <si>
    <t>§ 1 ust. 1 pkt 1 dotyczący dochodów bieżących</t>
  </si>
  <si>
    <t>3.</t>
  </si>
  <si>
    <t>§ 1 ust. 1 pkt 2 dotyczący dochodów majątkowych</t>
  </si>
  <si>
    <t>4.</t>
  </si>
  <si>
    <t>§ 2 ust.1 dotyczący wydatków budżetowych</t>
  </si>
  <si>
    <t>5.</t>
  </si>
  <si>
    <t>§ 2 ust.1 pkt 1 dotyczący wydatków bieżących</t>
  </si>
  <si>
    <t>6.</t>
  </si>
  <si>
    <t>§ 2 ust. 1 pkt 2 dotyczący wydatków majątkowych</t>
  </si>
  <si>
    <t>7.</t>
  </si>
  <si>
    <t>§ 7 ust. 1 dotyczący dotacji udzielanych z budżetu województwa</t>
  </si>
  <si>
    <t>8.</t>
  </si>
  <si>
    <t>§ 7 ust. 1 pkt 1 dotyczący dotacji udzielanych z budżetu województwa jednostkom sektora finansów publicznych</t>
  </si>
  <si>
    <t>9.</t>
  </si>
  <si>
    <t>§ 7 ust. 1 pkt 2 dotyczący dotacji udzielanych z budżetu województwa jednostkom spoza sektora finansów publicznych</t>
  </si>
  <si>
    <t>10.</t>
  </si>
  <si>
    <t>§ 7 ust. 2 dotyczący dotacji przedmiotowych udzielanych z budżetu województwa dla przewoźników komunikacji kolejowej z tytułu świadczonych usług w zakresie publicznego transportu zbiorowego</t>
  </si>
  <si>
    <t>11.</t>
  </si>
  <si>
    <t>12.</t>
  </si>
  <si>
    <t>Zmiany załączników do uchwały budżetowej:</t>
  </si>
  <si>
    <t>Załącznik nr 1 "Dochody budżetu Województwa Kujawsko-Pomorskiego wg źródeł pochodzenia. Plan na 2021 rok";</t>
  </si>
  <si>
    <t>Załącznik nr 2 "Dochody budżetu Województwa Kujawsko-Pomorskiego wg klasyfikacji budżetowej. Plan na 2021 rok";</t>
  </si>
  <si>
    <t>Załącznik nr 3 "Wydatki budżetu Województwa Kujawsko-Pomorskiego wg grup wydatków. Plan na 2021 rok";</t>
  </si>
  <si>
    <t>Załącznik nr 4 "Wydatki budżetu Województwa Kujawsko-Pomorskiego wg klasyfikacji budżetowej. Plan na 2021 rok";</t>
  </si>
  <si>
    <t>Załącznik nr 5 "Wynik budżetowy i finansowy. Plan na 2021 rok";</t>
  </si>
  <si>
    <t>Załącznik Nr 7 "Pozostałe projekty i działania realizowane ze środków zagranicznych. Plan na 2021 rok";</t>
  </si>
  <si>
    <t>Załącznik nr 8 "Wydatki na zadania inwestycyjne. Plan na 2021 rok";</t>
  </si>
  <si>
    <t>Załącznik nr 9 "Dotacje udzielane z budżetu Województwa Kujawsko-Pomorskiego. Plan na 2021 rok";</t>
  </si>
  <si>
    <t>III.</t>
  </si>
  <si>
    <t>Wynik budżetowy i finansowy na 2021 rok</t>
  </si>
  <si>
    <t xml:space="preserve">             </t>
  </si>
  <si>
    <t>Zmianie ulega załącznik nr 5 do uchwały budżetowej pn. "Wynik budżetowy i finansowy. Plan na 2021 rok" w związku ze:</t>
  </si>
  <si>
    <t>1)</t>
  </si>
  <si>
    <t>2)</t>
  </si>
  <si>
    <t>Specjalne ośrodki szkolno-wychowawcze</t>
  </si>
  <si>
    <t>Zwiększa się wydatki:</t>
  </si>
  <si>
    <t>1) na bieżące utrzymanie:</t>
  </si>
  <si>
    <t>Ogrody botaniczne i zoologiczne oraz naturalne obszary i obiekty chronionej przyrody</t>
  </si>
  <si>
    <t>Parki krajobrazowe</t>
  </si>
  <si>
    <t xml:space="preserve">   - Zespołu Parków Krajobrazowych nad Dolną Wisłą o kwotę 14.123 zł z przeznaczeniem na zakup pakietu Office, kserokopiarki i szafy na
     potrzeby sekretariatu, kuchni węglowej do Chrystkowa oraz paliwa do sprzętu sadowniczego a także na pokrycie kosztów szkolenia
     pracowników obsługujących pilarki spalinowe, </t>
  </si>
  <si>
    <t xml:space="preserve">Parki krajobrazowe </t>
  </si>
  <si>
    <t xml:space="preserve"> - Zespół Parków Krajobrazowych nad Dolną Wisłą w kwocie 10.961 zł.</t>
  </si>
  <si>
    <t xml:space="preserve"> - Tucholski Park Krajobrazowy w kwocie 1.940 zł;</t>
  </si>
  <si>
    <t>Zwiększa dochody własne województwa pochodzące z Agencji Restrukturyzacji i Modernizacji Rolnictwa łącznie o kwotę 12.901 zł w związku z uzyskaniem wpływów z tytułu płatności w ramach systemów wsparcia bezpośredniego, płatności dla obszarów z ograniczeniami naturalnymi lub innymi szczególnymi ograniczeniami (ONW) oraz płatności rolno-środowiskowo-klimatycznej przez:</t>
  </si>
  <si>
    <t>Oświata i wychowanie</t>
  </si>
  <si>
    <r>
      <t xml:space="preserve">Określa się wydatki w kwocie 118.651 zł na zadanie własne pn. </t>
    </r>
    <r>
      <rPr>
        <i/>
        <sz val="10"/>
        <rFont val="Times New Roman"/>
        <family val="1"/>
      </rPr>
      <t xml:space="preserve">"ASTRO-BAZY - remont" </t>
    </r>
    <r>
      <rPr>
        <sz val="10"/>
        <rFont val="Times New Roman"/>
        <family val="1"/>
      </rPr>
      <t>przewidziane do realizacji przez Urząd Marszałkowski w Toruniu</t>
    </r>
    <r>
      <rPr>
        <i/>
        <sz val="10"/>
        <rFont val="Times New Roman"/>
        <family val="1"/>
      </rPr>
      <t xml:space="preserve">. </t>
    </r>
    <r>
      <rPr>
        <sz val="10"/>
        <rFont val="Times New Roman"/>
        <family val="1"/>
      </rPr>
      <t>Powyższa kwota wydatkowana na wykonanie zaleceń pokontrolnych sformułowanych przez Biuro Kontroli Wdrażania EFRR po wizycie monitorującej projekt "Przyszkolne obserwatoria astronomiczne Astro-Baza" zrealizowany w ramach RPO-WK-P 2007-2013. Remont przeprowadzony zostanie w obiektach zlokalizowanych w Gniewkowie i Gostycynie i obejmie odwilgocenie tynków zewnętrznych, uzupełnienie posadzek ceramicznych i ubytków podłoża betonowego, izolację termiczną stropu schodów, wykonanie nowej warstwy izolacji tarasu, malowanie pomieszczeń oraz dostosowanie drzwi zewnętrznych do wymogów ppoż.</t>
    </r>
  </si>
  <si>
    <t>Gospodarka mieszkaniowa</t>
  </si>
  <si>
    <t>Gospodarka gruntami i nieruchomościami</t>
  </si>
  <si>
    <t>Część oświatowa subwencji ogólnej dla jednostek samorządu terytorialnego</t>
  </si>
  <si>
    <t>W związku z otrzymaniem pisma od Ministra Finansów, Funduszy i Polityki Regionalnej Nr ST8.4750.2.2021 z dnia 9 lutego 2021 r. o rocznych kwotach części subwencji ogólnej przyznanych dla województwa kujawsko-pomorskiego na 2021 r., zwiększa się o kwotę 476.633 zł część oświatową subwencji ogólnej, tj. z kwoty 63.778.930 zł do kwoty 64.255.563 zł.</t>
  </si>
  <si>
    <t>Zwiększa się wydatki na projekty realizowane przez Regionalny Ośrodek Polityki Społecznej w Toruniu w ramach RPO WK-P 2014-2020:</t>
  </si>
  <si>
    <r>
      <t xml:space="preserve">Dokonuje się zmian w projekcie pn. </t>
    </r>
    <r>
      <rPr>
        <i/>
        <sz val="10"/>
        <rFont val="Times New Roman"/>
        <family val="1"/>
      </rPr>
      <t xml:space="preserve">"Zdrowiej w pracy i po pracy" </t>
    </r>
    <r>
      <rPr>
        <sz val="10"/>
        <rFont val="Times New Roman"/>
        <family val="1"/>
      </rPr>
      <t>realizowanym przez Wojewódzki Urząd Pracy w Toruniu w ramach RPO WK-P 2014-2020, Poddziałania 8.6.1 poprzez:</t>
    </r>
  </si>
  <si>
    <t>Wojewódzkie urzędy pracy</t>
  </si>
  <si>
    <t xml:space="preserve"> - przeniesienie planowanych wydatków między podziałkami klasyfikacji budżetowej w kwocie 2.950 zł w związku z urealnieniem planu na
   dodatkowe wynagrodzenie roczne do kwoty faktycznie wydatkowanej;</t>
  </si>
  <si>
    <t xml:space="preserve"> - zwiększenie planowanych wydatków o kwotę 150.414 zł w związku z koniecznością przeniesienia środków niewydatkowanych w 2020 r. Ogólna 
   wartość projektu nie ulega zmianie.</t>
  </si>
  <si>
    <t>Pomoc materialne dla uczniów o charakterze motywacyjnym</t>
  </si>
  <si>
    <t>Drogi publiczne wojewódzkie</t>
  </si>
  <si>
    <r>
      <t xml:space="preserve">Zwiększa się o kwotę 4.469.016 zł wydatki zaplanowane na projekt partnerski pn. </t>
    </r>
    <r>
      <rPr>
        <i/>
        <sz val="10"/>
        <rFont val="Times New Roman"/>
        <family val="1"/>
      </rPr>
      <t xml:space="preserve">"Wsparcie osób starszych i kadry świadczącej usługi społeczne w zakresie przeciwdziałania rozprzestrzenianiu się COVID-19, łagodzenia jego skutków na terenie województwa kujawsko-pomorskiego" </t>
    </r>
    <r>
      <rPr>
        <sz val="10"/>
        <rFont val="Times New Roman"/>
        <family val="1"/>
      </rPr>
      <t>realizowany przez Regionalny Ośrodek Polityki Społecznej w Toruniu w ramach RPO WK-P 2014-2020, Poddziałania 9.3.2. Zmiana spowodowana jest przeniesieniem środków niewydatkowanych w roku 2020 na zakup testów COVID-19 i środków ochrony osobistej oraz mniejszych kosztów dodatków do wynagrodzeń pracowników DPS, ZOL i schronisk na skutek absencji spowodowanych chorobą. Ogólna wartość projektu się nie zmienia.</t>
    </r>
  </si>
  <si>
    <r>
      <t xml:space="preserve"> - o kwotę 76.540 zł na projekt pn. </t>
    </r>
    <r>
      <rPr>
        <i/>
        <sz val="10"/>
        <rFont val="Times New Roman"/>
        <family val="1"/>
      </rPr>
      <t>"Koordynacja rozwoju ekonomii społecznej w województwie kujawsko-pomorskim (II)"</t>
    </r>
    <r>
      <rPr>
        <sz val="10"/>
        <rFont val="Times New Roman"/>
        <family val="1"/>
      </rPr>
      <t xml:space="preserve"> (Poddziałanie 9.4.2)
   w związku z przeniesieniem z roku 2020 środków niewydatkowanych na skutek wstrzymania organizacji spotkań stacjonarnych z udziałem 
   podmiotów ekonomii społecznej oraz przełożenia terminu części wydarzeń w tym m.in. konkursu wiedzy o ekonomii społecznej dla uczniów szkół
   średnich.</t>
    </r>
  </si>
  <si>
    <r>
      <t xml:space="preserve"> - o kwotę 3.224.835 zł na projekt pn. </t>
    </r>
    <r>
      <rPr>
        <i/>
        <sz val="10"/>
        <rFont val="Times New Roman"/>
        <family val="1"/>
      </rPr>
      <t>"Aktywna Mama, aktywny Tata"</t>
    </r>
    <r>
      <rPr>
        <sz val="10"/>
        <rFont val="Times New Roman"/>
        <family val="1"/>
      </rPr>
      <t xml:space="preserve"> (Poddziałanie 8.4.1). Zmiana wynika z konieczności przeniesienia
   niewydatkowanych środków z roku 2020 na skutek zamknięcia w okresie marzec-czerwiec żłobków i klubów dziecięcych w wyniku sytuacji
   epidemiologicznej w kraju i w konsekwencji braku wniosków uczestników projektu o refundację kosztów opieki nad dziećmi;</t>
    </r>
  </si>
  <si>
    <r>
      <t xml:space="preserve"> - o kwotę 574.059 zł na projekt pn. </t>
    </r>
    <r>
      <rPr>
        <i/>
        <sz val="10"/>
        <rFont val="Times New Roman"/>
        <family val="1"/>
      </rPr>
      <t xml:space="preserve">"Wykluczenie - nie ma MOW-y" </t>
    </r>
    <r>
      <rPr>
        <sz val="10"/>
        <rFont val="Times New Roman"/>
        <family val="1"/>
      </rPr>
      <t>(Poddziałanie 9.2.2) w związku z przeniesieniem niewydatkowanych środków
   z roku 2020 na skutek odwołania części zajęć profilaktyczno-wychowawczych, superwizji dla zespołów wychowawczych, szkoleń i konferencji 
   dla nauczycieli oraz wyjazdów resocjalizacyjnych i wizyt zawodoznawczych dla wychowanków MOW/MOS;</t>
    </r>
  </si>
  <si>
    <t>Ogólna wartość powyższych projektów nie ulega zmianie.</t>
  </si>
  <si>
    <t>Promocja jednostek samorządu terytorialnego</t>
  </si>
  <si>
    <t>1. określenie planowanych dochodów:</t>
  </si>
  <si>
    <t xml:space="preserve">   1) na zadania bieżące w ramach:</t>
  </si>
  <si>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COVID-19 - etap II"</t>
    </r>
  </si>
  <si>
    <t>Turystyka</t>
  </si>
  <si>
    <t>Zmniejsza się dochody pochodzące z innych źródeł zagranicznych zaplanowane jako refundacja wydatków poniesionych w latach poprzednich na projekty realizowane w ramach Programu INTERREG Europa:</t>
  </si>
  <si>
    <t xml:space="preserve"> - o kwotę 163.613 zł na projekt ECO-CICLE;</t>
  </si>
  <si>
    <t xml:space="preserve"> w związku z mniejszym wykonaniem wydatków w 2020 r.</t>
  </si>
  <si>
    <t>Dokonuje się zmian w projektach realizowanych w ramach Programu INTERREG Europa:</t>
  </si>
  <si>
    <t>2) projekt ECO-CICLE:</t>
  </si>
  <si>
    <t xml:space="preserve">    - przeniesienie planowanych wydatków bieżących między podziałkami klasyfikacji budżetowej w kwocie 3.578 zł z przeznaczeniem na  
      pokrycie kosztów wynagrodzeń pracowników zaangażowanych w realizację projektu; </t>
  </si>
  <si>
    <t xml:space="preserve">    - przeniesienie planowanych wydatków między podziałkami klasyfikacji budżetowej w kwocie 11.588 zł w związku z urealnieniem planu na
      dodatkowe wynagrodzenie roczne do kwoty faktycznie wydatkowanej;</t>
  </si>
  <si>
    <t xml:space="preserve">    - przeniesienie planowanych wydatków między podziałkami klasyfikacji budżetowej w kwocie 5.000 zł w związku z odstąpieniem od organizacji
      w 2021 spotkań międzynarodowych z udziałem radnych województwa;</t>
  </si>
  <si>
    <t>Dokonuje się zmian w projektach realizowanych w ramach Programu INTERREG Region Morza Bałtyckiego, tj.:</t>
  </si>
  <si>
    <t>1) projekt ThreeT (Thematic Trial Trigger - Stymulowanie działalności szlaków tematycznych):</t>
  </si>
  <si>
    <t>3) projekt Cult-CreaTE:</t>
  </si>
  <si>
    <t>1) projekt EMMA Extension:</t>
  </si>
  <si>
    <t>2) projekt COMBINE.</t>
  </si>
  <si>
    <t xml:space="preserve">    - przeniesienie planowanych wydatków bieżących między podziałkami klasyfikacji budżetowej w kwocie 16.750 zł z przeznaczeniem na  
      pokrycie kosztów wynagrodzeń pracowników zaangażowanych w realizację projektu; </t>
  </si>
  <si>
    <t xml:space="preserve">    - przeniesienie planowanych wydatków między podziałkami klasyfikacji budżetowej w kwocie 10.127 zł z przeznaczeniem na pokrycie kosztów
      wynagrodzeń pracowników zaangażowanych w realizację projektu; </t>
  </si>
  <si>
    <t xml:space="preserve">    - zwiększenie wydatków o kwotę 22.269 zł w związku z przeniesieniem środków niewydatkowanych w roku 2020. Ogólna wartość projektu się nie
      zmienia;</t>
  </si>
  <si>
    <t>Zmniejsza się dochody pochodzące z innych źródeł zagranicznych zaplanowane jako refundacja wydatków poniesionych w latach poprzednich na projekty realizowane w ramach Programu INTERREG Region Morza Bałtyckiego:</t>
  </si>
  <si>
    <t xml:space="preserve"> - o kwotę 97.867 zł na projekt ThreeT (Thematic Trial Trigger - Stymulowanie działalności szlaków tematycznych);</t>
  </si>
  <si>
    <t xml:space="preserve"> - o kwotę 60.651 zł na projekt Cult-Crea TE;</t>
  </si>
  <si>
    <t xml:space="preserve"> - o kwotę 16.640 zł na projekt EMMA Extension;</t>
  </si>
  <si>
    <t xml:space="preserve"> - o kwotę 17.518 zł na projekt COMBINE;</t>
  </si>
  <si>
    <t xml:space="preserve">Zwiększa się o kwotę 80.888 zł wydatki zaplanowane na Projekt Digitourism realizowany w ramach Programu INTERREG Europa w związku z przeniesieniem z roku 2020 niewydatkowanych środków na udział przedstawicieli regionu w spotkaniach międzynarodowych oraz na organizację wizyty partnerów projektu w naszym województwie. Nie zmienia się ogólna wartość projektu. </t>
  </si>
  <si>
    <t>Zwiększa się o kwotę 56.097 zł dochody pochodzące z innych źródeł zagranicznych zaplanowane jako refundacja wydatków poniesionych na projekt Digitourism realizowany w ramach Programu INTERREG Europa, tj. do wysokości wpływów planowanych w 2021 roku.</t>
  </si>
  <si>
    <t xml:space="preserve">   - Tucholskiego Parku Krajobrazowego o kwotę 1.940 zł z przeznaczeniem na pokrycie kosztów prowadzenia ośrodka terenowego w Pile oraz 
     na inne koszty związane z bieżącą działalnością Parku;</t>
  </si>
  <si>
    <t xml:space="preserve">    1) na zadania bieżące w ramach:</t>
  </si>
  <si>
    <t xml:space="preserve">       - Poddziałania 1.5.2 Wsparcie procesu umiędzynarodowienia przedsiębiorstw, na projekty:</t>
  </si>
  <si>
    <r>
      <t xml:space="preserve">         pn. "</t>
    </r>
    <r>
      <rPr>
        <i/>
        <sz val="10"/>
        <rFont val="Times New Roman"/>
        <family val="1"/>
      </rPr>
      <t>Wsparcie umiędzynarodowienia kujawsko-pomorskich MŚP oraz promocja potencjału 
         gospodarczego regionu"</t>
    </r>
  </si>
  <si>
    <t xml:space="preserve">w kwocie </t>
  </si>
  <si>
    <t>Biblioteki</t>
  </si>
  <si>
    <r>
      <t xml:space="preserve">Określa się dotację celową w kwocie 10.000 zł dla Wojewódzkiej i Miejskiej Biblioteki Publicznej im. dr Witolda Bełzy w Bydgoszczy na zabezpieczenie wkładu własnego w projekcie pn. </t>
    </r>
    <r>
      <rPr>
        <i/>
        <sz val="10"/>
        <rFont val="Times New Roman"/>
        <family val="1"/>
      </rPr>
      <t xml:space="preserve">Dyskusyjne Kluby Książki podregionu bydgoskiego województwa kujawsko-pomorskiego </t>
    </r>
    <r>
      <rPr>
        <sz val="10"/>
        <rFont val="Times New Roman"/>
        <family val="1"/>
      </rPr>
      <t>współfinansowanym środkami pochodzącymi z Instytutu Książki. W ramach zadania przewidziano spotkania klubowiczów, spotkania autorskie, spotkania dla moderatorów Dyskusyjnych Klubów Książki, organizację warsztatów "Wokół prozy", "Rozmawiając o poezji", organizację warsztatów plastyczno-literackich w ramach dziecięcych Dyskusyjnych Klubów Książki a także zakup 800 książek.</t>
    </r>
  </si>
  <si>
    <t>1) w projektach współfinansowanych środkami pochodzącymi od Ministra Kultury, Dziedzictwa Narodowego i Sportu:</t>
  </si>
  <si>
    <r>
      <t xml:space="preserve">2) w projekcie współfinansowanym środkami pochodzącymi z Instytutu Książki pn. </t>
    </r>
    <r>
      <rPr>
        <i/>
        <sz val="10"/>
        <rFont val="Times New Roman"/>
        <family val="1"/>
      </rPr>
      <t xml:space="preserve">Dyskusyjne Kluby Książki na Kujawach i Pomorzu </t>
    </r>
    <r>
      <rPr>
        <sz val="10"/>
        <rFont val="Times New Roman"/>
        <family val="1"/>
      </rPr>
      <t xml:space="preserve">w kwocie
    10.000 zł  W ramach zadania przewidziano organizację warsztatów i szkoleń dla moderatorów Dyskusyjnych Klubów Książki (Literatura czarnego
    lądu, Komiksy w DDK, Jakbyś ty postąpił?) oraz warsztatów dla dwóch klubów dziecięcych (Dlaczego do Pacanowa?). Zaplanowano również 
    wykład "Wczoraj-dzisiaj-Lem - spotkanie z twórczością Lema i polską fantastyką" oraz  spotkanie z poezją patronów roku 2021 pt. "Poezja żyje!".
    Ponadto zakupionych zostanie 1.400 książek dla klubów funkcjonujących w podregionie toruńsko-włocławskim. </t>
    </r>
  </si>
  <si>
    <t>1) Muzeum Etnograficznego w Toruniu:</t>
  </si>
  <si>
    <r>
      <t xml:space="preserve">    -  w kwocie 90.000 zł z przeznaczeniem na projekt pn.</t>
    </r>
    <r>
      <rPr>
        <i/>
        <sz val="10"/>
        <rFont val="Times New Roman"/>
        <family val="1"/>
      </rPr>
      <t xml:space="preserve"> Prace konserwatorskie w obiektach architektonicznych - muzealiach w Muzeum 
       Etnograficznym w Toruniu</t>
    </r>
    <r>
      <rPr>
        <sz val="10"/>
        <rFont val="Times New Roman"/>
        <family val="1"/>
      </rPr>
      <t>.  W ramach zadania przewidziano przeprowadzenie częściowej konserwacji 2 obiektów architektonicznych 
       wchodzących w skład ekspozycji Parku Etnograficznego w Toruniu (chałupy ze stajnią w Suchej i chałupy ze Skórzenna) polegającej na
       fumigacji i impregnacji żelem owadobójczym oraz obiektu z Olęderskiego Parku Etnograficznego w Wielkiej Nieszawce (zagrody 
       z Niedźwiedzia) polegającej na wymianie starych żerdzi i słomianego poszycia dachowego wzdłuż katelnicy dachu;</t>
    </r>
  </si>
  <si>
    <t xml:space="preserve">Określa się dotacje na wkład własny dla projektów, które uzyskały dofinansowanie od Ministra Kultury, Dziedzictwa Narodowego i Sportu w ramach Programu Wspieranie działań muzealnych dla: </t>
  </si>
  <si>
    <t>Galerie i biura wystaw artystycznych</t>
  </si>
  <si>
    <t>Zwiększa się o kwotę 2.646 zł wydatki zaplanowane na działalność statutową Galerii i Ośrodka Plastycznej Twórczości Dziecka w Toruniu z przeznaczeniem na wypłatę nagrody jubileuszowej pracownikowi Instytucji.</t>
  </si>
  <si>
    <t>Domy i ośrodki kultury, świetlice i kluby</t>
  </si>
  <si>
    <t xml:space="preserve">Określa się dotacje dla Galerii i Ośrodka Plastycznej Twórczości Dziecka w Toruniu na wkład własny dla projektów, które uzyskały dofinansowanie od Ministra Kultury, Dziedzictwa Narodowego i Sportu w ramach Programu Edukacja kulturalna: </t>
  </si>
  <si>
    <t xml:space="preserve">Wprowadza się następujące zmiany w projektach realizowanych w ramach RPO WK-P 2014-2020: </t>
  </si>
  <si>
    <r>
      <t xml:space="preserve">1. projekt pn. </t>
    </r>
    <r>
      <rPr>
        <i/>
        <sz val="10"/>
        <rFont val="Times New Roman"/>
        <family val="1"/>
      </rPr>
      <t>"Dostrzec to, co niewidoczne" - zwiększenie dostępności do edukacji przedszkolnej w Ośrodku Braille'a w Bydgoszczy"</t>
    </r>
    <r>
      <rPr>
        <sz val="10"/>
        <rFont val="Times New Roman"/>
        <family val="1"/>
      </rPr>
      <t xml:space="preserve"> 
    (Poddziałanie 6.3.1):</t>
    </r>
  </si>
  <si>
    <t xml:space="preserve">        - przeniesienie planowanych wydatków między podziałkami klasyfikacji budżetowej w kwocie 21.811 zł;</t>
  </si>
  <si>
    <t xml:space="preserve">        - zwiększenie wydatków o kwotę 27.244 zł. Środki przeniesione zostają z roku 2020;</t>
  </si>
  <si>
    <t xml:space="preserve">    2) w zakresie wydatków inwestycyjnych:</t>
  </si>
  <si>
    <t xml:space="preserve">    1) w zakresie wydatków bieżących:</t>
  </si>
  <si>
    <t>Państwowy Fundusz Rehabilitacji Osób Niepełnosprawnych</t>
  </si>
  <si>
    <t>Zwiększa się o kwotę 10.807 zł planowane dochody własne województwa pochodzące z tytułu 2,5 % odpisu od środków przyznanych województwu z Państwowego Funduszu Rehabilitacji Osób Niepełnosprawnych, tj. z kwoty 375.000 zł do kwoty 385.807 zł. Wstępnie przyznane zostały środki w kwocie 15.000.000 zł. Po ostatecznym podziale środków przypadającym samorządom województw przez Zarząd Państwowego Funduszu Rehabilitacji Osób Niepełnosprawnych, dla województwa kujawsko-pomorskiego określona została kwota 15.432.294 zł.</t>
  </si>
  <si>
    <r>
      <t xml:space="preserve">W związku z podziałem przez Zarząd PFRON środków przypadających według algorytmu dla poszczególnych województw na realizację zadań wynikających z ustawy z dnia 27 sierpnia 1997 r. o rehabilitacji zawodowej i społecznej oraz o zatrudnianiu osób niepełnosprawnych, zwiększa się o kwotę 10.807 zł wydatki zaplanowane na zadanie własne pn. </t>
    </r>
    <r>
      <rPr>
        <i/>
        <sz val="10"/>
        <rFont val="Times New Roman"/>
        <family val="1"/>
      </rPr>
      <t>"Obsługa zadań finansowanych ze środków PFRON"</t>
    </r>
    <r>
      <rPr>
        <sz val="10"/>
        <rFont val="Times New Roman"/>
        <family val="1"/>
      </rPr>
      <t xml:space="preserve">, które finansowane są z 2,5 % odpisu od środków przeznaczonych dla Województwa Kujawsko-Pomorskiego na powyższy cel. </t>
    </r>
  </si>
  <si>
    <t>Placówki kształcenia ustawicznego i centra kształcenia zawodowego</t>
  </si>
  <si>
    <t>Administracja publiczna</t>
  </si>
  <si>
    <t>60013</t>
  </si>
  <si>
    <t xml:space="preserve">Urealnia się dochody uzyskiwane przez Zarząd Dróg Wojewódzkich w Bydgoszczy poprzez: </t>
  </si>
  <si>
    <t>Różne rozliczenia</t>
  </si>
  <si>
    <t>Rezerwy ogólne i celowe</t>
  </si>
  <si>
    <t>1) określenie planowanych dochodów:</t>
  </si>
  <si>
    <t xml:space="preserve">    - o kwotę 160.000 zł z tytułu kar za nieterminowe bądź niezgodne z umową wykonanie usług;</t>
  </si>
  <si>
    <t>Określa się wydatki:</t>
  </si>
  <si>
    <t xml:space="preserve"> - w kwocie 22.755 zł na nabycie od Miasta Bydgoszcz nieruchomości położonych w Bydgoszczy przy ul. Stanisława Staszica i Ks. Hugona 
   Kołłątaja, stanowiących działki nr 1/8, 4/4 i 5/4 o łącznej powierzchni 0,2788 ha, obręb 0166, sąsiadujących z nieruchomością stanowiącą własność 
   Województwa, której użytkownikiem wieczystym jest Filharmonia Pomorska. Pozyskane nieruchomości zagospodarowane zostaną na potrzeby 
   planowanego zadania inwestycyjnego "Rozbudowa i remont Filharmonii Pomorskiej w Bydgoszczy";</t>
  </si>
  <si>
    <t>Infrastruktura kolejowa</t>
  </si>
  <si>
    <t xml:space="preserve"> - zmniejszenie wydatków o kwotę 106.920 zł w związku ze zmniejszeniem ogólnej wartości projektu.</t>
  </si>
  <si>
    <r>
      <t xml:space="preserve">3. projekt pn. </t>
    </r>
    <r>
      <rPr>
        <i/>
        <sz val="10"/>
        <rFont val="Times New Roman"/>
        <family val="1"/>
      </rPr>
      <t>"Artyści w zawodzie - Modernizacja warsztatów kształcenia zawodowego w KPSOSW im. J. Korczaka w Toruniu"</t>
    </r>
    <r>
      <rPr>
        <sz val="10"/>
        <rFont val="Times New Roman"/>
        <family val="1"/>
      </rPr>
      <t xml:space="preserve"> (Poddziałanie
    6.3.2):</t>
    </r>
  </si>
  <si>
    <r>
      <t xml:space="preserve">4. projekt pn. </t>
    </r>
    <r>
      <rPr>
        <i/>
        <sz val="10"/>
        <rFont val="Times New Roman"/>
        <family val="1"/>
      </rPr>
      <t xml:space="preserve">"Usłyszeć potrzeby" - wzmocnienie pozycji uczniów słabosłyszących i niesłyszących w ramach rozbudowy warsztatów 
    zawodowych Kujawsko-Pomorskiego Specjalnego Ośrodka Szkolno-Wychowawczego nr 2 w Bydgoszczy w kontekście zwiększenia szans 
    na rynku pracy" </t>
    </r>
    <r>
      <rPr>
        <sz val="10"/>
        <rFont val="Times New Roman"/>
        <family val="1"/>
      </rPr>
      <t>(Poddziałanie 6.3.2) w zakresie wydatków bieżących:</t>
    </r>
  </si>
  <si>
    <t>Ochrona zabytków i opieka nad zabytkami</t>
  </si>
  <si>
    <r>
      <t xml:space="preserve">Zwiększa się o kwotę 208.028 zł wydatki zaplanowane na projekt pn. </t>
    </r>
    <r>
      <rPr>
        <i/>
        <sz val="10"/>
        <rFont val="Times New Roman"/>
        <family val="1"/>
      </rPr>
      <t xml:space="preserve">"Wsparcie opieki nad zabytkami Województwa Kujawsko-Pomorskiego w roku 2020" </t>
    </r>
    <r>
      <rPr>
        <sz val="10"/>
        <rFont val="Times New Roman"/>
        <family val="1"/>
      </rPr>
      <t>realizowany w ramach RPO WK-P, Działania 4.4. Zmiana wynika z przeniesienia z roku 2020 r. niewydatkowanych środków na promocję i zarządzanie. Urealnia się ogólną wartość projektu.</t>
    </r>
  </si>
  <si>
    <t>Dokonuje się zmian w  projektach realizowanych w ramach RPO WK-P 2014-2020, Podziałania 1.5.2, tj.:</t>
  </si>
  <si>
    <r>
      <t xml:space="preserve">1)  projekt pn. </t>
    </r>
    <r>
      <rPr>
        <i/>
        <sz val="10"/>
        <rFont val="Times New Roman"/>
        <family val="1"/>
      </rPr>
      <t>"Expressway - promocja terenów inwestycyjnych":</t>
    </r>
  </si>
  <si>
    <t xml:space="preserve">   - zmniejszenie wydatków o kwotę 940.144 zł w związku z brakiem możliwości wykorzystania środków na skutek ograniczeń spowodowanych 
     epidemią koronawirusa. Powyższa kwota przeniesiona zostaje na rok 2022. Wydłuża okres realizacji projektu, ogólna wartość się nie zmienia.</t>
  </si>
  <si>
    <r>
      <t xml:space="preserve">2) projekt pn. </t>
    </r>
    <r>
      <rPr>
        <i/>
        <sz val="10"/>
        <rFont val="Times New Roman"/>
        <family val="1"/>
      </rPr>
      <t xml:space="preserve">"Wsparcie umiędzynarodowienia kujawsko-pomorskich MŚP oraz promocja potencjału gospodarczego regionu": </t>
    </r>
  </si>
  <si>
    <t xml:space="preserve">   - przeniesienie planowanych wydatków między podziałkami klasyfikacji budżetowej w kwocie 654.207 zł w celu dostosowania planu wydatków 
     do potrzeb wynikających z przedsięwzięć przewidzianych w roku 2021 oraz zabezpieczenia środków na zarządzanie projektem;</t>
  </si>
  <si>
    <t xml:space="preserve">       - Działania 4.4 Ochrona i rozwój zasobów kultury, na projekty:</t>
  </si>
  <si>
    <r>
      <t xml:space="preserve">         pn. </t>
    </r>
    <r>
      <rPr>
        <i/>
        <sz val="10"/>
        <rFont val="Times New Roman"/>
        <family val="1"/>
      </rPr>
      <t>"Wsparcie opieki nad zabytkami Województwa Kujawsko-Pomorskiego w 2020 roku"</t>
    </r>
  </si>
  <si>
    <r>
      <t xml:space="preserve">         pn. </t>
    </r>
    <r>
      <rPr>
        <i/>
        <sz val="10"/>
        <rFont val="Times New Roman"/>
        <family val="1"/>
      </rPr>
      <t>"Kujawsko-Pomorskie - rozwój poprzez kulturę 2020"</t>
    </r>
  </si>
  <si>
    <r>
      <t xml:space="preserve">       - Poddziałania 1.5.2 Wsparcie procesu umiędzynarodowienia przedsiębiorstw, na projekt pn. "</t>
    </r>
    <r>
      <rPr>
        <i/>
        <sz val="10"/>
        <rFont val="Times New Roman"/>
        <family val="1"/>
      </rPr>
      <t>Expressway - 
         promocja terenów inwestycyjnych"</t>
    </r>
  </si>
  <si>
    <r>
      <t xml:space="preserve">       - Działania 4.5 Ochrona przyrody, na projekt pn. </t>
    </r>
    <r>
      <rPr>
        <i/>
        <sz val="10"/>
        <rFont val="Times New Roman"/>
        <family val="1"/>
      </rPr>
      <t>"Poprawa różnorodności biologicznej poprzez 
         zarybienie j.Gopło oraz rozbudowa obiektu o część ekspozycji przyrodniczo-historycznej"</t>
    </r>
  </si>
  <si>
    <t xml:space="preserve">       - Działania 4.5 Ochrona przyrody, na projekty:</t>
  </si>
  <si>
    <r>
      <t xml:space="preserve">         pn. </t>
    </r>
    <r>
      <rPr>
        <i/>
        <sz val="10"/>
        <rFont val="Times New Roman"/>
        <family val="1"/>
      </rPr>
      <t>"Modernizacja zagrody wiejskiej w Dusocinie na potrzeby ośrodka edukacji ekologicznej na 
         terenie Parku Krajobrazowego Góry Łosiowe wraz z czynną ochroną przyrody na obszarze Natura 
         2000"</t>
    </r>
  </si>
  <si>
    <r>
      <t xml:space="preserve">         pn. </t>
    </r>
    <r>
      <rPr>
        <i/>
        <sz val="10"/>
        <rFont val="Times New Roman"/>
        <family val="1"/>
      </rPr>
      <t>"Budowa stacji terenowo-badawczej "Podmoście"</t>
    </r>
  </si>
  <si>
    <r>
      <t xml:space="preserve">       - Działania 5.1 Infrastruktura drogowa, na projekt pn. </t>
    </r>
    <r>
      <rPr>
        <i/>
        <sz val="10"/>
        <rFont val="Times New Roman"/>
        <family val="1"/>
      </rPr>
      <t xml:space="preserve">"Przebudowa i rozbudowa drogi wojewódzkiej 
         Nr 255 Pakość - Strzelno od km 0+005 do km  21+910. Etap I - Rozbudowa drogi wojewódzkiej 
         Nr 255 na odc. od km 0+005 do km 2+220, dł. 2,215 km" </t>
    </r>
  </si>
  <si>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t>
    </r>
  </si>
  <si>
    <t xml:space="preserve">       - Poddziałania 6.3.1 Inwestycje w infrastrukturę przedszkolną, na projekty:</t>
  </si>
  <si>
    <r>
      <t xml:space="preserve">         pn.</t>
    </r>
    <r>
      <rPr>
        <i/>
        <sz val="10"/>
        <rFont val="Times New Roman"/>
        <family val="1"/>
      </rPr>
      <t xml:space="preserve"> "Tylko w Korczaku jest super dzieciaku"</t>
    </r>
  </si>
  <si>
    <r>
      <t xml:space="preserve">         pn. </t>
    </r>
    <r>
      <rPr>
        <i/>
        <sz val="10"/>
        <rFont val="Times New Roman"/>
        <family val="1"/>
      </rPr>
      <t>"Dostrzec to co niewidoczne" - zwiększenie dostępności do edukacji przedszkolnej w ośrodku 
         Braille'a w Bydgoszczy"</t>
    </r>
  </si>
  <si>
    <t xml:space="preserve">       - Poddziałania 6.3.2 Inwestycje w infrastrukturę kształcenia zawodowego, na projekty:</t>
  </si>
  <si>
    <r>
      <t xml:space="preserve">         pn. </t>
    </r>
    <r>
      <rPr>
        <i/>
        <sz val="10"/>
        <rFont val="Times New Roman"/>
        <family val="1"/>
      </rPr>
      <t>"Artyści w zawodzie - modernizacja warsztatów kształcenia zawodowego w K-PSOSW im. Korczaka
         w Toruniu"</t>
    </r>
  </si>
  <si>
    <r>
      <t xml:space="preserve">         pn. </t>
    </r>
    <r>
      <rPr>
        <i/>
        <sz val="10"/>
        <rFont val="Times New Roman"/>
        <family val="1"/>
      </rPr>
      <t>"Usłyszeć potrzeby" - wzmocnienie pozycji uczniów słabosłyszących i niesłyszących w ramach 
         rozbudowy warsztatów zawodowych Kujawsko-Pomorskiego Specjalnego Ośrodka Szkolno-
         Wychowawczego nr 2 w Bydgoszczy w kontekście zwiększenia szans na rynku pracy"</t>
    </r>
  </si>
  <si>
    <r>
      <t xml:space="preserve">         pn. </t>
    </r>
    <r>
      <rPr>
        <i/>
        <sz val="10"/>
        <rFont val="Times New Roman"/>
        <family val="1"/>
      </rPr>
      <t>"Kwalifikacyjne Kursy Zawodowe twoją zawodową szansą - nowe formy praktycznej nauki zawodu
         w Kujawsko-Pomorskim Centrum Kształcenia Zawodowego w Bydgoszczy"</t>
    </r>
  </si>
  <si>
    <t>4. przeniesienie planowanych dochodów pomiędzy dotacjami przeznaczonymi na wydatki bieżące województwa (lidera) a dotacjami na wydatki
    partnerów w ramach:</t>
  </si>
  <si>
    <r>
      <t xml:space="preserve">    - Poddziałania 6.1.1  Inwestycje w infrastrukturę zdrowotną, w projekcie pn. </t>
    </r>
    <r>
      <rPr>
        <i/>
        <sz val="10"/>
        <rFont val="Times New Roman"/>
        <family val="1"/>
      </rPr>
      <t>"Doposażenie szpitali 
      w województwie kujawsko-pomorskim związane  z zapobieganiem, przeciwdziałaniem i zwalczaniem
      COVID-19"</t>
    </r>
  </si>
  <si>
    <t xml:space="preserve">       - Działania 2.1 Wysoka dostępność i jakość e-usług publicznych, na projekty: </t>
  </si>
  <si>
    <r>
      <t xml:space="preserve">         pn. </t>
    </r>
    <r>
      <rPr>
        <i/>
        <sz val="10"/>
        <rFont val="Times New Roman"/>
        <family val="1"/>
      </rPr>
      <t>"Budowa kujawsko-pomorskiego systemu udostępniania elektronicznej dokumentacji medycznej 
         - I etap"</t>
    </r>
  </si>
  <si>
    <r>
      <t xml:space="preserve">       - Poddziałania 1.6.2 Dotacje dla innowacyjnych MŚP, na projekt pn. </t>
    </r>
    <r>
      <rPr>
        <i/>
        <sz val="10"/>
        <rFont val="Times New Roman"/>
        <family val="1"/>
      </rPr>
      <t>"Granty na kapitał obrotowy dla 
         mikro i małych przedsiębiorstw w branży gastronomicznej oraz fitness w związku z wystąpieniem
         stanu epidemii COVID-19"</t>
    </r>
  </si>
  <si>
    <r>
      <t xml:space="preserve">         pn. </t>
    </r>
    <r>
      <rPr>
        <i/>
        <sz val="10"/>
        <rFont val="Times New Roman"/>
        <family val="1"/>
      </rPr>
      <t>"Budowa kujawsko-pomorskiego systemu udostępniania elektronicznej dokumentacji medycznej 
         - II etap"</t>
    </r>
  </si>
  <si>
    <t xml:space="preserve">   2) na zadania inwestycyjne w ramach:</t>
  </si>
  <si>
    <r>
      <t xml:space="preserve">       - Poddziałania 6.3.1 Inwestycje w infrastrukturę przedszkolną, na projekt</t>
    </r>
    <r>
      <rPr>
        <i/>
        <sz val="10"/>
        <rFont val="Times New Roman"/>
        <family val="1"/>
      </rPr>
      <t xml:space="preserve"> "Tylko w Korczaku jest super 
         dzieciaku"</t>
    </r>
  </si>
  <si>
    <r>
      <t xml:space="preserve">       - Poddziałania 6.3.2 Inwestycje w infrastrukturę kształcenia zawodowego, na projekt</t>
    </r>
    <r>
      <rPr>
        <i/>
        <sz val="10"/>
        <rFont val="Times New Roman"/>
        <family val="1"/>
      </rPr>
      <t xml:space="preserve"> "Artyści w zawodzie-
         Modernizacja warsztatów kształcenia zawodowego w K-PSOSW im. Korczaka w Toruniu"</t>
    </r>
  </si>
  <si>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t>
    </r>
  </si>
  <si>
    <r>
      <t xml:space="preserve">       - Poddziałania 6.3.1 Inwestycje w infrastrukturę przedszkolną, na projekt</t>
    </r>
    <r>
      <rPr>
        <i/>
        <sz val="10"/>
        <rFont val="Times New Roman"/>
        <family val="1"/>
      </rPr>
      <t xml:space="preserve"> "Dostrzec to, co niewidoczne" - 
         zwiększenie dostępności do edukacji przedszkolnej w Ośrodku Braille'a w Bydgoszczy"</t>
    </r>
  </si>
  <si>
    <r>
      <t xml:space="preserve">       - Działania 4.4 Ochrona i rozwój zasobów kultury, na projekt pn. </t>
    </r>
    <r>
      <rPr>
        <i/>
        <sz val="10"/>
        <rFont val="Times New Roman"/>
        <family val="1"/>
      </rPr>
      <t>"Wsparcie opieki nad zabytkami 
         Województwa Kujawsko-Pomorskiego w 2020 roku"</t>
    </r>
  </si>
  <si>
    <r>
      <t xml:space="preserve">Określa się wydatki na zadanie własne pn. </t>
    </r>
    <r>
      <rPr>
        <i/>
        <sz val="10"/>
        <rFont val="Times New Roman"/>
        <family val="1"/>
      </rPr>
      <t>"Inwestycje":</t>
    </r>
  </si>
  <si>
    <r>
      <t xml:space="preserve">Zwiększa się o kwotę 314.755 zł dochody zaplanowane z Narodowego Centrum Badań i Rozwoju na projekt pn. </t>
    </r>
    <r>
      <rPr>
        <i/>
        <sz val="10"/>
        <rFont val="Times New Roman"/>
        <family val="1"/>
      </rPr>
      <t>"Usytuowanie na poziomie samorządów lokalnych instrumentów wsparcia dla MŚP działających w oparciu o model wielopoziomowego zarządzania regionem"</t>
    </r>
    <r>
      <rPr>
        <sz val="10"/>
        <rFont val="Times New Roman"/>
        <family val="1"/>
      </rPr>
      <t xml:space="preserve"> w związku z przeniesieniem części zakresu rzeczowo-finansowego projektu z roku 2020 na rok 2021.</t>
    </r>
  </si>
  <si>
    <t>2) zmniejszenie planowanych dochodów:</t>
  </si>
  <si>
    <t xml:space="preserve">    - o kwotę 1.000 zł z tytułu odsetek od nieterminowych wpłat należności za decyzje o nałożeniu kar pieniężnych wydanych przez Kujawsko-
      Pomorskiego Inspektora Transportu Drogowego oraz Głównego Inspektora Transportu Drogowego;</t>
  </si>
  <si>
    <t>Dokonuje się zmian w planie finansowym Zarządu Dróg Wojewódzkich w Bydgoszczy, poprzez:</t>
  </si>
  <si>
    <t xml:space="preserve">    1) na jednoroczne zadania inwestycyjne:</t>
  </si>
  <si>
    <r>
      <t xml:space="preserve">        - o kwotę 400.000 zł na zadanie pn. </t>
    </r>
    <r>
      <rPr>
        <i/>
        <sz val="10"/>
        <rFont val="Times New Roman"/>
        <family val="1"/>
      </rPr>
      <t xml:space="preserve">"Zakupy inwestycyjne" </t>
    </r>
    <r>
      <rPr>
        <sz val="10"/>
        <rFont val="Times New Roman"/>
        <family val="1"/>
      </rPr>
      <t>z przeznaczeniem na zakup dwóch wiat magazynowych;</t>
    </r>
  </si>
  <si>
    <t xml:space="preserve">    2) na wieloletnie zadania inwestycyjne:</t>
  </si>
  <si>
    <t xml:space="preserve">    3) na pozostałe zadania:</t>
  </si>
  <si>
    <t>1. określenie wydatków:</t>
  </si>
  <si>
    <t>2. zwiększenie wydatków:</t>
  </si>
  <si>
    <r>
      <t xml:space="preserve">        - o kwotę 7.271.000 zł na zadanie pn. </t>
    </r>
    <r>
      <rPr>
        <i/>
        <sz val="10"/>
        <rFont val="Times New Roman"/>
        <family val="1"/>
      </rPr>
      <t xml:space="preserve">"Roboty dodatkowe i uzupełniające związane z realizacją inwestycji drogowych w ramach grupy 
          I RPO" </t>
    </r>
    <r>
      <rPr>
        <sz val="10"/>
        <rFont val="Times New Roman"/>
        <family val="1"/>
      </rPr>
      <t>w związku ze zwiększeniem ogólnej wartości na skutek przekroczenia kosztów określonych w pierwotnych kosztorysach ofertowych 
          dotyczących robót budowlanych, robót związanych z branżą sanitarną oraz usług inżyniera kontraktu;</t>
    </r>
  </si>
  <si>
    <t xml:space="preserve">    1) na wieloletnie zadania inwestycyjne:</t>
  </si>
  <si>
    <t xml:space="preserve">    2) na pozostałe zadania:</t>
  </si>
  <si>
    <r>
      <t xml:space="preserve">       - o kwotę 65.190 zł na zadanie pn.</t>
    </r>
    <r>
      <rPr>
        <i/>
        <sz val="10"/>
        <rFont val="Times New Roman"/>
        <family val="1"/>
      </rPr>
      <t xml:space="preserve"> "Opracowanie dokumentacji projektowej dla rozbudowy skrzyżowania drogi wojewódzkiej Nr 241 
         Tuchola-Sępólno Krajeńskie-Rogoźno (ul. Kościuszki) z ul. Odrodzenia i ul. bł. ks. Jerzego Popiełuszki w m. Sępólno Krajeńskie" 
     </t>
    </r>
    <r>
      <rPr>
        <sz val="10"/>
        <rFont val="Times New Roman"/>
        <family val="1"/>
      </rPr>
      <t xml:space="preserve">    w związku z przeniesieniem z roku 2020 środków od gminy Sępólno Krajeńskie w wyniku opóźnień związanych z pandemią COVID-19 
         i braku możliwości ich wydatkowania;</t>
    </r>
  </si>
  <si>
    <t>3. zmniejszenie wydatków:</t>
  </si>
  <si>
    <t>Leczenie sanatoryjno-klimatyczne</t>
  </si>
  <si>
    <t xml:space="preserve">Zwiększa się o kwotę 608.000 zł wydatki zaplanowane na podwyższenie kapitału zakładowego Spółki Uzdrowisko Ciechocinek S.A. z przeznaczeniem na wkład własny do projektu pn. "Modernizacja i rozbudowa infrastruktury zespołu tężni w Ciechocinku" przewidziany do realizacji w ramach RPO WK-P 2014-2020, Działania 6.5. Wniesienie kapitału nastąpi poprzez objęcie 60.800 nowych akcji o wartości nominalnej 10 zł każda. </t>
  </si>
  <si>
    <t>Informatyka</t>
  </si>
  <si>
    <t>Wprowadza się zmiany w projektach realizowanych w ramach RPO WK-P 2014-2020:</t>
  </si>
  <si>
    <t>1. Działania 2.1 Wysoka dostępność i jakość e-usług publicznych:</t>
  </si>
  <si>
    <r>
      <t xml:space="preserve">    1) projekt pn. </t>
    </r>
    <r>
      <rPr>
        <i/>
        <sz val="10"/>
        <rFont val="Times New Roman"/>
        <family val="1"/>
      </rPr>
      <t>"Budowa kujawsko-pomorskiego systemu udostępniania elektronicznej dokumentacji medycznej - I etap":</t>
    </r>
  </si>
  <si>
    <t xml:space="preserve">        a) w zakresie wydatków bieżących:</t>
  </si>
  <si>
    <t xml:space="preserve">            - przeniesienie planowanych wydatków między podziałkami klasyfikacji budżetowej w kwocie 40.400 zł w celu zabezpieczenia środków na 
              zakup materiałów i wyposażenia na potrzeby biura projektu;</t>
  </si>
  <si>
    <r>
      <t xml:space="preserve">    2) projekt pn. </t>
    </r>
    <r>
      <rPr>
        <i/>
        <sz val="10"/>
        <rFont val="Times New Roman"/>
        <family val="1"/>
      </rPr>
      <t xml:space="preserve">"Budowa kujawsko-pomorskiego systemu udostępniania elektronicznej dokumentacji medycznej - II etap" </t>
    </r>
    <r>
      <rPr>
        <sz val="10"/>
        <rFont val="Times New Roman"/>
        <family val="1"/>
      </rPr>
      <t>- zmniejszenie 
        wydatków bieżących o kwotę 133.119 zł w związku z trwającą procedurą powierzenia zarządzania projektem podmiotowi zewnętrznemu 
        i konieczności przeniesienia na przyszły rok części środków przeznaczonych na ten cel. Zmienia się ogólna wartość z uwagi na rezygnację
        jednego partnera z udziału w projekcie;</t>
    </r>
  </si>
  <si>
    <t>Handel</t>
  </si>
  <si>
    <t>Promocja eksportu</t>
  </si>
  <si>
    <t xml:space="preserve">   - przeniesienie planowanych wydatków między podziałkami klasyfikacji budżetowej w kwocie 50.000 zł w celu zabezpieczenia środków na 
     wykonanie niezbędnych ekspertyz;</t>
  </si>
  <si>
    <t xml:space="preserve">   - określenie wydatków niekwalifikowalnych w kwocie 252.194 zł w związku z przekroczeniem zgodnie z kryteriami wyboru projektu wydatków na 
     modernizację kamienicy przy ul. Franciszkańskiej;</t>
  </si>
  <si>
    <t xml:space="preserve">   - zmniejszenie wydatków o kwotę 1.110.697 zł w związku z przeniesieniem części środków na rok 2022 oraz zmniejszeniem ogólnej wartości 
     projektu;</t>
  </si>
  <si>
    <t>Pozostałe zadania w zakresie kultury</t>
  </si>
  <si>
    <t>Zwiększa się o kwotę 20.000 zł planowane dochody z tytułu dotacji od jednostek samorządu terytorialnego w związku z udzieleniem Województwu przez Miasto Bydgoszcz pomocy finansowej na przedsięwzięcie inwestycyjne pn. "Wykonanie popiersia maestro Jerzego Maksymiuka" realizowane przez Filharmonię Pomorską w Bydgoszczy.</t>
  </si>
  <si>
    <t>W związku z udzieleniem Województwu przez Miasto Bydgoszcz pomocy finansowej na przedsięwzięcia kulturalne realizowane na terenie miasta przez Wojewódzką i Miejską Bibliotekę Publiczną im. dr Witolda Bełzy w Bydgoszczy w ramach Bydgoskiego Budżetu Obywatelskiego, określa się dla instytucji dotacje:</t>
  </si>
  <si>
    <t xml:space="preserve"> - w kwocie 9.000 zł na przedsięwzięcie pn. "Gry planszowe i VR w Bibliotece";</t>
  </si>
  <si>
    <t xml:space="preserve"> - w kwocie 38.600 zł na przedsięwzięcie pn. "Bydgoszcz czyta bez końca";</t>
  </si>
  <si>
    <t xml:space="preserve"> - w kwocie 134.000 zł na zadanie inwestycyjne pn. "Biblioteka czynna całą dobę - książkomat na osiedlu Miedzyń - Prądy".</t>
  </si>
  <si>
    <t>Teatry</t>
  </si>
  <si>
    <t>Szkoły zawodowe specjalne</t>
  </si>
  <si>
    <r>
      <t xml:space="preserve">Określa się wydatki na projekt pn. </t>
    </r>
    <r>
      <rPr>
        <i/>
        <sz val="10"/>
        <rFont val="Times New Roman"/>
        <family val="1"/>
      </rPr>
      <t xml:space="preserve">"Zdobądź z nami doświadczenie - to coś więcej niż uczenie" </t>
    </r>
    <r>
      <rPr>
        <sz val="10"/>
        <rFont val="Times New Roman"/>
        <family val="1"/>
      </rPr>
      <t>przewidziany do realizacji w latach 2021-2023 w ramach RPO WK-P 2014-2020, Poddziałania 10.2.3 łącznie w kwocie 203.471 zł, w tym:</t>
    </r>
  </si>
  <si>
    <t xml:space="preserve"> - w planie finansowym Urzędu Marszałkowskiego w kwocie 140.073 zł;</t>
  </si>
  <si>
    <t>Zwiększa się planowane dochody własne województwa:</t>
  </si>
  <si>
    <t xml:space="preserve"> - o kwotę 957 zł w związku z otrzymaniem od Opery NOVA w Bydgoszczy środków stanowiących rozliczenie podatku VAT, który podlega 
   zwrotowi w ramach rozliczenia przekazanych dotacji z budżetu województwa na zadania inwestycyjne zrealizowane w latach 2015-2016;</t>
  </si>
  <si>
    <r>
      <t xml:space="preserve"> - o kwotę 450.673 zł na projekt pn. </t>
    </r>
    <r>
      <rPr>
        <i/>
        <sz val="10"/>
        <rFont val="Times New Roman"/>
        <family val="1"/>
      </rPr>
      <t xml:space="preserve">"Kujawsko-Pomorskie - rozwój poprzez kulturę 2020" </t>
    </r>
    <r>
      <rPr>
        <sz val="10"/>
        <rFont val="Times New Roman"/>
        <family val="1"/>
      </rPr>
      <t>realizowany w ramach RPO WK-P, Działania 4.4
   Środki przeniesione zostają z roku 2020 w związku z brakiem możliwości wypłaty środków partnerom projektu w wyniku opóźnień w składaniu 
   przez nich stosownych rozliczeń oraz niewydatkowaniem części środków na zarządzanie projektem. Nie zmienia się ogólna wartość projektu.</t>
    </r>
  </si>
  <si>
    <t>Wprowadza się zmiany w projektach realizowanych w ramach RPO WK-P:</t>
  </si>
  <si>
    <t xml:space="preserve">        - w zakresie wydatków inwestycyjnych:</t>
  </si>
  <si>
    <t xml:space="preserve">         Zwiększa się ogólna wartość projektu;</t>
  </si>
  <si>
    <t>2. Poddziałania 3.5.2 Zrównoważona mobilność miejska i promowanie strategii niskoemisyjnych w ramach ZIT:</t>
  </si>
  <si>
    <t xml:space="preserve">        - w zakresie wydatków bieżących - zmniejszenie wydatków o kwotę 17.124 zł, w tym w planie finansowym Urzędu Marszałkowskiego o kwotę 
          983 zł oraz w planie finansowym Zarządu Dróg Wojewódzkich w Bydgoszczy o kwotę 16.141 zł w związku z mniejszymi kosztami zarządzania 
          projektem i obsługi prawnej;</t>
  </si>
  <si>
    <t xml:space="preserve">        - w zakresie wydatków bieżących - zmniejszenie wydatków o kwotę 114.631 zł, w tym w planie finansowym Urzędu Marszałkowskiego o kwotę 
          12.302 zł oraz w planie finansowym Zarządu Dróg Wojewódzkich w Bydgoszczy o kwotę 102.329 zł w związku z mniejszymi kosztami 
          zarządzania projektem i obsługi prawnej;</t>
  </si>
  <si>
    <r>
      <t xml:space="preserve">       - Działania 3.4 Zrównoważona mobilność miejska i promowanie strategii niskoemisyjnych  
         pn. </t>
    </r>
    <r>
      <rPr>
        <i/>
        <sz val="10"/>
        <rFont val="Times New Roman"/>
        <family val="1"/>
      </rPr>
      <t>"Ograniczenie emisji spalin poprzez budowę ścieżki rowerowo-pieszej przy drodze wojewódzkiej 
         nr 269 od Powiatowego Centrum Kształcenia Zawodowego w Chodczu do istniejącego odcinka 
         w granicach administracyjnych Miasta Chodecz"</t>
    </r>
  </si>
  <si>
    <r>
      <t xml:space="preserve">       - Poddziałania 3.5.2 Zrównoważona mobilność miejska i promowanie strategii niskoemisyjnych, na projekt 
         pn. </t>
    </r>
    <r>
      <rPr>
        <i/>
        <sz val="10"/>
        <rFont val="Times New Roman"/>
        <family val="1"/>
      </rPr>
      <t>"Ograniczenie emisji spalin poprzez rozbudowę sieci dróg rowerowych znajdujących się 
         w koncepcji rozwoju systemu transportu Bydgosko-Toruńskiego Obszaru Funkcjonalnego dla: 
         Części nr 1 - Nawra- Kończewice-Chełmża- Zalesie-Kiełbasin-Mlewo-Mlewiec-Srebrniki-Sierakowo
         w ciągu dróg wojewódzkich nr: 551,649,554"</t>
    </r>
  </si>
  <si>
    <t>Zwiększa się planowane dochody z tytułu dotacji od jednostek samorządu terytorialnego na dofinansowanie inwestycji realizowanych w ramach RPO WK-P, tj.:</t>
  </si>
  <si>
    <r>
      <t>3. Działania 5.1 Infrastruktura drogowa, projekt pn.</t>
    </r>
    <r>
      <rPr>
        <i/>
        <sz val="10"/>
        <rFont val="Times New Roman"/>
        <family val="1"/>
      </rPr>
      <t xml:space="preserve"> "Przebudowa i rozbudowa drogi wojewódzkiej Nr 255 Pakość - Strzelno od km 0+005 
    do km 21+910. Etap I - Rozbudowa drogi wojewódzkiej Nr 255 na odc. od km 0+005 do km 2+220, dł. 2,215 km":</t>
    </r>
  </si>
  <si>
    <t xml:space="preserve">     - w zakresie wydatków inwestycyjnych - zwiększenie wydatków o kwotę 123.206 zł.</t>
  </si>
  <si>
    <t xml:space="preserve">     Łączne zwiększenie o kwotę 149.410 zł wynika z przeniesienia niewydatkowanych środków w roku 2020.</t>
  </si>
  <si>
    <t xml:space="preserve">            - zmniejszenie wydatków o kwotę 617.100 zł w związku z brakiem możliwości wydatkowania środków na część działań promocyjnych;</t>
  </si>
  <si>
    <t>2. Działania 2.2 Cyfrowa dostępność i użyteczność informacji sektora publicznego oraz zasobów nauki:</t>
  </si>
  <si>
    <r>
      <t xml:space="preserve">    1) projekt pn. </t>
    </r>
    <r>
      <rPr>
        <i/>
        <sz val="10"/>
        <rFont val="Times New Roman"/>
        <family val="1"/>
      </rPr>
      <t>"Infostrada Kujaw i Pomorza 2.0":</t>
    </r>
  </si>
  <si>
    <r>
      <t xml:space="preserve">    2) projekt pn. </t>
    </r>
    <r>
      <rPr>
        <i/>
        <sz val="10"/>
        <rFont val="Times New Roman"/>
        <family val="1"/>
      </rPr>
      <t>"Kultura w zasięgu 2.0":</t>
    </r>
  </si>
  <si>
    <t xml:space="preserve">        b) w zakresie wydatków inwestycyjnych:</t>
  </si>
  <si>
    <t>Dokonuje się zmian w  projektach realizowanych w ramach RPO WK-P 2014-2020:</t>
  </si>
  <si>
    <r>
      <t xml:space="preserve">1) projekt pn. </t>
    </r>
    <r>
      <rPr>
        <i/>
        <sz val="10"/>
        <rFont val="Times New Roman"/>
        <family val="1"/>
      </rPr>
      <t xml:space="preserve">"Doposażenie szpitali w województwie kujawsko-pomorskim związane z zapobieganiem, przeciwdziałaniem i zwalczaniem
    COVID-19" </t>
    </r>
    <r>
      <rPr>
        <sz val="10"/>
        <rFont val="Times New Roman"/>
        <family val="1"/>
      </rPr>
      <t>(Poddziałanie 6.1.1):</t>
    </r>
  </si>
  <si>
    <t xml:space="preserve">    - przeniesienie wydatków inwestycyjnych w kwocie 63.960 zł poprzez zwiększenie kosztów pośrednich przy jednoczesnym zmniejszeniu kosztów 
      bezpośrednich;</t>
  </si>
  <si>
    <t xml:space="preserve">    - przeniesienie wydatków między podziałkami klasyfikacji budżetowej w kwocie 35.103 zł w celu dostosowania planu wydatków do realizowanych 
      działań;</t>
  </si>
  <si>
    <r>
      <t xml:space="preserve">3) projekt pn. </t>
    </r>
    <r>
      <rPr>
        <i/>
        <sz val="10"/>
        <rFont val="Times New Roman"/>
        <family val="1"/>
      </rPr>
      <t xml:space="preserve">"Realizacja działań z zakresu edukacji i bezpieczeństwa publicznego ukierunkowanych na kształtowanie właściwych postaw 
    funkcjonowania społecznego w sytuacji występowania zagrożeń epidemiologicznych" </t>
    </r>
    <r>
      <rPr>
        <sz val="10"/>
        <rFont val="Times New Roman"/>
        <family val="1"/>
      </rPr>
      <t>(Poddziałanie 9.3.1):</t>
    </r>
  </si>
  <si>
    <r>
      <t xml:space="preserve">2) projekt pn. </t>
    </r>
    <r>
      <rPr>
        <i/>
        <sz val="10"/>
        <rFont val="Times New Roman"/>
        <family val="1"/>
      </rPr>
      <t xml:space="preserve">"Ograniczenie negatywnych skutków COVID-19 poprzez działania profilaktyczne i zabezpieczające skierowane do służb 
    medycznych" </t>
    </r>
    <r>
      <rPr>
        <sz val="10"/>
        <rFont val="Times New Roman"/>
        <family val="1"/>
      </rPr>
      <t>realizowany w ramach RPO WK-P 2014-2020 (Poddziałanie 9.3.1):</t>
    </r>
  </si>
  <si>
    <t xml:space="preserve">    a) w zakresie wydatków bieżących:</t>
  </si>
  <si>
    <t xml:space="preserve">        - przeniesienie planowanych wydatków między podziałkami klasyfikacji budżetowej w kwocie 1.958.993 zł</t>
  </si>
  <si>
    <t xml:space="preserve">        - zmniejszenie wydatków lidera projektu o kwotę 550.000 zł. </t>
  </si>
  <si>
    <t>Działalność usługowa</t>
  </si>
  <si>
    <t>Określa się dotacje dla:</t>
  </si>
  <si>
    <t>Drogi wewnętrzne</t>
  </si>
  <si>
    <t>Filharmonie, orkiestry, chóry i kapele</t>
  </si>
  <si>
    <t>90095</t>
  </si>
  <si>
    <t>Gospodarka komunalna i ochrona środowiska</t>
  </si>
  <si>
    <t>W celu dostosowania planu wydatków do wielkości prognozowanego współfinansowania krajowego dla projektów przewidzianych do realizacji przez beneficjentów w 2021 r. w ramach RPO WK-P 2014-2020 zwiększa się o kwotę 13.393.329 zł wydatki inwestycyjne zaplanowane na Poddziałanie 6.1.1 Inwestycje w infrastrukturę zdrowotną.</t>
  </si>
  <si>
    <t xml:space="preserve">   - pakiet F w kwocie 468.000 zł obejmujący linie kolejowe: nr 207 od Torunia do Grudziądza, nr 353 od Torunia Głównego od Torunia Wschodniego;
     linia komunikacyjna Toruń-Grudziądz;</t>
  </si>
  <si>
    <t xml:space="preserve">   - pakiet D w kwocie 468.000 zł obejmujący linie kolejowe: nr 131 od Bydgoszczy do Laskowic, nr 208 od Grudziądza do Laskowic, nr 215 od 
     Laskowic Pomorskich do Czerska; linie komunikacyjne: Bydgoszcz-Laskowice-Grudziądz, Laskowice-Czersk;</t>
  </si>
  <si>
    <t xml:space="preserve">   - pakiet H w kwocie 89.000 zł obejmujący linie kolejowe: nr 201 od Wierzchucina do Lipowej, nr 743 od Lipowej do Szlachty; linia komunikacyjna 
     Wierzchucin-Szlachta;</t>
  </si>
  <si>
    <t xml:space="preserve">   - pakiet I w kwocie 44.000 zł obejmujący linię kolejową nr 33 od Rypina do Brodnicy; linia komunikacyjna Brodnica-Rypin.</t>
  </si>
  <si>
    <t>Dochody od osób prawnych, od osób fizycznych i od innych jednostek nieposiadających osobowości prawnej oraz wydatki związane z ich poborem</t>
  </si>
  <si>
    <t>Udziały województw w podatkach stanowiących dochód budżetu państwa</t>
  </si>
  <si>
    <t>Dokonuje się zmian w planowanych dochodach z tytułu dotacji celowych z budżetu państwa (budżet środków europejskich) przeznaczone na projekty przewidziane do realizacji w ramach Regionalnego Programu Operacyjnego Województwa Kujawsko-Pomorskiego 2014-2020, poprzez:</t>
  </si>
  <si>
    <r>
      <t xml:space="preserve">   2) na zadania inwestycyjne w ramach Poddziałania 9.3.1 Rozwój usług zdrowotnych, na projekt 
       pn. </t>
    </r>
    <r>
      <rPr>
        <i/>
        <sz val="10"/>
        <rFont val="Times New Roman"/>
        <family val="1"/>
      </rPr>
      <t>"Ograniczenie negatywnych skutków COVID-19 poprzez działania profilaktyczne i zabezpieczające 
       skierowane do służb medycznych"</t>
    </r>
  </si>
  <si>
    <r>
      <t xml:space="preserve">       - Działania 2.2 Cyfrowa dostępność i użyteczność informacji sektora publicznego oraz zasobów nauki, 
         kultury i dziedzictwa regionalnego, na projekt pn. </t>
    </r>
    <r>
      <rPr>
        <i/>
        <sz val="10"/>
        <rFont val="Times New Roman"/>
        <family val="1"/>
      </rPr>
      <t>"Kultura w zasięgu 2.0"</t>
    </r>
  </si>
  <si>
    <r>
      <t xml:space="preserve">       - Działania 2.1 Wysoka dostępność i jakość e-usług publicznych, na projekt pn.</t>
    </r>
    <r>
      <rPr>
        <i/>
        <sz val="10"/>
        <rFont val="Times New Roman"/>
        <family val="1"/>
      </rPr>
      <t xml:space="preserve"> "Infostrada Kujaw
         i Pomorza 2.0"</t>
    </r>
  </si>
  <si>
    <r>
      <t xml:space="preserve">         pn. </t>
    </r>
    <r>
      <rPr>
        <i/>
        <sz val="10"/>
        <rFont val="Times New Roman"/>
        <family val="1"/>
      </rPr>
      <t>"Infostrada Kujaw i Pomorza 2.0"</t>
    </r>
  </si>
  <si>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COVID-19 - etap II"</t>
    </r>
  </si>
  <si>
    <t xml:space="preserve">       - Działania 3.3 Efektywność energetyczna w sektorze publicznym i mieszkaniowymi</t>
  </si>
  <si>
    <t xml:space="preserve">       - Poddziałania 6.4.1 Rewitalizacja obszarów miejskich i ich obszarów funkcjonalnych w ramach ZIT</t>
  </si>
  <si>
    <t xml:space="preserve">       - Poddziałania 6.1.1  Inwestycje w infrastrukturę zdrowotną</t>
  </si>
  <si>
    <t xml:space="preserve">       - Działania 7.1 Rozwój lokalny kierowany przez społeczność</t>
  </si>
  <si>
    <t>Urzędy marszałkowskie</t>
  </si>
  <si>
    <t xml:space="preserve">   - przeniesienie planowanych wydatków między podziałkami klasyfikacji budżetowej w kwocie 7.731 zł w związku ze zmniejszeniem środków na 
     szkolenia pracowników zaangażowanych w realizację projektu;</t>
  </si>
  <si>
    <t>Dokonuje się zmian w planach podzadań Pomocy Technicznej Regionalnego Programu Operacyjnego Województwa Kujawsko-Pomorskiego 2014-2020 realizowanych przez Wojewódzki Urząd Pracy w Toruniu poprzez:</t>
  </si>
  <si>
    <t>Określa się dotację celową w kwocie 20.000 zł dla Filharmonii Pomorskiej w Bydgoszczy w związku z udzieleniem Województwu przez Miasto Bydgoszcz pomocy finansowej na przedsięwzięcie inwestycyjne pn. "Wykonanie popiersia maestro Jerzego Maksymiuka" przewidziane do realizacji przez Instytucję.</t>
  </si>
  <si>
    <r>
      <t xml:space="preserve"> - o kwotę 231.685 zł na projekt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r>
      <rPr>
        <sz val="10"/>
        <rFont val="Times New Roman"/>
        <family val="1"/>
      </rPr>
      <t xml:space="preserve"> (Działanie 3.4);</t>
    </r>
  </si>
  <si>
    <t xml:space="preserve">    - w kwocie 100.000 zł z tytułu wpływów za utracone lub uszkodzone mienie; </t>
  </si>
  <si>
    <r>
      <t xml:space="preserve">       - Działania 3.4 Zrównoważona mobilność miejska i promowanie strategii niskoemisyjnych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</si>
  <si>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         pn. "</t>
    </r>
    <r>
      <rPr>
        <i/>
        <sz val="10"/>
        <rFont val="Times New Roman"/>
        <family val="1"/>
      </rPr>
      <t>Przygotowanie i rozwój pakietu usług doradczych/informacyjnych w zakresie 
         umiędzynarodowienia przedsiębiorstw z sektora MŚP oraz pozyskania działalności inwestycyjnej 
         przez Kujawsko-Pomorskie Centrum Obsługi Inwestorów i Eksporterów"</t>
    </r>
  </si>
  <si>
    <r>
      <t xml:space="preserve">       - Poddziałania 1.5.2 Wsparcie procesu umiędzynarodowienia przedsiębiorstw, na projekt 
         pn. "</t>
    </r>
    <r>
      <rPr>
        <i/>
        <sz val="10"/>
        <rFont val="Times New Roman"/>
        <family val="1"/>
      </rPr>
      <t>Przygotowanie i rozwój pakietu usług doradczych/informacyjnych w zakresie 
         umiędzynarodowienia przedsiębiorstw z sektora MŚP oraz pozyskania działalności inwestycyjnej 
         przez Kujawsko-Pomorskie Centrum Obsługi Inwestorów i Eksporterów"</t>
    </r>
  </si>
  <si>
    <r>
      <t xml:space="preserve">    - Poddziałania 1.5.2 Wsparcie procesu umiędzynarodowienia przedsiębiorstw, w projekcie pn. </t>
    </r>
    <r>
      <rPr>
        <i/>
        <sz val="10"/>
        <rFont val="Times New Roman"/>
        <family val="1"/>
      </rPr>
      <t>"Wsparcie
      umiędzynarodowienia kujawsko-pomorskich MŚP oraz promocja potencjału gospodarczego regionu"</t>
    </r>
  </si>
  <si>
    <r>
      <t xml:space="preserve">4. przeniesienie planowanych dochodów pomiędzy dotacjami przeznaczonymi na wydatki bieżące województwa 
    (lidera) a dotacjami na wydatki partnerów w ramach Poddziałania 6.1.1  Inwestycje w infrastrukturę
    zdrowotną, w projekcie pn. </t>
    </r>
    <r>
      <rPr>
        <i/>
        <sz val="10"/>
        <rFont val="Times New Roman"/>
        <family val="1"/>
      </rPr>
      <t>"Doposażenie szpitali w województwie kujawsko-pomorskim związane  
    z zapobieganiem, przeciwdziałaniem i zwalczaniem COVID-19"</t>
    </r>
  </si>
  <si>
    <r>
      <t xml:space="preserve">         - w kwocie 1.000.000 zł na zadanie pn. </t>
    </r>
    <r>
      <rPr>
        <i/>
        <sz val="10"/>
        <rFont val="Times New Roman"/>
        <family val="1"/>
      </rPr>
      <t xml:space="preserve">"Prace projektowe związane z Nową Perspektywą Finansową 2021-2027" </t>
    </r>
    <r>
      <rPr>
        <sz val="10"/>
        <rFont val="Times New Roman"/>
        <family val="1"/>
      </rPr>
      <t>przewidziane do realizacji
           w latach 2021-2023. W ramach zadania przewidziano wykonanie dokumentacji projektowych dotyczących budowy obwodnicy oraz ronda 
           w miejscowości Golub-Dobrzyń;</t>
    </r>
  </si>
  <si>
    <r>
      <t xml:space="preserve">         - w kwocie 77.659 zł na zadanie własne pn. </t>
    </r>
    <r>
      <rPr>
        <i/>
        <sz val="10"/>
        <rFont val="Times New Roman"/>
        <family val="1"/>
      </rPr>
      <t xml:space="preserve">"Naprawa infrastruktury uszkodzonej" </t>
    </r>
    <r>
      <rPr>
        <sz val="10"/>
        <rFont val="Times New Roman"/>
        <family val="1"/>
      </rPr>
      <t>z przeznaczeniem na naprawę szkód wyrządzonych przez
           użytkowników dróg w pasie administrowanym przez Rejony Dróg Wojewódzkich: Inowrocław, Włocławek, Tuchola, Wąbrzeźno 
           (m.in. naprawa uszkodzonej nawierzchni, naprawa i montaż barier sprężystych, oznakowanie pionowe);</t>
    </r>
  </si>
  <si>
    <t xml:space="preserve">         - o kwotę 100.489 zł na bieżące utrzymanie jednostki z przeznaczeniem na zakup oleju opałowego, opłaty za usługi telekomunikacyjne oraz na
           usługi pocztowe i przeglądy techniczne (budynku, centralnego ogrzewania, elektryczne, gazowe, kominiarskie i klimatyzacji);</t>
  </si>
  <si>
    <r>
      <t xml:space="preserve">         - o kwotę 6.454.500 zł na zadanie własne pn. </t>
    </r>
    <r>
      <rPr>
        <i/>
        <sz val="10"/>
        <rFont val="Times New Roman"/>
        <family val="1"/>
      </rPr>
      <t>"Drogi wojewódzkie - utrzymanie bieżące dróg"</t>
    </r>
    <r>
      <rPr>
        <sz val="10"/>
        <rFont val="Times New Roman"/>
        <family val="1"/>
      </rPr>
      <t xml:space="preserve"> z przeznaczeniem m.in. na wykonanie 
           remontów cząstkowych nawierzchni uszkodzonych w trakcie sezonu zimowego, zakup masy na zimno, piasku i soli, na opłaty na rzecz Wód
           Polskich oraz na pokrycie kosztów usług związanych z utrzymaniem dróg;</t>
    </r>
  </si>
  <si>
    <r>
      <t xml:space="preserve">         - o kwotę 100.270 zł na zadanie pn. </t>
    </r>
    <r>
      <rPr>
        <i/>
        <sz val="10"/>
        <rFont val="Times New Roman"/>
        <family val="1"/>
      </rPr>
      <t>"Remonty budynków"</t>
    </r>
    <r>
      <rPr>
        <sz val="10"/>
        <rFont val="Times New Roman"/>
        <family val="1"/>
      </rPr>
      <t xml:space="preserve"> z przeznaczeniem na dodatkowe prace remontowe w budynku jednostki 
           w Bydgoszczy obejmujące wymianę grzejników i montaż zaworów termostatowych;</t>
    </r>
  </si>
  <si>
    <r>
      <t xml:space="preserve">         - o kwotę 50.000 zł na wieloletnie zadanie inwestycyjne pn. </t>
    </r>
    <r>
      <rPr>
        <i/>
        <sz val="10"/>
        <rFont val="Times New Roman"/>
        <family val="1"/>
      </rPr>
      <t xml:space="preserve">"Przygotowanie dokumentacji projektowych do realizacji zadań w ramach
           Programu modernizacji dróg wojewódzkich z grupy I i III Kujawsko-pomorskiego planu spójności komunikacji drogowej i kolejowej
           2014-2020" </t>
    </r>
    <r>
      <rPr>
        <sz val="10"/>
        <rFont val="Times New Roman"/>
        <family val="1"/>
      </rPr>
      <t>w związku z przeniesieniem środków na rok 2022 i wydłużeniem jego realizacji na skutek trwających uzgodnień dotyczących
           ostatecznego zakresu rzeczowego planowanych inwestycji.</t>
    </r>
  </si>
  <si>
    <r>
      <t xml:space="preserve">Jednoroczne zadanie inwestycyjne pn. </t>
    </r>
    <r>
      <rPr>
        <i/>
        <sz val="10"/>
        <rFont val="Times New Roman"/>
        <family val="1"/>
      </rPr>
      <t>"Przebudowa wiaduktu w ciągu drogi wojewódzkiej Nr 240 Chojnice-Świecie w km 64+533 w miejscowości Terespol Pomorski"</t>
    </r>
    <r>
      <rPr>
        <sz val="10"/>
        <rFont val="Times New Roman"/>
        <family val="1"/>
      </rPr>
      <t xml:space="preserve"> ujęte w planie finansowym Zarządu Dróg Wojewódzkich w Bydgoszczy przekwalifikowuje się na wieloletnie zadanie inwestycyjne przewidziane do realizacji w latach 2021-2022</t>
    </r>
    <r>
      <rPr>
        <i/>
        <sz val="10"/>
        <rFont val="Times New Roman"/>
        <family val="1"/>
      </rPr>
      <t>.</t>
    </r>
    <r>
      <rPr>
        <sz val="10"/>
        <rFont val="Times New Roman"/>
        <family val="1"/>
      </rPr>
      <t xml:space="preserve"> Z zaplanowanej kwoty 10.200.000 zł pozostawia się na rok 2021 środki w kwocie 5.000.000 zł. Zmiana wynika z wydłużonej procedury związanej z uzyskaniem ostatecznej decyzji o pozwoleniu na budowę na skutek epidemii koronawirusa.</t>
    </r>
  </si>
  <si>
    <t xml:space="preserve">        - w zakresie wydatków inwestycyjnych - zmniejszenie wydatków kwalifikowalnych o kwotę 230.851 zł w związku ze zmianą wartości 
          poprzetargowej inwestycji oraz określenie wydatków niekwalifikowalnych w kwocie 244.360 zł w związku z wystąpieniem robót dodatkowych 
          w zakresie branży kanalizacyjnej i drogowej. Zwiększa się ogólna wartość projektu;</t>
  </si>
  <si>
    <t xml:space="preserve">        - w zakresie wydatków inwestycyjnych - zwiększenie wydatków kwalifikowalnych o kwotę 1.141.798 zł w tym finansowanych z dotacji od 
          jednostek samorządu terytorialnego o kwotę 231.685 zł w związku przeniesieniem niewydatkowanych środków z roku 2020 na skutek późnego
          rozstrzygnięcia postępowania przetargowego oraz określenie wydatków niekwalifikowalnych w kwocie 600.000 zł w związku z wystąpieniem 
          robót dodatkowych oraz w celu zabezpieczenia środków na wykupy gruntów.</t>
  </si>
  <si>
    <t xml:space="preserve">        W związku z ujęciem wydatków niekwalifikowalnych zwiększa się ogólna wartość projektu;</t>
  </si>
  <si>
    <t xml:space="preserve">          * zwiększenie wydatków w części finansowanej z dotacji od jednostek samorządu terytorialnego o kwotę 207.194 zł oraz finansowanych 
             z budżetu środków europejskich o kwotę 359.986 zł w związku z przeniesieniem niewydatkowanych środków z roku 2020.</t>
  </si>
  <si>
    <t xml:space="preserve">    - zmniejszenie wydatków o kwotę 50.061 zł w związku ze zmniejszeniem ogólnej wartości projektu w wyniku epidemii COVID-19 i konieczności
      odwołania spotkań międzynarodowych oraz w związku z mniejszymi kosztami koncepcji ostatniej mili transportowej.</t>
  </si>
  <si>
    <t xml:space="preserve">    - zwiększenie wydatków o kwotę 207.004 zł w związku z przeniesieniem z roku 2020 przygotowania Planu działania w zakresie szlaków
      tematycznych w parkach krajobrazowych województwa kujawsko-pomorskiego, druku map województwa wraz z mapami parków krajobrazowych
      oraz rozpoznania uwarunkowań dotyczących stref ciszy. Zwiększa się ogólna wartość projektu w związku z akceptacją działania pilotażowego
      "Obszary ciszy";</t>
  </si>
  <si>
    <t xml:space="preserve">    - zmniejszenie wydatków o kwotę 89.059 zł w związku ze zmniejszeniem ogólnej wartości projektu w wyniku epidemii COVID-19 i konieczności
      odwołania spotkań międzynarodowych oraz regionalnego spotkania podsumowującego.</t>
  </si>
  <si>
    <t xml:space="preserve">           - zwiększenie wydatków o kwotę 637.400 zł w związku z przeniesieniem z roku 2020 części działań promocyjnych, rozstrzygnięcia procedury 
             przetargowej na zakup materiałów biurowych, szkoleń dla Departamentu Cyfryzacji oraz opracowania architektury technologiczno-
             procesowej dla Platformy Miejskiej;</t>
  </si>
  <si>
    <t xml:space="preserve">        b) w zakresie wydatków inwestycyjnych - zwiększenie wydatków o kwotę  15.246.887 zł w związku ze zmianą harmonogramów prac m.in. 
            w zakresie digitalizacji baz danych BDOT500 i GESUT wykonywanych dla partnerów projektu, rozbudowy Informacji Przestrzennej ERO
            i konieczności przeniesienia niewydatkowanych środków z roku 2020. Nie zmienia się ogólna wartość projektu;</t>
  </si>
  <si>
    <t xml:space="preserve">        a) w zakresie wydatków bieżących - zwiększenie wydatków o kwotę 13.000 zł z przeznaczeniem na zakup materiałów biurowych;</t>
  </si>
  <si>
    <t xml:space="preserve">           Część środków niewydatkowanych w roku 2020 przeniesiona zostaje na lata 2022-2023 w związku z podziałem na etapy zakupu sprzętu 
           i oprogramowania serwerowego w modelu usługowym z przeznaczeniem do obsługi usług elektronicznych oraz w wyniku oszczędności 
           poprzetargowych. Ogólna wartość projektu nie ulega zmianie.</t>
  </si>
  <si>
    <r>
      <t xml:space="preserve">Zwiększa się o kwotę 459.505 zł wydatki zaplanowane na wieloletnie zadanie pn. </t>
    </r>
    <r>
      <rPr>
        <i/>
        <sz val="10"/>
        <rFont val="Times New Roman"/>
        <family val="1"/>
      </rPr>
      <t>"Kultura w zasięgu 2.0 - wkład własny wojewódzkich jednostek organizacyjnych"</t>
    </r>
    <r>
      <rPr>
        <sz val="10"/>
        <rFont val="Times New Roman"/>
        <family val="1"/>
      </rPr>
      <t xml:space="preserve"> w związku z przeniesieniem części środków niewydatkowanych w 2020 r. na zakup usług digitalizacji oraz  zakup i wdrożenie systemów informatycznych. Wydłuża się okres realizacji zadania. Ogólna wartość nie ulega zmianie. </t>
    </r>
  </si>
  <si>
    <r>
      <t xml:space="preserve">Zmniejsza się o kwotę 1.000.000 zł wydatki zaplanowane na zadanie wieloletnie pn. </t>
    </r>
    <r>
      <rPr>
        <i/>
        <sz val="10"/>
        <rFont val="Times New Roman"/>
        <family val="1"/>
      </rPr>
      <t>"Promocja Województwa Kujawsko-Pomorskiego w ramach współpracy z przewoźnikami lotniczymi",</t>
    </r>
    <r>
      <rPr>
        <sz val="10"/>
        <rFont val="Times New Roman"/>
        <family val="1"/>
      </rPr>
      <t xml:space="preserve"> tj. do kwoty planowanej do poniesienia w 2021 roku na promocję w liniach lotniczych oraz na międzynarodowych trasach lotniczych.</t>
    </r>
  </si>
  <si>
    <t>Zwiększa się o kwotę 60.000 zł wydatki zaplanowane na pokrycie kosztów składki członkowskiej Stowarzyszenia "Salutaris" - zrzeszenia kujawsko-pomorskich samorządów z przeznaczeniem na pomoc związaną z usuwaniem skutków pożaru składowiska opon w miejscowości Raciniewo (gmina Unisław) oraz pokrycie kosztów transportu i konserwacji 8 domków holenderskich, służących jako pomieszczenia zastępcze dla osób potrzebujących.</t>
  </si>
  <si>
    <r>
      <t xml:space="preserve">Określa się wydatki w kwocie 34.006.335 zł, w tym wydatki bieżące w kwocie 3.579.446 zł oraz wydatki inwestycyjne w kwocie 30.426.889 zł na projekt partnerski pn. </t>
    </r>
    <r>
      <rPr>
        <i/>
        <sz val="10"/>
        <rFont val="Times New Roman"/>
        <family val="1"/>
      </rPr>
      <t>"Doposażenie szpitali w województwie kujawsko-pomorskim związane z zapobieganiem, przeciwdziałaniem zwalczaniem COVID-19 - etap II"</t>
    </r>
    <r>
      <rPr>
        <sz val="10"/>
        <rFont val="Times New Roman"/>
        <family val="1"/>
      </rPr>
      <t xml:space="preserve"> przewidziany do realizacji w ramach RPO WK-P 2014-2020, Poddziałania 6.1.1. Projekt realizowany będzie przez Regionalny Ośrodek Polityki Społecznej w Toruniu  (lider projektu) w partnerstwie z 5 podmiotami leczniczymi z Bydgoszczy, Torunia, Włocławka i Aleksandrowa Kujawskiego. W ramach projektu zakupiony zostanie sprzęt i aparatura medyczna oraz wyposażenie medyczne i niemedyczne dla 4 partnerów na potrzeby świadczonych usług związanych z chorobą COVID-19. Ponadto wykonana zostanie modernizacja i przebudowa szpitali na potrzeby świadczenia usług medycznych, tj. Szpitala Powiatowego w Aleksandrowie Kujawskim, Kujawsko-Pomorskiego Centrum Pulmonologii w Bydgoszczy oraz Wojewódzkiego Szpitala Zespolonego w Toruniu. Powyższa kwota sfinansowana zostanie z budżetu środków europejskich w kwocie 30.605.701 zł oraz z dotacji z budżetu państwa na współfinansowanie krajowe w kwocie 3.400.634 zł. </t>
    </r>
  </si>
  <si>
    <t xml:space="preserve">    Powyższe zmiany dostosowują plan wydatków do wniosku o dofinansowanie projektu. Kategorie kosztów bezpośrednich uległy zmianie 
    w wyniku uaktualnienia przez szpitale wykazu sprzętu i aparatury medycznej zgodnie z bieżącymi potrzebami na rzecz walki z pandemią. 
    Zmniejsza się ogólna wartość projektu.</t>
  </si>
  <si>
    <t xml:space="preserve">        - zwiększenie wydatków o kwotę 5.745.640 zł, w tym o kwotę 1.854.945 zł dla partnerów projektu</t>
  </si>
  <si>
    <t xml:space="preserve">        - określenie wydatków w kwocie 1.547.500 zł dla partnerów projektu</t>
  </si>
  <si>
    <t xml:space="preserve">    Powyższe zmiany dostosowują plan wydatków do wniosku o dofinansowanie projektu. Część wydatków przeniesiona zostaje z roku 2020. 
    Zwiększa się ogólna wartość projektu oraz wydłuża okres jego realizacji do końca 2021 roku.</t>
  </si>
  <si>
    <t xml:space="preserve">    - zwiększenie wydatków o kwotę 2.096.109 zł w związku z przeniesieniem niewydatkowanych środków w roku 2020 oraz zwiększeniem ogólnej 
      wartości projektu.</t>
  </si>
  <si>
    <t xml:space="preserve">        - zmniejszenie planowanych wydatków o kwotę 2.685.068 zł z uwagi na przedłużającą się procedurę wydania przez Urząd Miasta w Bydgoszczy
          pozwolenia na przebudowę, rozbudowę i zmianę sposobu użytkowania budynku mieszkalnego wielorodzinnego przy ul. 3-go Maja 11 
          w związku z zaniechaniem współpracy przez wykonawcę dokumentacji projektowej i koniecznością podjęcia działań zmierzających do
          rozwiązania umowy. Środki przeniesione zostają na rok 2022. Ogólna wartość projektu nie ulega zmianie;</t>
  </si>
  <si>
    <t xml:space="preserve">        z przeznaczeniem na pokrycie kosztów wynagrodzeń pracowników zaangażowanych w realizację projektu;</t>
  </si>
  <si>
    <t xml:space="preserve">    - przeniesienie planowanych wydatków między podziałkami klasyfikacji budżetowej w kwocie 7.901 zł z przeznaczeniem na wynagrodzenia 
      pracowników zaangażowanych w realizacje projektu;</t>
  </si>
  <si>
    <r>
      <t xml:space="preserve">    - w kwocie 11.700 zł na projekt pn. </t>
    </r>
    <r>
      <rPr>
        <i/>
        <sz val="10"/>
        <rFont val="Times New Roman"/>
        <family val="1"/>
      </rPr>
      <t>Z klasyką dla współczesności,</t>
    </r>
    <r>
      <rPr>
        <sz val="10"/>
        <rFont val="Times New Roman"/>
        <family val="1"/>
      </rPr>
      <t xml:space="preserve"> na który instytucja uzyskała dofinansowanie w ramach Programu Partnerstwo
      dla książki. Celem projektu jest popularyzacja wartościowej literatury poprzez działania animujące kulturę i życie społeczne wśród dzieci 
      i młodzieży, a także osób 60+. W ramach zadania przewidziano 2 szkolenia dla bibliotekarzy dotyczące literatury dziecięcej prowadzone przez 
     literaturoznawców z UMK, 6 spotkań z autorami i ilustratorami książek dla dzieci i młodzieży, konkurs plastyczny dla dzieci, konkurs na
     opowiadanie dla młodzieży oraz 3 wystawy prac plastycznych, zdjęć i książek. Ponadto z udziałem seniorów realizowany będzie cykl pt. "Babcia 
     i dziadek czytają książki dzieciom";</t>
    </r>
  </si>
  <si>
    <r>
      <t xml:space="preserve">    - w kwocie 34.200 zł na projekt pn. </t>
    </r>
    <r>
      <rPr>
        <i/>
        <sz val="10"/>
        <rFont val="Times New Roman"/>
        <family val="1"/>
      </rPr>
      <t>W trosce o dziedzictwo powierzone nam w opiekę. Doposażenie pracowni konserwatorskiej w Książnicy
      Kopernikańskiej</t>
    </r>
    <r>
      <rPr>
        <sz val="10"/>
        <rFont val="Times New Roman"/>
        <family val="1"/>
      </rPr>
      <t>, na który instytucja uzyskała dofinansowanie w ramach Programu Wspieranie działań muzealnych. Celem projektu jest
      rozszerzenie i modyfikacja metodyki prac konserwatorskich. W ramach zadania przewidziano utworzenie stanowiska do dokumentacji
      fotograficznej, opisowej i przechowywania danych i zakup jego wyposażenia, zakup mebli warsztatowych, urządzeń poprawiających komfort
      pracy, szkła laboratoryjnego wielokrotnego użytku, narzędzi i urządzeń do prac konserwatorskich oraz introligatorskich. Środki w kwocie 
      12.800 zł stanowią dotację bieżącą i przeznaczone zostaną na pokrycie kosztów dostawy i urządzeń do prac introligatorskich oraz na działania
      promocyjne, natomiast środki w kwocie 21.400 zł stanowią dotację inwestycyjną i wydatkowane zostaną na dostawę i montaż sprzętu, urządzeń
      i narzędzi do prac konserwatorskich, mebli i szkła laboratoryjnego;</t>
    </r>
  </si>
  <si>
    <r>
      <t>Zadanie inwestycyjne pn.</t>
    </r>
    <r>
      <rPr>
        <i/>
        <sz val="10"/>
        <rFont val="Times New Roman"/>
        <family val="1"/>
      </rPr>
      <t xml:space="preserve"> "Wymiana pokryć dachowych, podwalin i polep w skansenie w Kłóbce"</t>
    </r>
    <r>
      <rPr>
        <sz val="10"/>
        <rFont val="Times New Roman"/>
        <family val="1"/>
      </rPr>
      <t xml:space="preserve"> przekwalifikowuje się na zadanie remontowe, zgodnie z jego zakresem rzeczowym. Następuje zmniejszenie dotacji inwestycyjnej zaplanowanej dla Muzeum Ziemi Kujawskiej i Dobrzyńskiej we Włocławku o kwotę 171.996 zł przy jednoczesnym określeniu dotacji bieżącej.</t>
    </r>
  </si>
  <si>
    <t xml:space="preserve">   - Nadgoplańskiego Parku Tysiąclecia o kwotę 6.209 zł z przeznaczeniem na wypłatę ekwiwalentu za niewykorzystany urlop wypoczynkowy, 
     w związku z rezygnacją z zatrudnienia pracownicy przebywającej dotychczas na urlopie macierzyńskim, rodzicielskim i wychowawczym;</t>
  </si>
  <si>
    <t xml:space="preserve">Zwiększa się o kwotę 4.800.000 zł planowane dochody własne województwa z tytułu udziału we wpływach z podatku dochodowego od osób prawnych, które zgodnie z ustawą z dnia 13 listopada 2003 r. o dochodach jednostek samorządu terytorialnego wynoszą 14,75 % wpływów od podatników mających siedzibę na obszarze województwa, tj. z kwoty 195.000.000 zł do kwoty 199.800.000 zł. Zmiana spowodowana jest wpływami wyższymi niż pierwotnie planowano. </t>
  </si>
  <si>
    <t xml:space="preserve"> - "Oddział Leczenia Gruźlicy na ul. Seminaryjnej 1" (Kujawsko-Pomorskie Centrum Pulmonologii w Bydgoszczy);</t>
  </si>
  <si>
    <t xml:space="preserve"> - "Centrum Rehabilitacji i Edukacji Zdrowotnej Smukała KPCP "Aktywne starzenie się" (Kujawsko-Pomorskie Centrum Pulmonologii 
   w Bydgoszczy);</t>
  </si>
  <si>
    <t xml:space="preserve"> - "Przebudowa, rozbudowa i remont budynku Wojewódzkiego Szpitala Zespolonego w Toruniu przy ul. Św. Józefa 53-59" (Wojewódzki Szpital 
   Zespolony im. L. Rydygiera w Toruniu);</t>
  </si>
  <si>
    <r>
      <t xml:space="preserve">2) zwiększenie wydatków o kwotę 3.000 zł na podzadanie </t>
    </r>
    <r>
      <rPr>
        <i/>
        <sz val="10"/>
        <rFont val="Times New Roman"/>
        <family val="1"/>
      </rPr>
      <t xml:space="preserve">Koszty instytucji </t>
    </r>
    <r>
      <rPr>
        <sz val="10"/>
        <rFont val="Times New Roman"/>
        <family val="1"/>
      </rPr>
      <t>oraz przeniesienie wydatków między podziałkami klasyfikacji budżetowej
    w kwocie 3.000 zł.</t>
    </r>
  </si>
  <si>
    <r>
      <t xml:space="preserve">1) zwiększenie wydatków o kwotę 150.000 zł oraz przeniesienie wydatków między podziałkami klasyfikacji budżetowej w kwocie 16.881 zł w ramach 
    podzadania </t>
    </r>
    <r>
      <rPr>
        <i/>
        <sz val="10"/>
        <rFont val="Times New Roman"/>
        <family val="1"/>
      </rPr>
      <t>Koszty zatrudnienia;</t>
    </r>
  </si>
  <si>
    <t>Załącznik nr 14 "Dochody i wydatki na zadania związane ze szczególnymi zasadami wykonywania budżetu wynikające z odrębnych ustaw. Plan na 2021 rok".</t>
  </si>
  <si>
    <t>Załącznik nr 12 "Dochody i wydatki na zadania realizowane w drodze umów i porozumień między jednostkami samorządu terytorialnego. Plan na 2021 rok";</t>
  </si>
  <si>
    <t xml:space="preserve">§ 3 ust. 1 dotyczący deficytu budżetowego </t>
  </si>
  <si>
    <t>§ 3 ust. 2 dotyczący przychodów budżetowych</t>
  </si>
  <si>
    <t>§ 5 pkt 2 dotyczący rezerw celowych</t>
  </si>
  <si>
    <t>§ 5 pkt 2 lit. a dotyczący rezerwy celowej na wydatki związane z realizacją programów finansowanych z udziałem środków unijnych</t>
  </si>
  <si>
    <t>§ 8 ust.7 dotyczący dochodów pochodzących z 2,5 % odpisu od środków przyznanych województwu z PFRON oraz wydatków na pokrycie kosztów obsługi zadań realizowanych na rzecz osób niepełnosprawnych</t>
  </si>
  <si>
    <t>13.</t>
  </si>
  <si>
    <t>14.</t>
  </si>
  <si>
    <t>15.</t>
  </si>
  <si>
    <t>16.</t>
  </si>
  <si>
    <t>Uchwała dotyczy zmiany budżetu Województwa Kujawsko-Pomorskiego na 2021 r., przyjętego uchwałą Nr XXVIII/395/20 Sejmiku Województwa Kujawsko-Pomorskiego z dnia 21 grudnia 2020 r., zmienioną uchwałami: Nr 3/78/21 Zarządu Województwa Kujawsko-Pomorskiego z dnia 28 stycznia 2021 r., Nr 6/227/21 Zarządu Województwa Kujawsko-Pomorskiego z dnia 18 lutego 2021 r., Nr XXX/431/21 Sejmiku Województwa Kujawsko-Pomorskiego z dnia 22 marca 2021 r. oraz Nr 13/482/21 Zarządu Województwa Kujawsko-Pomorskiego z dnia 7 kwietnia 2021 r.</t>
  </si>
  <si>
    <t>3)</t>
  </si>
  <si>
    <t>4)</t>
  </si>
  <si>
    <t>zwiększeniem planowanych dochodów o kwotę 101.833.079 zł, tj. do kwoty 1.364.704.538 zł;</t>
  </si>
  <si>
    <t>zwiększeniem  planowanych wydatków o kwotę 162.833.079 zł, tj. do kwoty 1.500.004.538 zł;</t>
  </si>
  <si>
    <t xml:space="preserve">Niniejszą uchwałą dokonuje się zmian w zakresie planowanych  dochodów, wydatków, przychodów, deficytu budżetowego oraz limitów wydatków na programy (projekty) finansowane ze środków zagranicznych. </t>
  </si>
  <si>
    <r>
      <t xml:space="preserve"> - o kwotę 153.000 zł na podzadanie</t>
    </r>
    <r>
      <rPr>
        <i/>
        <sz val="10"/>
        <rFont val="Times New Roman"/>
        <family val="1"/>
      </rPr>
      <t xml:space="preserve"> Podnoszenie kwalifikacji zawodowych</t>
    </r>
    <r>
      <rPr>
        <sz val="10"/>
        <rFont val="Times New Roman"/>
        <family val="1"/>
      </rPr>
      <t xml:space="preserve"> z uwagi na organizację szkoleń w trybie on-line na skutek sytuacji 
   epidemicznej w kraju, które wymagają mniejszych nakładów;</t>
    </r>
  </si>
  <si>
    <t xml:space="preserve"> - "Podniesienie jakości usług zdrowotnych oraz zwiększenie dostępu do usług medycznych w Wojewódzkim Szpitalu Specjalistycznym we 
   Włocławku poprzez utworzenie Zakładu Opiekuńczo-Leczniczego" (Wojewódzki Szpital Specjalistyczny im. błogosławionego księdza Jerzego 
   Popiełuszki we Włocławku);</t>
  </si>
  <si>
    <t xml:space="preserve"> - "Rozbudowa i modernizacja Zespołu Głównego Centrum Onkologii w Bydgoszczy w zakresie działalności podstawowej: diagnostyka i leczenie" 
   (Centrum Onkologii im. prof.. Łukaszczyka w Bydgoszczy).</t>
  </si>
  <si>
    <t xml:space="preserve">    - w kwocie 1.000 zł z tytułu odsetek od nieterminowych opłat za zajęcie pasa drogowego, </t>
  </si>
  <si>
    <r>
      <t xml:space="preserve">Zwiększa się o kwotę 183.921 zł dochody z tytułu dotacji od jednostek samorządu terytorialnego zaplanowane na współfinansowanie projektu partnerskiego   pn. </t>
    </r>
    <r>
      <rPr>
        <i/>
        <sz val="10"/>
        <rFont val="Times New Roman"/>
        <family val="1"/>
      </rPr>
      <t>"Expressway - promocja terenów inwestycyjnych"</t>
    </r>
    <r>
      <rPr>
        <sz val="10"/>
        <rFont val="Times New Roman"/>
        <family val="1"/>
      </rPr>
      <t xml:space="preserve"> realizowanego w ramach RPO WKP 2014-2020, Poddziałania 1.5.2 (wkład własny partnerów) w związku z niewydatkowaniem środków w roku 2020 i przeniesieniem części zakresu rzeczowo-finansowego na rok bieżący.</t>
    </r>
  </si>
  <si>
    <t xml:space="preserve">       - Poddziałania 6.1.2 Inwestycje w infrastrukturę społeczną</t>
  </si>
  <si>
    <r>
      <t>1. określenie dochodów na zadania bieżące w ramach Poddziałania 10.2.3 Kształcenie zawodowe, na projekt
    pn.</t>
    </r>
    <r>
      <rPr>
        <i/>
        <sz val="10"/>
        <rFont val="Times New Roman"/>
        <family val="1"/>
      </rPr>
      <t xml:space="preserve"> "Zdobądź z nami doświadczenie, to coś więcej niż uczenie" </t>
    </r>
  </si>
  <si>
    <r>
      <t xml:space="preserve">       - Poddziałania 8.4.1 Wsparcie zatrudnienia osób pełniących funkcje opiekuńcze, na projekt pn.</t>
    </r>
    <r>
      <rPr>
        <i/>
        <sz val="10"/>
        <rFont val="Times New Roman"/>
        <family val="1"/>
      </rPr>
      <t xml:space="preserve"> "Aktywna 
         Mama, aktywny Tata"</t>
    </r>
  </si>
  <si>
    <r>
      <t xml:space="preserve">       - Poddziałania 8.6.1 Wsparcie na rzecz wydłużania aktywności zawodowej mieszkańców, na projekt 
         pn.</t>
    </r>
    <r>
      <rPr>
        <i/>
        <sz val="10"/>
        <rFont val="Times New Roman"/>
        <family val="1"/>
      </rPr>
      <t xml:space="preserve"> "Zdrowiej w pracy i po pracy"</t>
    </r>
  </si>
  <si>
    <r>
      <t xml:space="preserve">       - Poddziałania 9.2.2 Aktywne włączenie społeczne młodzieży objętej sądowym środkiem wychowawczym 
         lub poprawczym, na projekt pn. </t>
    </r>
    <r>
      <rPr>
        <i/>
        <sz val="10"/>
        <rFont val="Times New Roman"/>
        <family val="1"/>
      </rPr>
      <t>"Wykluczenie - nie ma MOW-y"</t>
    </r>
  </si>
  <si>
    <t xml:space="preserve">       - Poddziałania 9.3.1 Rozwój usług zdrowotnych, na projekty:</t>
  </si>
  <si>
    <r>
      <t xml:space="preserve">         pn. </t>
    </r>
    <r>
      <rPr>
        <i/>
        <sz val="10"/>
        <rFont val="Times New Roman"/>
        <family val="1"/>
      </rPr>
      <t>"Realizacja działań z zakresu edukacji i bezpieczeństwa publicznego ukierunkowanych na 
         kształtowanie właściwych postaw funkcjonowania społecznego w sytuacji występowania zagrożeń 
         epidemiologicznych"</t>
    </r>
  </si>
  <si>
    <r>
      <t xml:space="preserve">         pn. </t>
    </r>
    <r>
      <rPr>
        <i/>
        <sz val="10"/>
        <rFont val="Times New Roman"/>
        <family val="1"/>
      </rPr>
      <t>"Ograniczenie negatywnych skutków COVID-19 poprzez działania profilaktyczne i zabezpieczające 
         skierowane do służb medycznych"</t>
    </r>
  </si>
  <si>
    <t xml:space="preserve">       - Poddziałania 9.3.2 Rozwój usług społecznych, na projekty:</t>
  </si>
  <si>
    <r>
      <t xml:space="preserve">         pn. </t>
    </r>
    <r>
      <rPr>
        <i/>
        <sz val="10"/>
        <rFont val="Times New Roman"/>
        <family val="1"/>
      </rPr>
      <t>"Wsparcie osób starszych i kadry świadczącej usługi społeczne w zakresie przeciwdziałania
         rozprzestrzenianiu się COVID-19, łagodzenia jego skutków na terenie województwa kujawsko-
         pomorskiego"</t>
    </r>
  </si>
  <si>
    <r>
      <t xml:space="preserve">         pn.</t>
    </r>
    <r>
      <rPr>
        <i/>
        <sz val="10"/>
        <rFont val="Times New Roman"/>
        <family val="1"/>
      </rPr>
      <t xml:space="preserve"> "Kujawsko-Pomorska Teleopieka"</t>
    </r>
  </si>
  <si>
    <r>
      <t xml:space="preserve">       - Poddziałania 9.4.2 Koordynacja sektora ekonomii społecznej, na projekt pn. </t>
    </r>
    <r>
      <rPr>
        <i/>
        <sz val="10"/>
        <rFont val="Times New Roman"/>
        <family val="1"/>
      </rPr>
      <t>"Koordynacja rozwoju 
         ekonomii społecznej w województwie kujawsko-pomorskim (II)"</t>
    </r>
  </si>
  <si>
    <r>
      <t xml:space="preserve">       - Poddziałania 10.3.1 Stypendia dla uczniów szczególnie uzdolnionych w zakresie przedmiotów 
         przyrodniczych, informatycznych, języków obcych, matematyki lub przedsiębiorczości, na projekt 
         pn. </t>
    </r>
    <r>
      <rPr>
        <i/>
        <sz val="10"/>
        <rFont val="Times New Roman"/>
        <family val="1"/>
      </rPr>
      <t>"Prymus Pomorza i Kujaw"</t>
    </r>
  </si>
  <si>
    <r>
      <t xml:space="preserve">       - Poddziałania 10.2.2 Kształcenie ogólne, na projekt pn. </t>
    </r>
    <r>
      <rPr>
        <i/>
        <sz val="10"/>
        <rFont val="Times New Roman"/>
        <family val="1"/>
      </rPr>
      <t>"Niebo nad Astro bazami - rozwijamy kompetencje
         kluczowe uczniów"</t>
    </r>
  </si>
  <si>
    <r>
      <t xml:space="preserve">3. przeniesienie planowanych dochodów pomiędzy dotacjami przeznaczonymi na wydatki inwestycyjne
    województwa (lidera) a dotacjami na wydatki partnerów w ramach Poddziałania 9.3.1 Rozwój usług 
    zdrowotnych, w projekcie pn. </t>
    </r>
    <r>
      <rPr>
        <i/>
        <sz val="10"/>
        <rFont val="Times New Roman"/>
        <family val="1"/>
      </rPr>
      <t>"Ograniczenie negatywnych skutków COVID-19 poprzez działania  
    profilaktyczne i zabezpieczające skierowane do służb medycznych"</t>
    </r>
  </si>
  <si>
    <r>
      <t xml:space="preserve">       - Poddziałania 9.3.2 Rozwój usług społecznych, na projekt pn. </t>
    </r>
    <r>
      <rPr>
        <i/>
        <sz val="10"/>
        <rFont val="Times New Roman"/>
        <family val="1"/>
      </rPr>
      <t>"Wsparcie osób starszych i kadry 
         świadczącej usługi społeczne w zakresie przeciwdziałania rozprzestrzenianiu się COVID-19, 
         łagodzenia jego skutków na terenie województwa kujawsko- pomorskiego"</t>
    </r>
  </si>
  <si>
    <t>Zmniejsza się dochody z tytułu dotacji celowej z budżetu państwa (budżet środków krajowych) zaplanowane w ramach Pomocy Technicznej RPO WK-P na lata 2014-2020, Działania 12.1 Wsparcie procesu zarządzania i wdrażania RPO o kwotę 8.287.927 zł, w tym na zadania bieżące o kwotę 123.663 zł oraz na zadania inwestycyjne o kwotę 8.164.264 zł.</t>
  </si>
  <si>
    <t>Zwiększa się o kwotę 181.600 zł planowane dochody z tytułu dotacji od jednostek samorządu terytorialnego, w tym na zadania bieżące o kwotę 47.600 zł oraz na zadania inwestycyjne o kwotę 134.000 zł  w związku z udzieleniem Województwu przez Miasto Bydgoszcz pomocy finansowej na przedsięwzięcia kulturalne realizowane  przez Wojewódzką i Miejską Bibliotekę Publiczną im. dr Witolda Bełzy w Bydgoszczy w ramach Bydgoskiego Budżetu Obywatelskiego.</t>
  </si>
  <si>
    <r>
      <t xml:space="preserve">Dokonuje się zmian w projekcie pn. </t>
    </r>
    <r>
      <rPr>
        <i/>
        <sz val="10"/>
        <rFont val="Times New Roman"/>
        <family val="1"/>
      </rPr>
      <t>"Granty na kapitał obrotowy dla mikro i małych przedsiębiorstw w branży gastronomicznej oraz fitness w związku z wystąpieniem stanu epidemii COVID-19"</t>
    </r>
    <r>
      <rPr>
        <sz val="10"/>
        <rFont val="Times New Roman"/>
        <family val="1"/>
      </rPr>
      <t xml:space="preserve"> realizowanym w ramach RPO WK-P 2014-2020, Poddziałania 1.6.2, poprzez:</t>
    </r>
  </si>
  <si>
    <t xml:space="preserve"> - przeniesienie planowanych wydatków między podziałkami klasyfikacji budżetowej w kwocie 37.080 zł z przeznaczeniem na pokrycie kosztów 
   wynagrodzeń pracowników zaangażowanych w realizację projektu; </t>
  </si>
  <si>
    <r>
      <t xml:space="preserve">Zwiększa się o kwotę 314.755 zł wydatki zaplanowane na projekt pn. </t>
    </r>
    <r>
      <rPr>
        <i/>
        <sz val="10"/>
        <rFont val="Times New Roman"/>
        <family val="1"/>
      </rPr>
      <t>"Usytuowanie na poziomie samorządów lokalnych instrumentów wsparcia dla MŚP działających w oparciu o model wielopoziomowego zarządzania regionem"</t>
    </r>
    <r>
      <rPr>
        <sz val="10"/>
        <rFont val="Times New Roman"/>
        <family val="1"/>
      </rPr>
      <t xml:space="preserve"> realizowany w ramach Strategicznego programu badań naukowych i prac rozwojowych "Społeczny i gospodarczy rozwój Polski w warunkach globalizujących się rynków" GOSPOSTRATEG. Środki przeniesione zostają z roku 2020 w związku z przedłużającą się oceną przez ekspertów NCBiR zasadności przystąpienia do drugiej fazy i możliwości przekazania dotacji na utworzenie stanowiska ds. rozwoju przedsiębiorczości dla 21 gmin wybranych w projekcie REGIOGMINA dopiero w roku bieżącym. Ponadto przesunięto na rok 2021 zakup niezbędnego sprzętu i oprogramowania dla biura realizującego projekt oraz wybór wykonawcy na świadczenie usług doradczych i szkoleniowych dla ww. gmin.</t>
    </r>
  </si>
  <si>
    <r>
      <t xml:space="preserve">Dokonuje się zmian w projekcie </t>
    </r>
    <r>
      <rPr>
        <i/>
        <sz val="10"/>
        <rFont val="Times New Roman"/>
        <family val="1"/>
      </rPr>
      <t xml:space="preserve">"Przygotowanie i rozwój pakietu usług doradczych/informacyjnych w zakresie umiędzynarodowienia działalności przedsiębiorstw z sektora MŚP oraz pozyskania działalności inwestycyjnej przez Kujawsko-Pomorskie Centrum Obsługi Inwestorów i Eksporterów" </t>
    </r>
    <r>
      <rPr>
        <sz val="10"/>
        <rFont val="Times New Roman"/>
        <family val="1"/>
      </rPr>
      <t>realizowanym w ramach RPO WK-P, Poddziałania 1.5.2:</t>
    </r>
  </si>
  <si>
    <t>1) w zakresie wydatków bieżących poprzez:</t>
  </si>
  <si>
    <t>2) w zakresie wydatków inwestycyjnych poprzez:</t>
  </si>
  <si>
    <t xml:space="preserve">   - zmniejszenie wydatków kwalifikowalnych o kwotę 769.300 zł w związku ze zmniejszeniem ogólnej wartości projektu.</t>
  </si>
  <si>
    <t xml:space="preserve">   - pakiet A w kwocie 1.875.000 zł obejmujący linie kolejowe: nr 18 od granicy województwa (Rutkowice) do Bydgoszczy, nr 131 od Bydgoszczy 
     do Inowrocławia, nr 353 od Mogilna do Jabłonowa Pomorskiego, nr 208 od Brodnicy do Jabłonowa Pomorskiego (po 2025 r.); linie 
     komunikacyjne: Kaliska-Włocławek-Toruń-Bydgoszcz, Bydgoszcz-Inowrocław, Mogilno-Inowrocław-Toruń, Bydgoszcz-Toruń-Jabłonowo 
     Pomorskie (- Brodnica po 2025 roku po elektryfikacji linii kolejowej nr 208);</t>
  </si>
  <si>
    <t>1) na dotowanie regionalnych przewozów pasażerskich przewidzianych do realizacji przez przewoźników w latach 2021-2030 z podziałem na 
    poszczególne pakiety, do których przyporządkowane są odpowiednie linie kolejowe, zgodnie z ogłoszeniem o zamiarze przeprowadzenia 
    postępowania o udzielenie zamówienia publicznego w drodze przetargu nieograniczonego w łącznej w kwocie 5.761.000 zł, w tym na:</t>
  </si>
  <si>
    <t xml:space="preserve">   - pakiet B1 w kwocie 819.000 zł obejmujący linie kolejowe: nr 18 od Torunia do granicy województwa (Wyrzysk-Osiek), nr 131 od Bydgoszczy 
     do granicy województwa (Smętowo), nr 353 od Torunia do granicy województwa (Jabłonowo Pomorskie); linie komunikacyjne: Bydgoszcz-
     Wyrzysk-Osiek, Bydgoszcz-Toruń, Toruń-Jabłonowo Pomorskie (Olsztyn), Bydgoszcz-Smętowo (Gdynia);</t>
  </si>
  <si>
    <t xml:space="preserve">   - pakiet E w kwocie 482.000 zł obejmujący linie kolejowe: nr 207 od Torunia do Chełmży, nr 208 od Brodnicy do Grudziądza, nr 209 od Chełmży
     do Bydgoszczy, nr 353 od Torunia do Jabłonowa Pomorskiego; linie komunikacyjne: Toruń-Jabłonowo Pomorskie-Brodnica, Brodnica-
     Grudziądz, Bydgoszcz-Chełmża (-Toruń);</t>
  </si>
  <si>
    <t xml:space="preserve">   - pakiet G w kwocie 221.000 zł obejmujący linie kolejowe: nr 27 od granicy województwa do Torunia, nr 353 od Torunia Głównego od Torunia 
     Wschodniego; linia komunikacyjna Toruń-Lipno (Sierpc);</t>
  </si>
  <si>
    <t>W związku z uszczegółowieniem zadań budżetowych dotyczących publicznego transportu zbiorowego w przewozach kolejowych zmniejsza się o kwotę 84.040.539 zł wydatki zabezpieczone jako pula środków na dotowanie kolejowych przewozów pasażerskich na lata 2020-2035.</t>
  </si>
  <si>
    <r>
      <t xml:space="preserve">Określa się wydatki w kwocie 200.000 zł na zadanie własne pn. </t>
    </r>
    <r>
      <rPr>
        <i/>
        <sz val="10"/>
        <rFont val="Times New Roman"/>
        <family val="1"/>
      </rPr>
      <t xml:space="preserve">"Budowa wiaduktów i przystanków kolejowych w bydgosko-toruńskim obszarze metropolitalnym - uzyskanie certyfikatów zgodności dla podsystemów i składników interoperacyjności WE w kolejnictwie". </t>
    </r>
    <r>
      <rPr>
        <sz val="10"/>
        <rFont val="Times New Roman"/>
        <family val="1"/>
      </rPr>
      <t>Realizacja zadania rozpoczęła się w 2018 roku. Z uwagi na zakres robót do wykonania, czas potrzebny do przeprowadzenia procedury wyboru wykonawcy robót budowlanych, wykonanie projektów uzupełniających  oraz konieczność prowadzenia prac przy zamknięciach torowych, przesunięto realizację inwestycji na przełom lat 2020/2021. Powyższa kwota przeznaczona zostanie na  sfinansowanie części płatności za wykonane roboty budowlane.</t>
    </r>
  </si>
  <si>
    <r>
      <t xml:space="preserve">         - w kwocie 3.700.000 zł na zadanie pn. </t>
    </r>
    <r>
      <rPr>
        <i/>
        <sz val="10"/>
        <rFont val="Times New Roman"/>
        <family val="1"/>
      </rPr>
      <t xml:space="preserve">"Przebudowa drogi wojewódzkiej Nr 246 Paterek-Dąbrowa Biskupia, odc. Rojewo-Płonkówko 
            od km 59+344 do km 63+500, dł. 4,156 km"; </t>
    </r>
  </si>
  <si>
    <r>
      <t xml:space="preserve">         - w kwocie 13.087.500 zł na zadanie pn. </t>
    </r>
    <r>
      <rPr>
        <i/>
        <sz val="10"/>
        <rFont val="Times New Roman"/>
        <family val="1"/>
      </rPr>
      <t xml:space="preserve">"Przebudowa drogi wojewódzkiej Nr 265 Brześć Kujawski-Kowal-Gostynin na odcinku Kowal-
           granica województwa od km 19+117 do km 34+025"; </t>
    </r>
  </si>
  <si>
    <r>
      <t xml:space="preserve">         - w kwocie 6.000.000 zł na zadanie pn. </t>
    </r>
    <r>
      <rPr>
        <i/>
        <sz val="10"/>
        <rFont val="Times New Roman"/>
        <family val="1"/>
      </rPr>
      <t xml:space="preserve">"Przebudowa drogi wojewódzkiej Nr 544 Brodnica-Lidzbark polegająca na odnowie nawierzchni
           od km 2+100 do km 13+310 długości 11,022 km z wyłączeniem odcinka od km 3+395 do km 3+572 długości 0,177 km wraz 
           z przebudową przepustu w ciągu drogi wojewódzkiej nr 544 w km 10+342 w m. Łaszewo"; </t>
    </r>
  </si>
  <si>
    <r>
      <t xml:space="preserve">         - w kwocie 4.500.000 zł na zadanie pn. </t>
    </r>
    <r>
      <rPr>
        <i/>
        <sz val="10"/>
        <rFont val="Times New Roman"/>
        <family val="1"/>
      </rPr>
      <t xml:space="preserve">"Przebudowa drogi wojewódzkiej Nr 551 Strzyżawa-Dąbrowa Chełmińska-Unisław-Wybcz-
           Chełmża-Wąbrzeźno na odcinku od km 17+515 do km 30+760"; </t>
    </r>
  </si>
  <si>
    <r>
      <t xml:space="preserve">        - o kwotę 1.500.000 zł na zadanie pn. </t>
    </r>
    <r>
      <rPr>
        <i/>
        <sz val="10"/>
        <rFont val="Times New Roman"/>
        <family val="1"/>
      </rPr>
      <t xml:space="preserve">"Wykup gruntu" </t>
    </r>
    <r>
      <rPr>
        <sz val="10"/>
        <rFont val="Times New Roman"/>
        <family val="1"/>
      </rPr>
      <t>w związku ze wzrostem wysokości odszkodowań za utracone  prawo własności
          nieruchomości na skutek odwołań wniesionych przez właścicieli gruntów;</t>
    </r>
  </si>
  <si>
    <t>1. Działania 3.4 Zrównoważona mobilność miejska i promowanie strategii niskoemisyjnych:</t>
  </si>
  <si>
    <r>
      <t xml:space="preserve">    1) projekt pn. </t>
    </r>
    <r>
      <rPr>
        <i/>
        <sz val="10"/>
        <rFont val="Times New Roman"/>
        <family val="1"/>
      </rPr>
      <t>"Ograniczenie emisji spalin poprzez budowę ścieżki rowerowo-pieszej przy drodze wojewódzkiej nr 269 od Powiatowego 
        Centrum Kształcenia Zawodowego w Chodczu do istniejącego odcinka w granicach administracyjnych Miasta Chodecz":</t>
    </r>
  </si>
  <si>
    <t xml:space="preserve">        - w zakresie wydatków bieżących - określenie wydatków w kwocie 13.115 zł, w tym w planie finansowym Urzędu Marszałkowskiego w kwocie 
          1.312 zł oraz w planie finansowym Zarządu Dróg Wojewódzkich w Bydgoszczy w kwocie 11.803 zł w celu zabezpieczenia środków na pokrycie
          kosztów zarządzania projektem;</t>
  </si>
  <si>
    <r>
      <t xml:space="preserve">    2) projekt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</si>
  <si>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    1) projekt pn. </t>
    </r>
    <r>
      <rPr>
        <i/>
        <sz val="10"/>
        <rFont val="Times New Roman"/>
        <family val="1"/>
      </rPr>
      <t>"Ograniczenie emisji spalin poprzez rozbudowę sieci dróg rowerowych znajdujących się w koncepcji rozwoju  systemu
        transportu Bydgosko-Toruńskiego Obszaru Funkcjonalnego dla: Części nr 1 - Nawra-Kończewice-Chełmża- Zalesie-Kiełbasin-Mlewo-
        Mlewiec - Srebrniki-Sierakowo w ciągu dróg wojewódzkich nr: 551,649,554":</t>
    </r>
    <r>
      <rPr>
        <sz val="10"/>
        <rFont val="Times New Roman"/>
        <family val="1"/>
      </rPr>
      <t xml:space="preserve"> </t>
    </r>
  </si>
  <si>
    <t xml:space="preserve">          * zmniejszenie wydatków finansowanych ze środków własnych województwa o kwotę 427.939 zł, w tym wydatków niekwalifikowalnych 
             o kwotę 138.728 zł w związku z przeniesieniem części kosztów wykupu gruntów oraz części robót dodatkowych na rok 2022;</t>
  </si>
  <si>
    <r>
      <t xml:space="preserve">    2) projekt pn. </t>
    </r>
    <r>
      <rPr>
        <i/>
        <sz val="10"/>
        <rFont val="Times New Roman"/>
        <family val="1"/>
      </rPr>
      <t xml:space="preserve">"Poprawa bezpieczeństwa i komfortu życia mieszkańców oraz wsparcie niskoemisyjnego transportu drogowego poprzez 
        wybudowanie dróg rowerowych na terenie powiatu bydgoskiego (lider: Gmina Solec Kujawski, Powiat Bydgoski)" - </t>
    </r>
    <r>
      <rPr>
        <sz val="10"/>
        <rFont val="Times New Roman"/>
        <family val="1"/>
      </rPr>
      <t>zwiększenie wydatków 
        o kwotę 105.353 zł, tj. do wysokości wkładu Województwa określonego na 2021 rok w aneksie do Porozumienia intencyjnego określającego
        zasady współpracy i wzajemne prawa i obowiązki. Środki przeniesione zostają z roku 2020. Następuje wydłużenie realizacji projektu, ogólna 
        wartość nie ulega zmianie;</t>
    </r>
  </si>
  <si>
    <t xml:space="preserve">     - w zakresie wydatków bieżących -  przeniesienie planowanych wydatków między podziałkami klasyfikacji budżetowej w kwocie 2.955 zł oraz 
       zwiększenie wydatków o kwotę 26.204 zł w celu zabezpieczenia środków na zarządzanie projektem;</t>
  </si>
  <si>
    <t xml:space="preserve">    - zwiększenie wydatków o kwotę 38.690 zł z przeznaczeniem na pokrycie kosztów związanych z zarządzaniem projektem oraz kosztów dotyczących
      organizacji międzynarodowej konferencji podsumowującej z udziałem interesariuszy regionalnych. Środki przeniesione zostają z roku 2020. 
      Zmniejsza się ogólna wartość projektu w związku epidemią koronawirusa i koniecznością odwołania w 2020 roku wizyty studyjnej oraz spotkań 
      interesariuszy regionalnych;</t>
  </si>
  <si>
    <r>
      <t xml:space="preserve"> - w kwocie 60.000 zł na zadanie inwestycyjne pn. </t>
    </r>
    <r>
      <rPr>
        <i/>
        <sz val="10"/>
        <rFont val="Times New Roman"/>
        <family val="1"/>
      </rPr>
      <t xml:space="preserve">"Przygotowanie dokumentacji na potrzeby realizacji projektu pn. "Młyn Energii 
   w Grudziądzu" </t>
    </r>
    <r>
      <rPr>
        <sz val="10"/>
        <rFont val="Times New Roman"/>
        <family val="1"/>
      </rPr>
      <t>przewidziane do realizacji w latach 2021-2022. W ramach zadania przewidziano przeprowadzenie postępowania przetargowego 
   na opracowanie koncepcji oraz kompletnej dokumentacji projektowo-kosztorysowej wraz z uzyskaniem decyzji o pozwoleniu na budowę 
   i pełnieniem funkcji nadzoru autorskiego na wykonanie adaptacji budynku Młyna Górnego w Grudziądzu. Projekt kluczowy pn. :Młyn Energii 
   w Grudziądzu" ma być realizowany w ramach unijnej perspektywy finansowej 2021-2027.</t>
    </r>
  </si>
  <si>
    <t xml:space="preserve">Określa się wydatki w kwocie 2.152.700 zł na podwyższenie kapitału zakładowego spółki Regionalny Ośrodek Edukacji Ekologicznej sp. z o.o. z przeznaczeniem na wkład własny do projektu pn. "Krótki Łańcuch Żywności - pilotaż w Toruniu" planowanego do współfinansowania w ramach PROW 2014-2020. Wniesienie kapitału nastąpi poprzez objęcie 2.152 nowych udziałów o wartości nominalnej 1.000 zł każdy, natomiast kwota 700 zł przekazana zostanie na kapitał zapasowy. </t>
  </si>
  <si>
    <t xml:space="preserve">            - zmniejszenie wydatków finansowanych z innych źródeł o kwotę 12.262 zł w celu urealnienia wkładu partnerów tj. publicznych 
              i niepublicznych podmiotów prowadzących działalność kulturalną;</t>
  </si>
  <si>
    <t xml:space="preserve">           - zwiększenie wydatków finansowanych z budżetu środków europejskich o kwotę 5.051.087 zł oraz ze środków własnych województwa 
             o kwotę 151.697 zł w związku z opóźnieniami w realizacji zadań w zakresie wdrożenia systemów informatycznych dla obszarów: wirtualne 
             przewodnictwo i gry terenowe oraz systemy rezerwacji i sprzedaży biletów i koniecznością wydłużenia okresu realizacji zakontraktowanych
             usług digitalizacji. Środki przeniesione zostają z roku 2020.</t>
  </si>
  <si>
    <t xml:space="preserve">   - zwiększenie wydatków o kwotę 712.892 zł w związku z rezygnacją w 2020 r. z misji gospodarczej do Niemiec z powodu pandemii koronawirusa 
     oraz z kampanii megaboardowej dla gmin Płużnica i Aleksandrów Kujawski na skutek wstrzymania ruchu lotniczego i przeniesieniem części 
     środków na rok bieżący. Ogólna wartość projektu nie ulega zmianie;</t>
  </si>
  <si>
    <r>
      <t xml:space="preserve">Określa się wydatki w kwocie 200.000 zł na zadanie własne pn. </t>
    </r>
    <r>
      <rPr>
        <i/>
        <sz val="10"/>
        <rFont val="Times New Roman"/>
        <family val="1"/>
      </rPr>
      <t xml:space="preserve">"2021 - rok Bronisława Malinowskiego w województwie kujawsko-pomorskim". </t>
    </r>
    <r>
      <rPr>
        <sz val="10"/>
        <rFont val="Times New Roman"/>
        <family val="1"/>
      </rPr>
      <t xml:space="preserve">W ramach zadania przewidziano m.in. organizację biegów masowych, organizację wystawy stałej w Muzeum w Grudziądzu "Biegnij, Bronek, biegnij...! Bronisław Malinowski (1951-1981)" oraz  wystawy plenerowej (objazdowej) "Być jak Bronek", realizację filmu biograficznego a także zakup książek pt. "Przeszkodowiec". </t>
    </r>
  </si>
  <si>
    <t>Rozwiązuje się rezerwę celową na wydatki związane z realizacją programów finansowanych z udziałem środków unijnych zaplanowaną w kwocie 6.500.000 zł.</t>
  </si>
  <si>
    <t xml:space="preserve"> - w planie finansowym Kujawsko-Pomorskiego Specjalnego Ośrodka Szkolno-Wychowawczego nr 2 w Bydgoszczy w kwocie 63.398 zł.</t>
  </si>
  <si>
    <r>
      <t xml:space="preserve">Zwiększa się o kwotę 257.519 zł wydatki zaplanowane na projekt pn. </t>
    </r>
    <r>
      <rPr>
        <i/>
        <sz val="10"/>
        <rFont val="Times New Roman"/>
        <family val="1"/>
      </rPr>
      <t>"Niebo nad Astrobazami - rozwijamy kompetencje kluczowe uczniów"</t>
    </r>
    <r>
      <rPr>
        <sz val="10"/>
        <rFont val="Times New Roman"/>
        <family val="1"/>
      </rPr>
      <t xml:space="preserve"> realizowany w ramach RPO W-KP, Poddziałania 10.2.2 w związku z przeniesieniem części środków niewydatkowanych w 2020 r. na studia podyplomowe i szkolenia dla nauczycieli oraz organizację zajęć dodatkowych dla uczniów. Ogólna wartość projektu się nie zmienia.</t>
    </r>
  </si>
  <si>
    <r>
      <t xml:space="preserve"> - o kwotę 2.663.571 zł na projekt pn. </t>
    </r>
    <r>
      <rPr>
        <i/>
        <sz val="10"/>
        <rFont val="Times New Roman"/>
        <family val="1"/>
      </rPr>
      <t xml:space="preserve">"Kujawsko-Pomorska Teleopieka" </t>
    </r>
    <r>
      <rPr>
        <sz val="10"/>
        <rFont val="Times New Roman"/>
        <family val="1"/>
      </rPr>
      <t>(Poddziałanie 9.3.2) w związku z przeniesieniem środków z roku 2020 
   na skutek braku możliwości ich wydatkowania w wyniku przedłużającej się procedury oceny i negocjacji projektu i nie przyjęcia uchwały 
   o przyznaniu dofinansowania;</t>
    </r>
  </si>
  <si>
    <t>W celu dostosowania planu wydatków do wielkości prognozowanego współfinansowania krajowego dla projektów przewidzianych do realizacji przez beneficjentów w 2021 r. w ramach RPO WK-P 2014-2020 zwiększa się o kwotę 108.242 zł  wydatki zaplanowane na Poddziałanie 6.1.2 Inwestycje w infrastrukturę społeczną, w tym wydatki bieżące o kwotę 4.881 zł oraz wydatki inwestycyjne o kwotę 103.361 zł.</t>
  </si>
  <si>
    <t xml:space="preserve"> - w kwocie 99.000 zł w planie finansowym Kujawsko-Pomorskiego Specjalnego Ośrodka Szkolno-Wychowawczego w Toruniu z przeznaczeniem na
   instalację systemów bezpieczeństwa w budynkach Ośrodka takich, jak sygnalizacji włamania i napadu, systemu domofonów i interkomu oraz
   kontrolera wejść (czytnik zbliżeniowy);</t>
  </si>
  <si>
    <t xml:space="preserve"> - w kwocie 85.000 zł w planie finansowym Kujawsko-Pomorskiego Specjalnego Ośrodka Szkolno-Wychowawczego nr 2 w Bydgoszczy. Środki
   przeznaczone zostaną na modernizację istniejącego monitoringu oraz instalację systemu monitoringu wizyjnego w nowowybudowanym obiekcie
   warsztatów praktycznej nauki zawodu.</t>
  </si>
  <si>
    <t xml:space="preserve">    2) w zakresie wydatków inwestycyjnych - zwiększenie o kwotę 607.699 zł w związku ze zmianą harmonogramu robót budowlanych. Środki 
        przeniesione zostają z roku 2020. Ogólna wartość projektu nie ulega zmianie;</t>
  </si>
  <si>
    <t xml:space="preserve">    - zwiększenie wydatków o kwotę 42.771 zł w związku z przeniesieniem z roku 2020 części środków niewydatkowanych na zarządzanie projektem.
      Ogólna wartość projektu nie ulega zmianie.</t>
  </si>
  <si>
    <r>
      <t xml:space="preserve">Zwiększa się o kwotę 10.000 zł wydatki zaplanowane na  projekt pn. </t>
    </r>
    <r>
      <rPr>
        <i/>
        <sz val="10"/>
        <rFont val="Times New Roman"/>
        <family val="1"/>
      </rPr>
      <t xml:space="preserve">"Prymus Pomorza i Kujaw" </t>
    </r>
    <r>
      <rPr>
        <sz val="10"/>
        <rFont val="Times New Roman"/>
        <family val="1"/>
      </rPr>
      <t>realizowany w ramach RPO WK-P 2014-2020, Poddziałania 10.3.1 w związku przeniesieniem środków niewykorzystanych w roku 2020 na lata następne. Ogólna wartość projektu nie ulega zmianie.</t>
    </r>
  </si>
  <si>
    <t>W celu dostosowania planu wydatków do wielkości prognozowanego współfinansowania krajowego dla projektów przewidzianych do realizacji przez beneficjentów w 2021 r. w ramach rozstrzygniętych konkursów RPO WK-P 2014-2020 dokonuje się zmian poprzez:</t>
  </si>
  <si>
    <t xml:space="preserve"> - określenie wydatków na Działanie 3.3 Efektywność energetyczna w sektorze publicznym i mieszkaniowym łącznie w kwocie 31.035 zł, w tym 
   wydatki bieżące w kwocie 404 zł oraz wydatki inwestycyjne w kwocie 30.631 zł;</t>
  </si>
  <si>
    <t xml:space="preserve"> - zwiększenie wydatków bieżących na Poddziałanie 6.4.1 Rewitalizacja obszarów miejskich i ich obszarów funkcjonalnych w ramach ZIT o kwotę
   12 zł;</t>
  </si>
  <si>
    <t xml:space="preserve"> - zwiększenie wydatków inwestycyjnych na Działanie 7.1 Rozwój lokalny kierowany przez społeczność o kwotę 738.298 zł.</t>
  </si>
  <si>
    <t xml:space="preserve">Zmniejsza się o kwotę 1.500.000 zł wydatki zaplanowane na objęcie udziałów w kapitale zakładowym spółki Kujawsko-Pomorskie Inwestycje Regionalne Sp. z o.o. w związku ze zmianą celów zarządczych Spółki. </t>
  </si>
  <si>
    <r>
      <t xml:space="preserve">    - w kwocie 541.274 zł na projekt pn. </t>
    </r>
    <r>
      <rPr>
        <i/>
        <sz val="10"/>
        <rFont val="Times New Roman"/>
        <family val="1"/>
      </rPr>
      <t xml:space="preserve">"Rozbudowa Kujawskiego Centrum Muzyki w miejscowości Wieniec koło Włocławka" </t>
    </r>
    <r>
      <rPr>
        <sz val="10"/>
        <rFont val="Times New Roman"/>
        <family val="1"/>
      </rPr>
      <t>przewidziany do 
      realizacji w latach 2021-2022. Celem projektu jest utworzenie obiektu umożliwiającego aktywizację środowisk artystycznych - unikatowego 
      centrum warsztatowego, wspierającego osoby wykonujące zawody artystyczne w różnych dziedzinach sztuki, pozwalającego na podnoszenie 
      umiejętności oraz na zwiększenie aktywności zawodowej. W ramach projektu przeprowadzona zostanie rewitalizacja zabytkowego parku, 
      w którym znajdzie się mobilna scena letnia oraz zainstalowane zostanie oświetlenie i mała infrastruktura ogrodowa, wykonane będą nasadzenia 
      oraz odtworzona zostanie zabytkowa fontanna;</t>
    </r>
  </si>
  <si>
    <r>
      <t xml:space="preserve">    - w kwocie 1.431.933 zł w tym dotację bieżącą w kwocie 137.558 zł oraz dotację inwestycyjną w kwocie 1.294.375 zł na projekt pn. </t>
    </r>
    <r>
      <rPr>
        <i/>
        <sz val="10"/>
        <rFont val="Times New Roman"/>
        <family val="1"/>
      </rPr>
      <t>"Rozszerzenie 
      funkcjonalności teatralno-koncertowej poprzez rozbudowę i doposażenie dawnego budynku kinoteatru Grunwald"</t>
    </r>
    <r>
      <rPr>
        <sz val="10"/>
        <rFont val="Times New Roman"/>
        <family val="1"/>
      </rPr>
      <t xml:space="preserve"> przewidziany do
      realizacji w latach 2020-2023. W ramach zadania przeprowadzone zostaną na wszystkich kondygnacjach budynku (naziemnych i podziemnych) 
      kompleksowe prace budowlane, remontowo-modernizacyjne oraz nastąpi przebudowa budynku do funkcji kulturalno-teatralnej. Zainstalowane 
      zostaną najnowocześniejsze technologie sceniczne. Liczba miejsc na widowni zwiększy się do 680. Dzięki inwestycji Teatr będzie mógł 
      realizować duże przedsięwzięcia kulturalne, w tym wieloosobowe spektakle musicalowe oraz aplikować o licencje do popularnych  
      międzynarodowych musicali. W 2021 roku zaplanowano sfinansowanie studium wykonalności, część prac projektowych, część robót 
      budowlanych oraz zakup technologii sceny.</t>
    </r>
  </si>
  <si>
    <t>Określa się dotację podmiotową w kwocie 537.000 zł na działalność statutową nowej instytucji kultury - Kujawsko-Pomorskiego Centrum Dziedzictwa w Toruniu. Jednym z podstawowych działań Centrum będzie przywrócenie zespołowi pałacowo-parkowemu w Nawrze, który na mocy umowy darowizny ze spadkobiercami rodziny Sczanieckich, został nabyty przez Województwo, jego dawnego blasku, nawiązując do tradycji tego miejsca jako ostoi myśli patriotycznej i życia kulturalnego. Ponadto działalność Centrum koncentrowała się będzie na inspirowaniu i wyznaczaniu kierunków i programów działalności dla miejsc, obiektów, przestrzeni, mających istotne znaczenie dla zróżnicowanego dziedzictwa kulturowego regionu, m.in. takich jak: Park Kulturowy Wietrzychowice, piastowski zespół osadniczo-sakralny w Kałdusie, zespół pałacowo-parkowy w Warszewicach, zespół tężniowo-solankowy w Ciechocinku oraz miejsc związanych z osobą Fryderyka Chopina i jego rodziny.</t>
  </si>
  <si>
    <t>Określa się dotacje dla Wojewódzkiej i Miejskiej Biblioteki Publicznej - Książnicy Kopernikańskiej w Toruniu z przeznaczeniem na zabezpieczenie wkładu własnego:</t>
  </si>
  <si>
    <r>
      <t xml:space="preserve"> - o kwotę 1.000.000 zł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</si>
  <si>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t>2) na projekty realizowane przez Zespół Parków Krajobrazowych nad Dolną Wisłą w ramach RPO WK-P 2014-2020, Działania 4.5:</t>
  </si>
  <si>
    <t>zwiększeniem planowanych przychodów o kwotę 61.000.000 zł, tj. do kwoty 162.743.953 zł, w wyniku zwiększenia przychodów stanowiących wolne środki, o których mowa w art. 217 ust. 2 pkt 6 ustawy o finansach publicznych do kwoty 80.805.254 zł;</t>
  </si>
  <si>
    <t>§ 3 ust. 1 pkt 3 dotyczący pokrycia deficytu budżetowego przychodami stanowiącymi wolne środki, o których mowa w art. 217 ust. 2 pkt 6 ustawy o finansach publicznych</t>
  </si>
  <si>
    <r>
      <t xml:space="preserve"> - o kwotę 207 194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1 - Nawra-Kończewice-Chełmża-Zalesie-Kiełbasin-
   Mlewo-Mlewiec-Srebrniki-Sierakowo w ciągu dróg wojewódzkich nr: 551,649,554" </t>
    </r>
    <r>
      <rPr>
        <sz val="10"/>
        <rFont val="Times New Roman"/>
        <family val="1"/>
      </rPr>
      <t>(Poddziałanie 3.5.2);</t>
    </r>
  </si>
  <si>
    <r>
      <t>Zwiększa się o kwotę 65.190 zł dochody z tytułu dotacji od jednostek samorządu terytorialnego w celu urealnienia pomocy finansowej udzielonej przez Gminę Sępólno Krajeńskie na dofinansowanie zadania pn.</t>
    </r>
    <r>
      <rPr>
        <i/>
        <sz val="10"/>
        <rFont val="Times New Roman"/>
        <family val="1"/>
      </rPr>
      <t xml:space="preserve"> "Opracowanie dokumentacji projektowej dla rozbudowy skrzyżowania drogi wojewódzkiej Nr 241 Tuchola-Sępólno Krajeńskie-Rogoźno (ul. Kościuszki) z ul. Odrodzenia i ul. Ks. Jerzego Popiełuszki w m. Sępólno Krajeńskie".</t>
    </r>
  </si>
  <si>
    <t>Zwiększa środki na dofinansowanie zadań własnych województwa o kwotę 10.000 zł w związku z otrzymaniem dofinansowania na projekt pn. "Przygoda z przyrodą w Gostynińsko-Włocławskim Parku Krajobrazowym" w ramach XI edycji konkursu Fundusz Naturalnej Energii zorganizowanego przez Operatora Gazociągów Przemysłowych GAZ SYSTEM S.A.</t>
  </si>
  <si>
    <t xml:space="preserve"> - o kwotę 1.505.574 zł w związku z otrzymaniem od Kujawsko-Pomorskiego Teatru Muzycznego w Toruniu środków stanowiących rozliczenie 
   podatku VAT, który podlega zwrotowi w ramach rozliczenia przekazanych dotacji z budżetu województwa na zadania inwestycyjne:
   pn. "Przebudowa i remont konserwatorski budynku Pałacu Dąmbskich w Toruniu" (953.296,16 zł) oraz pn. "Wykonanie robót budowlanych
   polegających na remoncie, przebudowie i modernizacji istniejącego Zespołu Pałacowo Parkowego w miejscowości Wieniec koło Włocławka 
   wraz z infrastrukturą zewnętrzną i zagospodarowaniem terenu Parku" (552.277,36 zł).</t>
  </si>
  <si>
    <t>W związku z wyrażeniem woli utworzenia przez Województwo spółki z ograniczoną odpowiedzialnością pod firmą Kujawsko-Pomorskie Samorządowe Przewozy Pasażerskie sp. z o.o. z siedzibą w Toruniu (uchwała nr XXX/436/21 Sejmiku Województwa Kujawsko-Pomorskiego z dnia 22 marca 2021 r.), określa się wydatki w kwocie 50.000 zł na kapitał zakładowy spółki. Wniesienie kapitału nastąpi przez objęcie 500 udziałów o wartości nominalnej 100 zł każdy.</t>
  </si>
  <si>
    <t xml:space="preserve">        b) w zakresie wydatków inwestycyjnych - zwiększenie wydatków o kwotę 16.735.000 zł w związku z przeniesieniem niewydatkowanych
            środków w 2020 r. oraz w wyniku zwiększenia ogólnej wartości projektu na skutek rozszerzenia zakresu rzeczowego o rozbudowane
            funkcjonalności w zakresie danych obrazowych, telemedycyny oraz zapewnienia ochrony w zakresie cyberprzestępczości dla Repozytorium
            Elektronicznych Danych Medycznych. Powyższa kwota przeznaczona zostanie na budowę regionalnego repozytorium wymiany 
            elektronicznej dokumentacji medycznej oraz na dotacje dla partnerów na zakup sprzętu i oprogramowania w związku z przewidzianą 
            modernizacją systemów informatycznych i usług elektronicznych;</t>
  </si>
  <si>
    <t>Zmniejsza się wydatki w ramach Pomocy Technicznej Regionalnego Programu Operacyjnego Województwa Kujawsko-Pomorskiego 2014-2020 Działania 12.1:</t>
  </si>
  <si>
    <t xml:space="preserve">Celem projektu jest zwiększenie szans na zatrudnienie 45 uczniów niesłyszących i słabo słyszących poprzez podniesienie efektywności kształcenia  w szkołach zawodowych w Kujawsko-Pomorskim Specjalnym Ośrodku Szkolno-Wychowawczym nr 2 w Bydgoszczy (Branżowej Szkole I Stopnia, Technikum i Szkole Policealnej) oraz podniesienie kwalifikacji zawodowych 16 nauczycieli kształcenia zawodowego zatrudnionych w Ośrodku. W ramach projektu dla uczniów zorganizowane zostaną pozaszkolne formy kształcenia, zajęcia dodatkowe przygotowujące do matury oraz egzaminów zawodowych, zajęcia kształtujące i doskonalące kompetencje kluczowe oraz uniwersalne na rynku pracy. Uzupełnieniem zajęć pozalekcyjnych będą wyjazdy zawodoznawcze. Utworzony zostanie Punkt Informacji i Kariery oferujący doradztwo edukacyjno-zawodowe. Wszyscy uczniowie skierowani zostaną na staże uczniowskie. Projekt zakłada również doposażenie pracowni i warsztatów funkcjonujących w ramach ww. szkół. Dla nauczycieli przewidziano kursy i szkolenia. Powyższa kwota sfinansowana zostanie z budżetu środków europejskich w kwocie 183.761 zł, z dotacji z budżetu państwa na współfinansowanie krajowe w kwocie 10.809 zł oraz ze środków własnych województwa w kwocie 8.901 zł. </t>
  </si>
  <si>
    <t>Określa się wydatki w kwocie 500.000 zł na dokapitalizowanie Spółki Uzdrowisko Ciechocinek S.A. poprzez objęcie 50.000 nowych akcji o wartości nominalnej 10 zł każda. Dokapitalizowanie umożliwi Spółce zabezpieczenie wkładu własnego do projektu pn. "Modernizacja elementów Prezydenckiego Pomnika Historii - Zabytkowej Warzelni Soli i dawnej Pijalni Wód Mineralnych tzw. Kursaal w Ciechocinku" przewidzianego do realizacji w ramach RPO WK-P 2014-2020, Działania 6.5.</t>
  </si>
  <si>
    <r>
      <t xml:space="preserve">Zwiększa się o kwotę 81.451 zł wydatki zaplanowane na projekt pn. </t>
    </r>
    <r>
      <rPr>
        <i/>
        <sz val="10"/>
        <rFont val="Times New Roman"/>
        <family val="1"/>
      </rPr>
      <t>"Kwalifikacyjne Kursy Zawodowe twoją zawodową szansą - nowe formy praktycznej nauki zawodu w Kujawsko-Pomorskim Centrum Kształcenia Zawodowego w Bydgoszczy"</t>
    </r>
    <r>
      <rPr>
        <sz val="10"/>
        <rFont val="Times New Roman"/>
        <family val="1"/>
      </rPr>
      <t xml:space="preserve"> realizowany w ramach RPO WK-P 2014-2020, Poddziałania 6.3.2 w związku z przeniesieniem części środków niewydatkowanych w roku 2020 na zarządzanie projektem oraz na prace budowlane w istniejącym budynku Centrum. Ogólna wartość inwestycji nie ulega zmianie.</t>
    </r>
  </si>
  <si>
    <t xml:space="preserve">    - przeniesienie wydatków bieżących między podziałkami klasyfikacji budżetowej w zakresie kosztów pośrednich w kwocie 198.504 zł oraz 
      zmniejszenie o kwotę 67.459 zł; </t>
  </si>
  <si>
    <t xml:space="preserve">    - zmniejszenie wydatków inwestycyjnych o kwotę 1.686.934 zł przy jednoczesnym zwiększeniu wydatków bieżących o kwotę 1.625.849 zł 
      w zakresie kosztów bezpośrednich.</t>
  </si>
  <si>
    <t xml:space="preserve"> - o kwotę 145.482 zł na pulę środków określoną do dyspozycji Zarządu Województwa do wykorzystania na nowe lub istniejące projekty w związku 
   aktualizacją jej wartości.</t>
  </si>
  <si>
    <t>Łączne zwiększenie wynika z aneksu nr 3 do Porozumienia w sprawie realizacji przez Wojewódzki Urząd Pracy w Toruniu RPO WK-P na lata 2014-2020.</t>
  </si>
  <si>
    <t xml:space="preserve">    1) w zakresie wydatków bieżących - zwiększenie wydatków o kwotę 20.205 zł w związku z przeniesieniem z roku 2020 niewydatkowanych
        środków na zarządzanie projektem;</t>
  </si>
  <si>
    <t xml:space="preserve">        - przeniesienie planowanych wydatków w kwocie 190.457 zł między kosztami bezpośrednimi a pośrednimi;</t>
  </si>
  <si>
    <r>
      <t xml:space="preserve">2. projekt pn. </t>
    </r>
    <r>
      <rPr>
        <i/>
        <sz val="10"/>
        <rFont val="Times New Roman"/>
        <family val="1"/>
      </rPr>
      <t>"Tylko w Korczaku jest super dzieciaku"</t>
    </r>
    <r>
      <rPr>
        <sz val="10"/>
        <rFont val="Times New Roman"/>
        <family val="1"/>
      </rPr>
      <t xml:space="preserve"> (Poddziałanie 6.3.1) - zwiększenie wydatków łącznie o kwotę 39.705 zł, w tym wydatków 
    bieżących o kwotę 16.553  zł w związku z przeniesieniem z roku 2020 działań promocyjnych oraz wydatków inwestycyjnych o kwotę 23.152 zł 
    w związku z przeniesieniem z roku 2020 oszczędności powstałych po przeprowadzeniu postępowania przetargowego na nadzór inwestorski. 
    Nie zmienia się ogólna wartość projektu;</t>
    </r>
  </si>
  <si>
    <t>2) Kujawsko-Pomorskiego Teatru Muzycznego w Toruniu z przeznaczeniem na wkład własny do projektów przewidzianych do realizacji w ramach 
    RPO WK-P 2014-2020, Działania 6.5:</t>
  </si>
  <si>
    <r>
      <t xml:space="preserve">Zwiększa się o kwotę 1.478.759 zł dotację zaplanowaną dla Kujawsko-Pomorskiego Teatru Muzycznego w Toruniu na wkład własny w projekcie pn.  </t>
    </r>
    <r>
      <rPr>
        <i/>
        <sz val="10"/>
        <rFont val="Times New Roman"/>
        <family val="1"/>
      </rPr>
      <t xml:space="preserve">"Wykonanie robót budowlanych polegających na remoncie, przebudowie i modernizacji istniejącego Zespołu Pałacowo Parkowego w miejscowości Wieniec koło Włocławka wraz z infrastrukturą zewnętrzną i zagospodarowaniem terenu Parku" </t>
    </r>
    <r>
      <rPr>
        <sz val="10"/>
        <rFont val="Times New Roman"/>
        <family val="1"/>
      </rPr>
      <t>realizowany w ramach RPO WK-P, Działania 6.5. Zmiana wynika ze zwiększenia zakresu robót budowlanych oraz kosztów nadzoru autorskiego.</t>
    </r>
  </si>
  <si>
    <r>
      <t xml:space="preserve"> - w kwocie 20.000 zł z przeznaczeniem na projekt pn. </t>
    </r>
    <r>
      <rPr>
        <i/>
        <sz val="10"/>
        <rFont val="Times New Roman"/>
        <family val="1"/>
      </rPr>
      <t>XXII Międzynarodowe Biennale Grafiki Dzieci i Młodzieży.</t>
    </r>
    <r>
      <rPr>
        <sz val="10"/>
        <rFont val="Times New Roman"/>
        <family val="1"/>
      </rPr>
      <t xml:space="preserve"> W ramach zadania przewidziano
   cykl warsztatów graficznych prowadzonych przez profesjonalnych artystów plastyków z dziećmi, konkurs z udziałem kilkunastu tysięcy
   uczestników z całego świata a także podsumowującą Biennale wystawę. Głównym celem projektu jest popularyzacja grafiki warsztatowej jako
   dziedziny sztuki, w tym różnych technik druku płaskiego, wklęsłego i wypukłego jako ważnego środka wypowiedzi plastycznej;</t>
    </r>
  </si>
  <si>
    <r>
      <t xml:space="preserve"> - w kwocie 21.200 zł z przeznaczeniem na projekt edukacyjno-plastyczny pn. </t>
    </r>
    <r>
      <rPr>
        <i/>
        <sz val="10"/>
        <rFont val="Times New Roman"/>
        <family val="1"/>
      </rPr>
      <t>oTWÓRZ DOM!.</t>
    </r>
    <r>
      <rPr>
        <sz val="10"/>
        <rFont val="Times New Roman"/>
        <family val="1"/>
      </rPr>
      <t xml:space="preserve"> Celem zadania jest rozwój świadomego budowania
   przestrzeni na podstawie wzornictwa użytkowego, rozwój kreatywności i wyobraźni oraz wymiana doświadczeń między uczestnikami projektu.
   Przedsięwzięcie skierowane jest do dzieci i młodzieży, dorosłych i seniorów z całej Polski i będzie odbywało się w formule on-line - w mediach
   społecznościowych i na stronach internetowych instytucji. Udostępnione zostaną warsztaty w formie instruktażowych plansz i filmików 
   pokazujące jak krok po kroku można wykonać przedmioty, obiekty i instalacje w naszych mieszkaniach. Warsztaty podzielone będą na działy:
   przedpokój, duży pokój, kuchnia i jadalnia, łazienka, pokój dziecięcy, balkon i ogród.</t>
    </r>
  </si>
  <si>
    <r>
      <t xml:space="preserve">     - w kwocie 12.850 zł z przeznaczeniem na projekt pn.</t>
    </r>
    <r>
      <rPr>
        <i/>
        <sz val="10"/>
        <rFont val="Times New Roman"/>
        <family val="1"/>
      </rPr>
      <t xml:space="preserve"> Ratujemy kolekcję - konserwacja dwóch zabytkowych bryczek</t>
    </r>
    <r>
      <rPr>
        <sz val="10"/>
        <rFont val="Times New Roman"/>
        <family val="1"/>
      </rPr>
      <t>.  W ramach zadania
       przeprowadzona zostanie gruntowna konserwacja, renowacja i rekonstrukcja dwóch zabytkowych pojazdów konnych pochodzących z ziemi
       chełmińskiej - bryczki dwukółkowej i bryczki duc. Pojazdy po konserwacji eksponowane będą w Olęderskim Parku Etnograficznym w Wielkiej
       Nieszawce. Zrealizowany zostanie również krótki film promocyjny prezentujący obiekty;</t>
    </r>
  </si>
  <si>
    <r>
      <t xml:space="preserve">2) Muzeum Ziemi Kujawskiej i Dobrzyńskiej we Włocławku w kwocie 40.950 zł z przeznaczeniem na projekt pn. </t>
    </r>
    <r>
      <rPr>
        <i/>
        <sz val="10"/>
        <rFont val="Times New Roman"/>
        <family val="1"/>
      </rPr>
      <t xml:space="preserve">Konserwacja narzędzi 
    i maszyn rolniczych do wystawy stałej w Kujawsko-Dobrzyńskim Parku Etnograficznym w Kłóbce. </t>
    </r>
    <r>
      <rPr>
        <sz val="10"/>
        <rFont val="Times New Roman"/>
        <family val="1"/>
      </rPr>
      <t>W ramach zadania przeprowadzona zostanie
    gruntowna konserwacja 16 urządzeń i maszyn rolniczych z okresu od 2 poł. XIX w. do lat 40-tych XX w. - radła, 4 pługów, 3 siewników, wału,
    kosiarki, młocarni, młynka do czyszczenia zboża, wialni, 2 sieczkarni i śrutownika. Celem zadania jest przywrócenie pierwotnego wyglądu
    obiektów i ich funkcji oraz usprawnienie mechanizmów by mogły służyć celom poznawczym i edukacyjnym. Wszystkie poddane konserwacji
    zabytki zostaną zaprezentowane na nowej wystawie stałej w skansenie w Kłóbce "Gospodarka i rolnictwo na dawnej wsi kujawskiej 
    i dobrzyńskiej" planowanej do udostępnienia zwiedzającym wiosną 2022 roku.</t>
    </r>
  </si>
  <si>
    <t>Określa się dotacje dla Muzeum Ziemi Kujawskiej i Dobrzyńskiej we Włocławku:</t>
  </si>
  <si>
    <r>
      <t xml:space="preserve">    - na projekt pn. </t>
    </r>
    <r>
      <rPr>
        <i/>
        <sz val="10"/>
        <rFont val="Times New Roman"/>
        <family val="1"/>
      </rPr>
      <t>"Budowa stacji terenowo-badawczej "Podmoście"</t>
    </r>
    <r>
      <rPr>
        <sz val="10"/>
        <rFont val="Times New Roman"/>
        <family val="1"/>
      </rPr>
      <t xml:space="preserve"> o kwotę 394.598 zł w tym wydatki bieżące o kwotę 73.276 zł oraz
      wydatki inwestycyjne o kwotę 321.322 zł w związku z przeniesieniem z roku 2020 zakresu rzeczowo-finansowanego dotyczącego remontu
      i przebudowy budynku mieszkalnego i gospodarczego, uporządkowania i zagospodarowania terenu, zakupu wyposażenia bazy edukacyjnej oraz
     działań informacyjno-promocyjnych i części kosztów zarządzania projektem;</t>
    </r>
  </si>
  <si>
    <r>
      <t xml:space="preserve">   - na projekt pn.</t>
    </r>
    <r>
      <rPr>
        <i/>
        <sz val="10"/>
        <rFont val="Times New Roman"/>
        <family val="1"/>
      </rPr>
      <t xml:space="preserve"> "Modernizacja zagrody wiejskiej w Dusocinie na potrzeby ośrodka edukacji ekologicznej na terenie Parku Krajobrazowego 
     Góry Łosiowe wraz z czynną ochroną przyrody na obszarze Natura 2000"</t>
    </r>
    <r>
      <rPr>
        <sz val="10"/>
        <rFont val="Times New Roman"/>
        <family val="1"/>
      </rPr>
      <t xml:space="preserve"> o kwotę 1.048.731 zł w tym wydatki bieżące o kwotę 265.335 zł oraz
     wydatki inwestycyjne o kwotę 783.396 zł. Zmiana wynika z przeniesienia z roku 2020 zakresu rzeczowo-finansowanego dotyczącego budowy 
     szamba i przydomowej oczyszczalni ścieków, uporządkowania i zagospodarowania terenu, budowy hybrydowej oczyszczalni ścieków, przyłącza 
     wodnego oraz sieci wewnętrznej, zakupu sprzętu ogrodniczego i części wyposażenia bazy edukacyjnej oraz części kosztów zarządzania projektem.</t>
    </r>
  </si>
  <si>
    <t xml:space="preserve">         pn. "Budowa stacji terenowo-badawczej "Podmoście"</t>
  </si>
  <si>
    <r>
      <t>Zwiększa się o kwotę 145 486 zł wydatki zaplanowane na projekt pn.</t>
    </r>
    <r>
      <rPr>
        <i/>
        <sz val="10"/>
        <rFont val="Times New Roman"/>
        <family val="1"/>
      </rPr>
      <t xml:space="preserve"> "Opracowanie dokumentacji projektowej dla strategicznych zadań w szpitalach wojewódzkich dla nowego okresu programowania 2021-2027" </t>
    </r>
    <r>
      <rPr>
        <sz val="10"/>
        <rFont val="Times New Roman"/>
        <family val="1"/>
      </rPr>
      <t>przewidziany do realizacji w ramach Pomocy Technicznej RPO WK-P 2014-2020, Działania 12.1 w latach 2021-2022 w celu zabezpieczenia środków na opracowanie dokumentacji dla następujących zadań inwestycyjnych:</t>
    </r>
  </si>
  <si>
    <t xml:space="preserve">    b) w zakresie wydatków inwestycyjnych:</t>
  </si>
  <si>
    <r>
      <t xml:space="preserve"> - w kwocie 10.000 zł na zadanie pn. </t>
    </r>
    <r>
      <rPr>
        <i/>
        <sz val="10"/>
        <rFont val="Times New Roman"/>
        <family val="1"/>
      </rPr>
      <t xml:space="preserve">"Przygoda z przyrodą w Gostynińsko-Włocławski Parku Krajobrazowym" </t>
    </r>
    <r>
      <rPr>
        <sz val="10"/>
        <rFont val="Times New Roman"/>
        <family val="1"/>
      </rPr>
      <t>przewidziane do realizacji przez 
   Gostyńsko-Włocławski Park Krajobrazowy. W ramach przedsięwzięcia zaplanowano m.in. organizację 15 warsztatów dotyczących poszanowania 
   energii, roli zapylaczy w środowisku naturalnym i działalności Ośrodka Rehabilitacji Ptaków Chronionych oraz przeprowadzenie konkursu wiedzy, 
   zakup i posadzenie 200 szt. sadzonek roślin miododajnych, zasiedlenie 5 rodzin pszczelich, wykonanie 2 barci i 3 uli. Powyższa kwota 
   sfinansowana zostanie z Funduszu Naturalnej Energii w związku z otrzymaniem grantu na przedsięwzięcie w ramach XI edycji konkursu 
   zorganizowanego przez Operatora Gazociągów Przesyłowych GAZ-SYSTEM S.A;</t>
    </r>
  </si>
  <si>
    <t>zwiększeniem planowanego deficytu budżetowego o kwotę 61.000.000 zł. Kwota ta pokryta zostanie wolnymi środkami o których mowa w art. 217 ust. 2 pkt 6 ustawy o finansach publicznych.</t>
  </si>
  <si>
    <t>Załącznik nr 6 "Projekty i działania realizowane w ramach Regionalnego Programu Operacyjnego Województwa Kujawsko-Pomorskiego 2014-2020. Plan na
2021 rok";</t>
  </si>
  <si>
    <t xml:space="preserve">   - pakiet B2 w kwocie 662.000 zł obejmujący linie kolejowe: nr 18 od Bydgoszczy do granicy województwa (Wyrzysk-Osiek), nr 131 od Bydgoszczy 
     do Inowrocławia, nr 353 od granicy województwa (Mogilno) do Torunia, nr 353 od jabłonowa Pomorskiego do granicy województwa; linie 
     komunikacyjne: Piła-Bydgoszcz, Laskowice-Smętowo (Gdynia), Jabłonowo Pomorskie-Iława (Olsztyn), (Poznań)-Inowrocław-Bydgoszcz, Toruń-
     Inowrocław-Mogilno (Poznań);</t>
  </si>
  <si>
    <t xml:space="preserve">   - pakiet C w kwocie 633.000 zł obejmujący linie kolejowe: nr 131 od Bydgoszczy do Maksymilianowa, nr 201 od Bydgoszczy do Wierzchucina,
     nr 208 od Wierzchucina do Chojnic; linia komunikacyjna Bydgoszcz-Tuchola-Chojnice; </t>
  </si>
  <si>
    <r>
      <t xml:space="preserve">Urealnienia się dochody własne województwa zaplanowane od partnerów na projekt pn. </t>
    </r>
    <r>
      <rPr>
        <i/>
        <sz val="10"/>
        <rFont val="Times New Roman"/>
        <family val="1"/>
      </rPr>
      <t xml:space="preserve">"Kultura w zasięgu 2.0" </t>
    </r>
    <r>
      <rPr>
        <sz val="10"/>
        <rFont val="Times New Roman"/>
        <family val="1"/>
      </rPr>
      <t>realizowany w ramach RPO WK-P 2014-2020, Działania 2.2 poprzez zmniejszenie dotacji o kwotę 16.012 zł od publicznych podmiotów prowadzących działalność kulturalną oraz zwiększenie dochodów od niepublicznych podmiotów prowadzących działalność kulturalną o kwotę 3.750 zł.</t>
    </r>
  </si>
  <si>
    <t xml:space="preserve">2) w kwocie 90.739.000 zł na dotowanie regionalnych przewozów pasażerskich realizowanych przez przewoźników w latach 2020-2021 wynikających
    z umów zawartych na okres od 13 grudnia 2020 r. do dnia 11 grudnia 2021 r. </t>
  </si>
  <si>
    <t>Zwiększa się o kwotę 28.059 zł dotację zaplanowaną dla Ośrodka Chopinowskiego w Szafarni na zakupy inwestycyjne z przeznaczeniem na pokrycie kosztów różnic kursowych i podatku VAT dotyczących zakupu mozaiki przedstawiającej patrona Województwa Kujawsko-Pomorskiego - Jana Pawła II.</t>
  </si>
  <si>
    <r>
      <t xml:space="preserve"> - dotację inwestycyjną w kwocie 298.772 zł z przeznaczeniem na wkład własny w projekcie pn.</t>
    </r>
    <r>
      <rPr>
        <i/>
        <sz val="10"/>
        <rFont val="Times New Roman"/>
        <family val="1"/>
      </rPr>
      <t xml:space="preserve"> "Rewaloryzacja i adaptacja  zabytkowego 
   spichlerza dworskiego w Kłóbce" </t>
    </r>
    <r>
      <rPr>
        <sz val="10"/>
        <rFont val="Times New Roman"/>
        <family val="1"/>
      </rPr>
      <t xml:space="preserve">realizowanym w ramach RPO WK-P, Działania 4.4. w związku z przeniesieniem części niewydatkowanych 
   środków z roku 2020 na rok 2021 w wyniku opóźnień w wykonywaniu robót budowlanych. </t>
    </r>
  </si>
  <si>
    <r>
      <t xml:space="preserve"> - w kwocie 99.710 zł na projekt pn. </t>
    </r>
    <r>
      <rPr>
        <i/>
        <sz val="10"/>
        <rFont val="Times New Roman"/>
        <family val="1"/>
      </rPr>
      <t>"Poprawa różnorodności biologicznej poprzez zarybienie j. Gopło oraz rozbudowa obiektu o część
   ekspozycji przyrodniczo-historycznej"</t>
    </r>
    <r>
      <rPr>
        <sz val="10"/>
        <rFont val="Times New Roman"/>
        <family val="1"/>
      </rPr>
      <t xml:space="preserve"> realizowany przez Nadgoplański Park Tysiąclecia w ramach RPO WK-P 2014-2020, Działania 4.5. 
   Zmiana wynika z konieczności wydłużenia realizacji projektu na skutek niewydatkowania części środków w roku 2020 m.in. na zarybienie jeziora 
   Gopło, promocję projektu, zakup wyposażenia, audyt zewnętrzny oraz przygotowanie przez eksperta z zakresu historii i kultury regionu informacji
   na temat ekspozycji historyczno-przyrodniczej znajdującej się w siedzibie Parku.</t>
    </r>
  </si>
  <si>
    <t>3) zwiększenie planowanych dochodów o kwotę 60.000 z tytułu pozostałych wpływów osiąganych przez jednostkę.</t>
  </si>
  <si>
    <t>w związku z  niewydatkowaniem części środków przyznanych przez gminy i powiaty w roku 2020 i przeniesieniem przez te jednostki na rok 2021.</t>
  </si>
  <si>
    <r>
      <t xml:space="preserve">Określa się wydatki w kwocie 11.070.000 zł na jednoroczne zadanie inwestycyjne pn. </t>
    </r>
    <r>
      <rPr>
        <i/>
        <sz val="10"/>
        <rFont val="Times New Roman"/>
        <family val="1"/>
      </rPr>
      <t xml:space="preserve">"Zakup  kolejowego taboru pasażerskiego". </t>
    </r>
    <r>
      <rPr>
        <sz val="10"/>
        <rFont val="Times New Roman"/>
        <family val="1"/>
      </rPr>
      <t>Zakupiony tabor przez Urząd Marszałkowski przeznaczony będzie do obsługi połączeń kolejowych na terenie województwa kujawsko-pomorskiego. Dodatkowo na sfinansowanie zakupu taboru planuje się pozyskać środki z innych źródeł, m.in. ze środków unijnych. Wówczas środki te przekwalifikowane zostaną na wkład własny.</t>
    </r>
  </si>
  <si>
    <t xml:space="preserve">         w celu wszczęcia procedur przetargowych na roboty budowlane. Powyższe zadania przewidziane są do realizacji w latach 2021-2022.</t>
  </si>
  <si>
    <t xml:space="preserve">   Wynik finansowy wykazany w załączniku nr 5 w sprawozdaniu z wykonania budżetu województwa za 2020 r.</t>
  </si>
  <si>
    <t xml:space="preserve">    2) skumulowany wynik budżetu</t>
  </si>
  <si>
    <t xml:space="preserve">    3) różnica</t>
  </si>
  <si>
    <t xml:space="preserve">        w tym</t>
  </si>
  <si>
    <t xml:space="preserve">        - stan niewykorzystanych środków pieniężnych</t>
  </si>
  <si>
    <t xml:space="preserve">        - środki rozdysponowane na spłatę kredytów</t>
  </si>
  <si>
    <t xml:space="preserve">        - pozostałe środki do wykorzystania</t>
  </si>
  <si>
    <t xml:space="preserve">   Powyższe środki razem ze środkami zaplanowanymi w wieloletniej prognozie finansowej w kolejnych latach po 105 mln zł rocznie umożliwią 
   zawarcie nowych umów z operatorami kolejowymi od dnia 12 grudnia 2021 r. maksymalnie na 9 lat.</t>
  </si>
  <si>
    <t xml:space="preserve">         Powyższe kwoty stanowią 50% wartości tych zadań, pozostałe 50% zaplanowano w wieloletniej prognozie finansowej na 2022 r.;</t>
  </si>
  <si>
    <t xml:space="preserve">           - przeniesienie planowanych wydatków między podziałkami klasyfikacji budżetowej w kwocie 11.000 zł w związku z rezygnacją w 2021 
             z podróży zagranicznych na skutek zagrożenia epidemicznego;</t>
  </si>
  <si>
    <t xml:space="preserve"> - dotację bieżącą w kwocie 51.000 zł na wymianę instalacji kanalizacyjnej w gmachu głównym Muzeum przy ul. Słowackiego 1a. W ramach zadania 
   planowana jest wymiana rur, montaż niezbędnych punktów rewizyjnych oraz koniecznego osprzętu i przyporów do poprawnego funkcjonowania 
   całej instalacji wodno-kanalizacyjnej w budynku;</t>
  </si>
  <si>
    <t>Łącznie w budżecie województwa na 2021 r. na dotowanie regionalnych przewozów kolejowych zaplanowano wydatki w kwocie 96.500.000 zł, tj. w kwocie odpowiadającej wydatkom zaplanowanym na ten cel w budżecie województwa w 2020 r. (bez środków na realizację międzywojewódzkich przewozów kolejowych).</t>
  </si>
  <si>
    <t xml:space="preserve">    1) zobowiązania finansowe</t>
  </si>
  <si>
    <r>
      <t xml:space="preserve">Określa się dotację w kwocie 6.014 zł dla Opery NOVA w Bydgoszczy na wieloletnie zadanie inwestycyjne pn. </t>
    </r>
    <r>
      <rPr>
        <i/>
        <sz val="10"/>
        <rFont val="Times New Roman"/>
        <family val="1"/>
      </rPr>
      <t>"Budowa parkingu przy Operze NOVA w Bydgoszczy"</t>
    </r>
    <r>
      <rPr>
        <sz val="10"/>
        <rFont val="Times New Roman"/>
        <family val="1"/>
      </rPr>
      <t xml:space="preserve"> przewidziane do realizacji w latach 2021-2024. W ramach zadania pokryte zostaną koszty budowy dwupoziomowego parkingu obejmującego 226 miejsc postojowych, połączenie komunikacyjne z budynkiem głównym Opery i budynkiem IV kręgu oraz systemu kontrolowanego wjazdu/wyjazdu z poborem opłat za postój. W 2021 roku sfinansowane zostaną koszty przygotowania postępowania przetargowego na wybór wykonawcy robót budowlano-montażowych.  Na realizację zadania w latach 2021-2024 zabezpieczone zostały środki własne województwa łącznie w kwocie 12.504.676 zł stanowiące 50% wartości zadania. </t>
    </r>
  </si>
  <si>
    <r>
      <t xml:space="preserve">1) Opery NOVA w Bydgoszczy w kwocie 21.486 zł z przeznaczeniem na wieloletnie zadanie inwestycyjne pn. </t>
    </r>
    <r>
      <rPr>
        <i/>
        <sz val="10"/>
        <rFont val="Times New Roman"/>
        <family val="1"/>
      </rPr>
      <t>"Rozbudowa Opery Nova 
    w Bydgoszczy o IV krąg"</t>
    </r>
    <r>
      <rPr>
        <sz val="10"/>
        <rFont val="Times New Roman"/>
        <family val="1"/>
      </rPr>
      <t xml:space="preserve"> przewidziane do realizacji w latach 2021-2024. Nowy obiekt, będący integralnym elementem gmachu instytucji będzie 
    mieścił salę kameralną na 485 osób, która będzie również salą prób scenicznych z wielofunkcyjnym rozwiązaniem widowni, sceny i orkiestronu, 
    salę kinową na 205 osób, przestrzeń wielofunkcyjną stanowiącą poszerzenie foyer budynku głównego oraz powierzchnie dopełniające o funkcji 
    gastronomicznej i zaplecze techniczne. W 2021 roku sfinansowane zostaną koszty przygotowania postępowania przetargowego na wybór 
    wykonawcy robót budowlano-montażowych. 
    Na realizację zadania w latach 2021-2024 zabezpieczone zostały środki własne województwa łącznie w kwocie 44.679.407 zł, stanowiące 50% 
    wartości zadania. Zgodnie z zawartym porozumieniem pomiędzy Województwem, Miastem Bydgoszcz i Operą NOVA w sprawie wspólnych 
   działań zmierzających do realizacji projektu inwestycyjnego pn. "Rozbudowa Opery NOVA w Bydgoszczy o IV krąg wraz z infrastrukturą  
   parkingową" zadanie współfinansowane będzie przez Miasto Bydgoszcz;</t>
    </r>
  </si>
  <si>
    <r>
      <t>W związku z odstąpieniem od sfinansowania w ramach RPO WK-P, Działania 12.1 Pomoc Techniczna projektu pn. "</t>
    </r>
    <r>
      <rPr>
        <i/>
        <sz val="10"/>
        <rFont val="Times New Roman"/>
        <family val="1"/>
      </rPr>
      <t xml:space="preserve">Wykonanie dokumentacji projektowej dla zadania inwestycyjnego pn. "Remont, przebudowa i rozbudowa Filharmonii Pomorskiej im. Ignacego Jana Paderewskiego w Bydgoszczy" </t>
    </r>
    <r>
      <rPr>
        <sz val="10"/>
        <rFont val="Times New Roman"/>
        <family val="1"/>
      </rPr>
      <t xml:space="preserve">zmniejsza się wydatki o kwotę 9.750.502 zł. Jednocześnie określa się dotację dla Filharmonii Pomorskiej w Bydgoszczy w kwocie 1.920.475 zł na wieloletnie zadanie inwestycyjne pn. </t>
    </r>
    <r>
      <rPr>
        <i/>
        <sz val="10"/>
        <rFont val="Times New Roman"/>
        <family val="1"/>
      </rPr>
      <t xml:space="preserve">"Rozbudowa i remont Filharmonii Pomorskiej w Bydgoszczy" </t>
    </r>
    <r>
      <rPr>
        <sz val="10"/>
        <rFont val="Times New Roman"/>
        <family val="1"/>
      </rPr>
      <t>przewidziane do realizacji do roku 2026. W ramach zadania pokryte zostaną koszty wykonania dokumentacji projektowej, budowlanej i wykonawczej wraz z uzyskaniem pozwolenia na budowę i nadzorem autorskim oraz koszty nadzoru nad realizacją projektu, bieżącej weryfikacji i odbioru opracowanego projektu i koszty obsługi prawnej. Powołany zostanie zespół ekspertów z branży budowlanej, konstrukcyjnej, architektonicznej, elektrycznej, sanitarnej, akustyki, elektroakustyki i bezpieczeństwa pożarowego. Łącznie na przygotowanie dokumentacji na lata 2021-2026 przewidziano wydatki w kwocie 12.274.057 zł.</t>
    </r>
  </si>
  <si>
    <t xml:space="preserve">   Bilans Organu Województwa na dzień 31 grudnia 2020 r.</t>
  </si>
  <si>
    <t>Kwota 61 mln zł mieści się w puli środków do wykorzystania zgodnie z poniższym wyliczeniem.</t>
  </si>
  <si>
    <t>Rozliczenie środków do wykorzystania:</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</si>
</sst>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0\ [$zł-415];[Red]\-#,##0\ [$zł-415]"/>
  </numFmts>
  <fonts count="48">
    <font>
      <sz val="11"/>
      <color theme="1"/>
      <name val="Calibri"/>
      <family val="2"/>
    </font>
    <font>
      <sz val="11"/>
      <color indexed="8"/>
      <name val="Calibri"/>
      <family val="2"/>
    </font>
    <font>
      <sz val="10"/>
      <name val="Arial"/>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9.5"/>
      <name val="Times New Roman"/>
      <family val="1"/>
    </font>
    <font>
      <sz val="8"/>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i/>
      <sz val="10"/>
      <color indexed="10"/>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right/>
      <top style="thin">
        <color indexed="8"/>
      </top>
      <bottom style="thin">
        <color indexed="8"/>
      </bottom>
    </border>
    <border>
      <left style="thin"/>
      <right style="thin"/>
      <top style="thin"/>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border>
    <border>
      <left/>
      <right style="thin">
        <color indexed="8"/>
      </right>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0"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58">
    <xf numFmtId="0" fontId="0" fillId="0" borderId="0" xfId="0" applyFont="1" applyAlignment="1">
      <alignment/>
    </xf>
    <xf numFmtId="0" fontId="4" fillId="0" borderId="0" xfId="51" applyFont="1" applyAlignment="1" applyProtection="1">
      <alignment horizontal="left" vertical="center"/>
      <protection/>
    </xf>
    <xf numFmtId="0" fontId="6" fillId="0" borderId="0" xfId="51" applyFont="1" applyAlignment="1" applyProtection="1">
      <alignment horizontal="left" vertical="center"/>
      <protection/>
    </xf>
    <xf numFmtId="0" fontId="4" fillId="0" borderId="0" xfId="51" applyFont="1" applyAlignment="1" applyProtection="1">
      <alignment horizontal="justify" vertical="center" wrapText="1"/>
      <protection/>
    </xf>
    <xf numFmtId="0" fontId="6" fillId="0" borderId="0" xfId="51" applyFont="1" applyAlignment="1" applyProtection="1">
      <alignment vertical="center"/>
      <protection/>
    </xf>
    <xf numFmtId="0" fontId="4" fillId="0" borderId="0" xfId="51" applyFont="1" applyFill="1" applyAlignment="1" applyProtection="1">
      <alignment horizontal="justify" vertical="center" wrapText="1"/>
      <protection/>
    </xf>
    <xf numFmtId="0" fontId="6" fillId="0" borderId="0" xfId="51" applyFont="1" applyFill="1" applyAlignment="1" applyProtection="1">
      <alignment vertical="center"/>
      <protection/>
    </xf>
    <xf numFmtId="0" fontId="4" fillId="0" borderId="0" xfId="51" applyFont="1" applyAlignment="1" applyProtection="1">
      <alignment vertical="center"/>
      <protection/>
    </xf>
    <xf numFmtId="0" fontId="7" fillId="0" borderId="10" xfId="51" applyFont="1" applyBorder="1" applyAlignment="1" applyProtection="1">
      <alignment horizontal="center" vertical="center" wrapText="1"/>
      <protection/>
    </xf>
    <xf numFmtId="3" fontId="7" fillId="0" borderId="10" xfId="51" applyNumberFormat="1" applyFont="1" applyBorder="1" applyAlignment="1" applyProtection="1">
      <alignment horizontal="center" vertical="center" wrapText="1"/>
      <protection/>
    </xf>
    <xf numFmtId="0" fontId="7" fillId="0" borderId="0" xfId="51" applyFont="1" applyAlignment="1" applyProtection="1">
      <alignment horizontal="center" vertical="center" wrapText="1"/>
      <protection/>
    </xf>
    <xf numFmtId="0" fontId="8" fillId="0" borderId="0" xfId="51" applyFont="1" applyAlignment="1" applyProtection="1">
      <alignment horizontal="center" vertical="center"/>
      <protection/>
    </xf>
    <xf numFmtId="0" fontId="4" fillId="0" borderId="0" xfId="51" applyFont="1" applyAlignment="1" applyProtection="1">
      <alignment horizontal="justify" vertical="top" wrapText="1"/>
      <protection/>
    </xf>
    <xf numFmtId="0" fontId="8" fillId="0" borderId="0" xfId="51" applyFont="1" applyAlignment="1" applyProtection="1">
      <alignment vertical="center"/>
      <protection/>
    </xf>
    <xf numFmtId="0" fontId="9" fillId="33" borderId="0" xfId="51" applyFont="1" applyFill="1" applyAlignment="1" applyProtection="1">
      <alignment horizontal="center"/>
      <protection/>
    </xf>
    <xf numFmtId="0" fontId="9" fillId="33" borderId="0" xfId="51" applyFont="1" applyFill="1" applyAlignment="1" applyProtection="1">
      <alignment wrapText="1"/>
      <protection/>
    </xf>
    <xf numFmtId="3" fontId="9" fillId="33" borderId="0" xfId="51" applyNumberFormat="1" applyFont="1" applyFill="1" applyProtection="1">
      <alignment/>
      <protection/>
    </xf>
    <xf numFmtId="0" fontId="9" fillId="0" borderId="0" xfId="51" applyFont="1" applyProtection="1">
      <alignment/>
      <protection/>
    </xf>
    <xf numFmtId="0" fontId="4" fillId="0" borderId="0" xfId="51" applyFont="1" applyAlignment="1" applyProtection="1">
      <alignment horizontal="center"/>
      <protection/>
    </xf>
    <xf numFmtId="0" fontId="4" fillId="0" borderId="0" xfId="51" applyFont="1" applyAlignment="1" applyProtection="1">
      <alignment horizontal="left" wrapText="1"/>
      <protection/>
    </xf>
    <xf numFmtId="0" fontId="4" fillId="0" borderId="0" xfId="51" applyFont="1" applyProtection="1">
      <alignment/>
      <protection/>
    </xf>
    <xf numFmtId="0" fontId="6" fillId="0" borderId="11" xfId="51" applyFont="1" applyFill="1" applyBorder="1" applyAlignment="1" applyProtection="1">
      <alignment horizontal="center" vertical="center"/>
      <protection/>
    </xf>
    <xf numFmtId="0" fontId="6" fillId="0" borderId="11" xfId="51" applyFont="1" applyFill="1" applyBorder="1" applyAlignment="1" applyProtection="1">
      <alignment vertical="center" wrapText="1"/>
      <protection/>
    </xf>
    <xf numFmtId="4" fontId="4" fillId="0" borderId="11" xfId="51" applyNumberFormat="1" applyFont="1" applyFill="1" applyBorder="1" applyAlignment="1" applyProtection="1">
      <alignment vertical="center"/>
      <protection/>
    </xf>
    <xf numFmtId="0" fontId="8" fillId="0" borderId="0" xfId="51" applyFont="1" applyFill="1" applyAlignment="1" applyProtection="1">
      <alignment horizontal="center" vertical="center"/>
      <protection/>
    </xf>
    <xf numFmtId="0" fontId="4" fillId="0" borderId="0" xfId="51" applyFont="1" applyFill="1" applyAlignment="1" applyProtection="1">
      <alignment horizontal="justify" vertical="top" wrapText="1"/>
      <protection/>
    </xf>
    <xf numFmtId="4" fontId="4" fillId="0" borderId="0" xfId="51" applyNumberFormat="1" applyFont="1" applyFill="1" applyAlignment="1" applyProtection="1">
      <alignment horizontal="justify" vertical="top" wrapText="1"/>
      <protection/>
    </xf>
    <xf numFmtId="0" fontId="8" fillId="0" borderId="0" xfId="51" applyFont="1" applyFill="1" applyAlignment="1" applyProtection="1">
      <alignment vertical="center"/>
      <protection/>
    </xf>
    <xf numFmtId="4" fontId="6" fillId="0" borderId="11" xfId="51" applyNumberFormat="1" applyFont="1" applyFill="1" applyBorder="1" applyAlignment="1" applyProtection="1">
      <alignment vertical="center"/>
      <protection/>
    </xf>
    <xf numFmtId="0" fontId="6" fillId="0" borderId="0" xfId="51" applyFont="1" applyFill="1" applyAlignment="1" applyProtection="1">
      <alignment horizontal="center" vertical="center"/>
      <protection/>
    </xf>
    <xf numFmtId="0" fontId="8" fillId="0" borderId="0" xfId="51" applyFont="1" applyFill="1" applyAlignment="1" applyProtection="1">
      <alignment vertical="center" wrapText="1"/>
      <protection/>
    </xf>
    <xf numFmtId="4" fontId="8" fillId="0" borderId="0" xfId="51" applyNumberFormat="1" applyFont="1" applyFill="1" applyAlignment="1" applyProtection="1">
      <alignment vertical="center"/>
      <protection/>
    </xf>
    <xf numFmtId="0" fontId="8" fillId="0" borderId="0" xfId="51" applyFont="1" applyAlignment="1" applyProtection="1">
      <alignment vertical="center" wrapText="1"/>
      <protection/>
    </xf>
    <xf numFmtId="4" fontId="8" fillId="0" borderId="0" xfId="51" applyNumberFormat="1" applyFont="1" applyAlignment="1" applyProtection="1">
      <alignment vertical="center"/>
      <protection/>
    </xf>
    <xf numFmtId="0" fontId="4" fillId="0" borderId="0" xfId="51" applyFont="1" applyFill="1" applyAlignment="1" applyProtection="1">
      <alignment horizontal="center" vertical="center"/>
      <protection/>
    </xf>
    <xf numFmtId="0" fontId="4" fillId="0" borderId="0" xfId="51" applyFont="1" applyFill="1" applyAlignment="1" applyProtection="1">
      <alignment vertical="center"/>
      <protection/>
    </xf>
    <xf numFmtId="49" fontId="8" fillId="0" borderId="0" xfId="51" applyNumberFormat="1" applyFont="1" applyFill="1" applyAlignment="1" applyProtection="1">
      <alignment horizontal="center" vertical="center"/>
      <protection/>
    </xf>
    <xf numFmtId="0" fontId="6" fillId="0" borderId="0" xfId="51" applyFont="1" applyFill="1" applyBorder="1" applyAlignment="1" applyProtection="1">
      <alignment horizontal="center" vertical="center"/>
      <protection/>
    </xf>
    <xf numFmtId="0" fontId="6" fillId="0" borderId="0" xfId="51" applyFont="1" applyFill="1" applyBorder="1" applyAlignment="1" applyProtection="1">
      <alignment vertical="center"/>
      <protection/>
    </xf>
    <xf numFmtId="0" fontId="4" fillId="0" borderId="0" xfId="51" applyFont="1" applyFill="1" applyBorder="1" applyAlignment="1" applyProtection="1">
      <alignment horizontal="justify" vertical="center" wrapText="1"/>
      <protection/>
    </xf>
    <xf numFmtId="3" fontId="6" fillId="0" borderId="11" xfId="51" applyNumberFormat="1" applyFont="1" applyFill="1" applyBorder="1" applyAlignment="1" applyProtection="1">
      <alignment vertical="center" wrapText="1"/>
      <protection/>
    </xf>
    <xf numFmtId="3" fontId="8" fillId="0" borderId="0" xfId="51" applyNumberFormat="1" applyFont="1" applyAlignment="1" applyProtection="1">
      <alignment vertical="center" wrapText="1"/>
      <protection/>
    </xf>
    <xf numFmtId="0" fontId="6" fillId="0" borderId="0" xfId="51" applyFont="1" applyAlignment="1" applyProtection="1">
      <alignment horizontal="center" vertical="center"/>
      <protection/>
    </xf>
    <xf numFmtId="0" fontId="6" fillId="0" borderId="11" xfId="51" applyFont="1" applyFill="1" applyBorder="1" applyAlignment="1" applyProtection="1">
      <alignment horizontal="center" vertical="top"/>
      <protection/>
    </xf>
    <xf numFmtId="4" fontId="6" fillId="0" borderId="11" xfId="51" applyNumberFormat="1" applyFont="1" applyFill="1" applyBorder="1" applyAlignment="1" applyProtection="1">
      <alignment/>
      <protection/>
    </xf>
    <xf numFmtId="0" fontId="8" fillId="0" borderId="0" xfId="51" applyFont="1" applyFill="1" applyAlignment="1" applyProtection="1">
      <alignment horizontal="center" vertical="top"/>
      <protection/>
    </xf>
    <xf numFmtId="4" fontId="8" fillId="0" borderId="0" xfId="51" applyNumberFormat="1" applyFont="1" applyFill="1" applyAlignment="1" applyProtection="1">
      <alignment/>
      <protection/>
    </xf>
    <xf numFmtId="0" fontId="8" fillId="0" borderId="0" xfId="51" applyFont="1" applyAlignment="1" applyProtection="1">
      <alignment horizontal="center" vertical="top"/>
      <protection/>
    </xf>
    <xf numFmtId="0" fontId="8" fillId="0" borderId="0" xfId="51" applyFont="1" applyAlignment="1" applyProtection="1">
      <alignment horizontal="left" wrapText="1"/>
      <protection/>
    </xf>
    <xf numFmtId="4" fontId="8" fillId="0" borderId="0" xfId="51" applyNumberFormat="1" applyFont="1" applyProtection="1">
      <alignment/>
      <protection/>
    </xf>
    <xf numFmtId="0" fontId="8" fillId="0" borderId="0" xfId="51" applyFont="1" applyFill="1" applyAlignment="1" applyProtection="1">
      <alignment wrapText="1"/>
      <protection/>
    </xf>
    <xf numFmtId="4" fontId="8" fillId="0" borderId="0" xfId="51" applyNumberFormat="1" applyFont="1" applyFill="1" applyProtection="1">
      <alignment/>
      <protection/>
    </xf>
    <xf numFmtId="0" fontId="4" fillId="0" borderId="0" xfId="51" applyFont="1" applyFill="1" applyAlignment="1" applyProtection="1">
      <alignment horizontal="center" wrapText="1"/>
      <protection/>
    </xf>
    <xf numFmtId="166" fontId="4" fillId="0" borderId="0" xfId="51" applyNumberFormat="1" applyFont="1" applyFill="1" applyAlignment="1" applyProtection="1">
      <alignment horizontal="right" wrapText="1"/>
      <protection/>
    </xf>
    <xf numFmtId="166" fontId="4" fillId="0" borderId="0" xfId="51" applyNumberFormat="1" applyFont="1" applyAlignment="1" applyProtection="1">
      <alignment horizontal="right" wrapText="1"/>
      <protection/>
    </xf>
    <xf numFmtId="0" fontId="4" fillId="0" borderId="0" xfId="51" applyFont="1" applyAlignment="1" applyProtection="1">
      <alignment horizontal="center" wrapText="1"/>
      <protection/>
    </xf>
    <xf numFmtId="0" fontId="4" fillId="0" borderId="0" xfId="51" applyFont="1" applyFill="1" applyAlignment="1" applyProtection="1">
      <alignment horizontal="center" vertical="center" wrapText="1"/>
      <protection/>
    </xf>
    <xf numFmtId="166" fontId="4" fillId="0" borderId="0" xfId="51" applyNumberFormat="1" applyFont="1" applyFill="1" applyAlignment="1" applyProtection="1">
      <alignment horizontal="right" vertical="center" wrapText="1"/>
      <protection/>
    </xf>
    <xf numFmtId="0" fontId="8" fillId="0" borderId="0" xfId="51" applyFont="1" applyAlignment="1" applyProtection="1">
      <alignment horizontal="center"/>
      <protection/>
    </xf>
    <xf numFmtId="0" fontId="8" fillId="0" borderId="0" xfId="51" applyFont="1" applyAlignment="1" applyProtection="1">
      <alignment/>
      <protection/>
    </xf>
    <xf numFmtId="0" fontId="4" fillId="0" borderId="0" xfId="51" applyFont="1" applyAlignment="1" applyProtection="1">
      <alignment horizontal="left" vertical="center" wrapText="1"/>
      <protection/>
    </xf>
    <xf numFmtId="0" fontId="4" fillId="0" borderId="0" xfId="51" applyFont="1" applyAlignment="1" applyProtection="1">
      <alignment horizontal="center" vertical="center" wrapText="1"/>
      <protection/>
    </xf>
    <xf numFmtId="166" fontId="4" fillId="0" borderId="0" xfId="51" applyNumberFormat="1" applyFont="1" applyAlignment="1" applyProtection="1">
      <alignment horizontal="right" vertical="center" wrapText="1"/>
      <protection/>
    </xf>
    <xf numFmtId="0" fontId="8" fillId="0" borderId="0" xfId="54" applyFont="1" applyAlignment="1" applyProtection="1">
      <alignment horizontal="center" vertical="center"/>
      <protection/>
    </xf>
    <xf numFmtId="0" fontId="4" fillId="0" borderId="0" xfId="54" applyFont="1" applyAlignment="1" applyProtection="1">
      <alignment horizontal="center" vertical="center" wrapText="1"/>
      <protection/>
    </xf>
    <xf numFmtId="175" fontId="4" fillId="0" borderId="0" xfId="54" applyNumberFormat="1" applyFont="1" applyAlignment="1" applyProtection="1">
      <alignment horizontal="right" vertical="center" wrapText="1"/>
      <protection/>
    </xf>
    <xf numFmtId="0" fontId="40" fillId="0" borderId="0" xfId="54" applyProtection="1">
      <alignment/>
      <protection/>
    </xf>
    <xf numFmtId="0" fontId="4" fillId="0" borderId="0" xfId="54" applyFont="1" applyProtection="1">
      <alignment/>
      <protection/>
    </xf>
    <xf numFmtId="0" fontId="4" fillId="0" borderId="0" xfId="51" applyFont="1" applyFill="1" applyAlignment="1" applyProtection="1">
      <alignment horizontal="left" wrapText="1"/>
      <protection/>
    </xf>
    <xf numFmtId="0" fontId="47" fillId="0" borderId="0" xfId="51" applyFont="1" applyAlignment="1" applyProtection="1">
      <alignment horizontal="center" vertical="center"/>
      <protection/>
    </xf>
    <xf numFmtId="0" fontId="6" fillId="0" borderId="0" xfId="51" applyFont="1" applyFill="1" applyProtection="1">
      <alignment/>
      <protection/>
    </xf>
    <xf numFmtId="0" fontId="4" fillId="0" borderId="0" xfId="51" applyFont="1" applyAlignment="1" applyProtection="1">
      <alignment horizontal="center" vertical="center"/>
      <protection/>
    </xf>
    <xf numFmtId="0" fontId="6" fillId="0" borderId="0" xfId="51" applyFont="1" applyProtection="1">
      <alignment/>
      <protection/>
    </xf>
    <xf numFmtId="0" fontId="6" fillId="0" borderId="11" xfId="51" applyFont="1" applyBorder="1" applyAlignment="1" applyProtection="1">
      <alignment horizontal="center" vertical="center"/>
      <protection/>
    </xf>
    <xf numFmtId="0" fontId="6" fillId="0" borderId="11" xfId="51" applyFont="1" applyBorder="1" applyAlignment="1" applyProtection="1">
      <alignment horizontal="center" vertical="top"/>
      <protection/>
    </xf>
    <xf numFmtId="0" fontId="6" fillId="0" borderId="11" xfId="51" applyFont="1" applyBorder="1" applyAlignment="1" applyProtection="1">
      <alignment wrapText="1"/>
      <protection/>
    </xf>
    <xf numFmtId="4" fontId="6" fillId="0" borderId="11" xfId="51" applyNumberFormat="1" applyFont="1" applyBorder="1" applyProtection="1">
      <alignment/>
      <protection/>
    </xf>
    <xf numFmtId="0" fontId="8" fillId="0" borderId="0" xfId="51" applyFont="1" applyAlignment="1" applyProtection="1">
      <alignment horizontal="justify" vertical="center" wrapText="1"/>
      <protection/>
    </xf>
    <xf numFmtId="3" fontId="8" fillId="0" borderId="0" xfId="51" applyNumberFormat="1" applyFont="1" applyFill="1" applyAlignment="1" applyProtection="1">
      <alignment vertical="center"/>
      <protection/>
    </xf>
    <xf numFmtId="3" fontId="8" fillId="0" borderId="0" xfId="51" applyNumberFormat="1" applyFont="1" applyAlignment="1" applyProtection="1">
      <alignment vertical="center"/>
      <protection/>
    </xf>
    <xf numFmtId="49" fontId="4" fillId="0" borderId="0" xfId="51" applyNumberFormat="1" applyFont="1" applyFill="1" applyAlignment="1" applyProtection="1">
      <alignment horizontal="justify" vertical="center" wrapText="1"/>
      <protection/>
    </xf>
    <xf numFmtId="0" fontId="6" fillId="0" borderId="11" xfId="51" applyFont="1" applyBorder="1" applyAlignment="1" applyProtection="1">
      <alignment vertical="center" wrapText="1"/>
      <protection/>
    </xf>
    <xf numFmtId="4" fontId="6" fillId="0" borderId="11" xfId="51" applyNumberFormat="1" applyFont="1" applyBorder="1" applyAlignment="1" applyProtection="1">
      <alignment vertical="center"/>
      <protection/>
    </xf>
    <xf numFmtId="49" fontId="4" fillId="0" borderId="0" xfId="51" applyNumberFormat="1" applyFont="1" applyAlignment="1" applyProtection="1">
      <alignment horizontal="justify" vertical="center" wrapText="1"/>
      <protection/>
    </xf>
    <xf numFmtId="0" fontId="6" fillId="0" borderId="11" xfId="54" applyFont="1" applyFill="1" applyBorder="1" applyAlignment="1" applyProtection="1">
      <alignment horizontal="center" vertical="center"/>
      <protection/>
    </xf>
    <xf numFmtId="0" fontId="6" fillId="0" borderId="11" xfId="54" applyFont="1" applyFill="1" applyBorder="1" applyAlignment="1" applyProtection="1">
      <alignment vertical="center" wrapText="1"/>
      <protection/>
    </xf>
    <xf numFmtId="4" fontId="6" fillId="0" borderId="11" xfId="54" applyNumberFormat="1" applyFont="1" applyFill="1" applyBorder="1" applyAlignment="1" applyProtection="1">
      <alignment vertical="center"/>
      <protection/>
    </xf>
    <xf numFmtId="0" fontId="6" fillId="0" borderId="0" xfId="54" applyFont="1" applyFill="1" applyAlignment="1" applyProtection="1">
      <alignment vertical="center"/>
      <protection/>
    </xf>
    <xf numFmtId="0" fontId="4" fillId="0" borderId="0" xfId="52" applyFont="1" applyFill="1" applyAlignment="1" applyProtection="1">
      <alignment horizontal="justify" vertical="center" wrapText="1"/>
      <protection/>
    </xf>
    <xf numFmtId="0" fontId="6" fillId="0" borderId="11" xfId="54" applyFont="1" applyFill="1" applyBorder="1" applyAlignment="1" applyProtection="1">
      <alignment horizontal="center" vertical="top"/>
      <protection/>
    </xf>
    <xf numFmtId="0" fontId="6" fillId="0" borderId="11" xfId="54" applyFont="1" applyFill="1" applyBorder="1" applyAlignment="1" applyProtection="1">
      <alignment wrapText="1"/>
      <protection/>
    </xf>
    <xf numFmtId="4" fontId="6" fillId="0" borderId="11" xfId="54" applyNumberFormat="1" applyFont="1" applyFill="1" applyBorder="1" applyAlignment="1" applyProtection="1">
      <alignment/>
      <protection/>
    </xf>
    <xf numFmtId="3" fontId="8" fillId="0" borderId="0" xfId="51" applyNumberFormat="1" applyFont="1" applyFill="1" applyAlignment="1" applyProtection="1">
      <alignment vertical="center" wrapText="1"/>
      <protection/>
    </xf>
    <xf numFmtId="0" fontId="4" fillId="0" borderId="12" xfId="51" applyFont="1" applyFill="1" applyBorder="1" applyAlignment="1" applyProtection="1">
      <alignment horizontal="justify" vertical="center" wrapText="1"/>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vertical="center" wrapText="1"/>
      <protection/>
    </xf>
    <xf numFmtId="4" fontId="6" fillId="0" borderId="11" xfId="0" applyNumberFormat="1" applyFont="1" applyBorder="1" applyAlignment="1" applyProtection="1">
      <alignment vertical="center"/>
      <protection/>
    </xf>
    <xf numFmtId="0" fontId="6" fillId="0" borderId="0" xfId="0" applyFont="1" applyAlignment="1" applyProtection="1">
      <alignment vertical="center"/>
      <protection/>
    </xf>
    <xf numFmtId="0" fontId="8" fillId="0" borderId="0" xfId="51" applyFont="1" applyAlignment="1" applyProtection="1">
      <alignment wrapText="1"/>
      <protection/>
    </xf>
    <xf numFmtId="0" fontId="8" fillId="0" borderId="0" xfId="51" applyFont="1" applyFill="1" applyAlignment="1" applyProtection="1">
      <alignment horizontal="justify" vertical="center" wrapText="1"/>
      <protection/>
    </xf>
    <xf numFmtId="0" fontId="6" fillId="0" borderId="13" xfId="51" applyFont="1" applyFill="1" applyBorder="1" applyAlignment="1" applyProtection="1">
      <alignment horizontal="center" vertical="center"/>
      <protection/>
    </xf>
    <xf numFmtId="0" fontId="6" fillId="0" borderId="13" xfId="51" applyFont="1" applyFill="1" applyBorder="1" applyAlignment="1" applyProtection="1">
      <alignment vertical="center" wrapText="1"/>
      <protection/>
    </xf>
    <xf numFmtId="4" fontId="6" fillId="0" borderId="13" xfId="51" applyNumberFormat="1" applyFont="1" applyFill="1" applyBorder="1" applyAlignment="1" applyProtection="1">
      <alignment vertical="center"/>
      <protection/>
    </xf>
    <xf numFmtId="0" fontId="8" fillId="0" borderId="0" xfId="51" applyFont="1" applyAlignment="1" applyProtection="1">
      <alignment vertical="top"/>
      <protection/>
    </xf>
    <xf numFmtId="0" fontId="6" fillId="0" borderId="11" xfId="51" applyFont="1" applyFill="1" applyBorder="1" applyAlignment="1" applyProtection="1">
      <alignment wrapText="1"/>
      <protection/>
    </xf>
    <xf numFmtId="4" fontId="6" fillId="0" borderId="11" xfId="51" applyNumberFormat="1" applyFont="1" applyFill="1" applyBorder="1" applyProtection="1">
      <alignment/>
      <protection/>
    </xf>
    <xf numFmtId="3" fontId="6" fillId="33" borderId="12" xfId="51" applyNumberFormat="1" applyFont="1" applyFill="1" applyBorder="1" applyProtection="1">
      <alignment/>
      <protection/>
    </xf>
    <xf numFmtId="0" fontId="6" fillId="0" borderId="0" xfId="51" applyFont="1" applyAlignment="1" applyProtection="1">
      <alignment horizontal="left"/>
      <protection/>
    </xf>
    <xf numFmtId="0" fontId="4" fillId="0" borderId="10" xfId="51" applyFont="1" applyFill="1" applyBorder="1" applyAlignment="1" applyProtection="1">
      <alignment horizontal="center" vertical="center"/>
      <protection/>
    </xf>
    <xf numFmtId="4" fontId="4" fillId="0" borderId="10" xfId="51" applyNumberFormat="1" applyFont="1" applyFill="1" applyBorder="1" applyAlignment="1" applyProtection="1">
      <alignment vertical="center"/>
      <protection/>
    </xf>
    <xf numFmtId="0" fontId="6" fillId="0" borderId="0" xfId="51" applyFont="1" applyFill="1" applyAlignment="1" applyProtection="1">
      <alignment horizontal="left" vertical="center"/>
      <protection/>
    </xf>
    <xf numFmtId="4" fontId="10" fillId="0" borderId="10" xfId="51" applyNumberFormat="1" applyFont="1" applyFill="1" applyBorder="1" applyAlignment="1" applyProtection="1">
      <alignment vertical="center"/>
      <protection/>
    </xf>
    <xf numFmtId="3" fontId="4" fillId="0" borderId="0" xfId="51" applyNumberFormat="1" applyFont="1" applyAlignment="1" applyProtection="1">
      <alignment vertical="center"/>
      <protection/>
    </xf>
    <xf numFmtId="0" fontId="11" fillId="0" borderId="0" xfId="51" applyFont="1" applyFill="1" applyAlignment="1" applyProtection="1">
      <alignment vertical="center"/>
      <protection/>
    </xf>
    <xf numFmtId="0" fontId="11" fillId="0" borderId="0" xfId="53" applyFont="1" applyFill="1" applyAlignment="1" applyProtection="1">
      <alignment vertical="center"/>
      <protection/>
    </xf>
    <xf numFmtId="3" fontId="11" fillId="0" borderId="0" xfId="53" applyNumberFormat="1" applyFont="1" applyFill="1" applyAlignment="1" applyProtection="1">
      <alignment vertical="center"/>
      <protection/>
    </xf>
    <xf numFmtId="0" fontId="12" fillId="0" borderId="0" xfId="53" applyFont="1" applyFill="1" applyAlignment="1" applyProtection="1">
      <alignment vertical="center"/>
      <protection/>
    </xf>
    <xf numFmtId="0" fontId="4" fillId="0" borderId="0" xfId="53" applyFont="1" applyFill="1" applyAlignment="1" applyProtection="1">
      <alignment vertical="center"/>
      <protection/>
    </xf>
    <xf numFmtId="0" fontId="4" fillId="0" borderId="0" xfId="51" applyFont="1" applyAlignment="1" applyProtection="1">
      <alignment wrapText="1"/>
      <protection/>
    </xf>
    <xf numFmtId="0" fontId="4" fillId="0" borderId="0" xfId="51" applyFont="1" applyFill="1" applyAlignment="1" applyProtection="1">
      <alignment horizontal="center"/>
      <protection/>
    </xf>
    <xf numFmtId="0" fontId="4" fillId="0" borderId="0" xfId="51" applyFont="1" applyFill="1" applyAlignment="1" applyProtection="1">
      <alignment horizontal="right" vertical="center" wrapText="1"/>
      <protection/>
    </xf>
    <xf numFmtId="0" fontId="4" fillId="0" borderId="0" xfId="51" applyFont="1" applyFill="1" applyAlignment="1" applyProtection="1">
      <alignment horizontal="right" vertical="top" wrapText="1"/>
      <protection/>
    </xf>
    <xf numFmtId="0" fontId="4" fillId="0" borderId="0" xfId="51" applyFont="1" applyFill="1" applyAlignment="1" applyProtection="1">
      <alignment horizontal="center" vertical="top"/>
      <protection/>
    </xf>
    <xf numFmtId="0" fontId="4" fillId="0" borderId="0" xfId="51" applyFont="1" applyFill="1" applyAlignment="1" applyProtection="1">
      <alignment vertical="top"/>
      <protection/>
    </xf>
    <xf numFmtId="0" fontId="4" fillId="0" borderId="0" xfId="51" applyFont="1" applyFill="1" applyProtection="1">
      <alignment/>
      <protection/>
    </xf>
    <xf numFmtId="4" fontId="4" fillId="0" borderId="0" xfId="51" applyNumberFormat="1" applyFont="1" applyFill="1" applyProtection="1">
      <alignment/>
      <protection/>
    </xf>
    <xf numFmtId="4" fontId="4" fillId="0" borderId="0" xfId="51" applyNumberFormat="1" applyFont="1" applyProtection="1">
      <alignment/>
      <protection/>
    </xf>
    <xf numFmtId="3" fontId="4" fillId="0" borderId="0" xfId="51" applyNumberFormat="1" applyFont="1" applyProtection="1">
      <alignment/>
      <protection/>
    </xf>
    <xf numFmtId="0" fontId="4" fillId="0" borderId="0" xfId="51" applyFont="1" applyFill="1" applyAlignment="1" applyProtection="1">
      <alignment horizontal="left" wrapText="1"/>
      <protection/>
    </xf>
    <xf numFmtId="0" fontId="4" fillId="0" borderId="0" xfId="51" applyFont="1" applyAlignment="1" applyProtection="1">
      <alignment horizontal="justify" wrapText="1"/>
      <protection/>
    </xf>
    <xf numFmtId="0" fontId="4" fillId="0" borderId="0" xfId="51" applyFont="1" applyFill="1" applyAlignment="1" applyProtection="1">
      <alignment horizontal="justify" vertical="center" wrapText="1"/>
      <protection/>
    </xf>
    <xf numFmtId="0" fontId="4" fillId="0" borderId="0" xfId="51" applyFont="1" applyAlignment="1" applyProtection="1">
      <alignment horizontal="justify" vertical="center" wrapText="1"/>
      <protection/>
    </xf>
    <xf numFmtId="0" fontId="4" fillId="0" borderId="0" xfId="51" applyFont="1" applyFill="1" applyBorder="1" applyAlignment="1" applyProtection="1">
      <alignment horizontal="justify" vertical="center" wrapText="1"/>
      <protection/>
    </xf>
    <xf numFmtId="0" fontId="4" fillId="0" borderId="0" xfId="51" applyFont="1" applyAlignment="1" applyProtection="1">
      <alignment horizontal="left" wrapText="1"/>
      <protection/>
    </xf>
    <xf numFmtId="0" fontId="4" fillId="0" borderId="0" xfId="51" applyFont="1" applyAlignment="1" applyProtection="1">
      <alignment horizontal="left" vertical="center" wrapText="1"/>
      <protection/>
    </xf>
    <xf numFmtId="0" fontId="4" fillId="0" borderId="0" xfId="51" applyFont="1" applyFill="1" applyAlignment="1" applyProtection="1">
      <alignment horizontal="left" vertical="center" wrapText="1"/>
      <protection/>
    </xf>
    <xf numFmtId="0" fontId="4" fillId="0" borderId="0" xfId="51" applyFont="1" applyFill="1" applyBorder="1" applyAlignment="1" applyProtection="1">
      <alignment horizontal="left" wrapText="1"/>
      <protection/>
    </xf>
    <xf numFmtId="0" fontId="4" fillId="0" borderId="0" xfId="51" applyFont="1" applyFill="1" applyBorder="1" applyAlignment="1" applyProtection="1">
      <alignment horizontal="left" vertical="top" wrapText="1"/>
      <protection/>
    </xf>
    <xf numFmtId="0" fontId="4" fillId="0" borderId="0" xfId="53" applyFont="1" applyFill="1" applyAlignment="1" applyProtection="1">
      <alignment horizontal="justify" vertical="center" wrapText="1"/>
      <protection/>
    </xf>
    <xf numFmtId="0" fontId="9" fillId="33" borderId="0" xfId="51" applyFont="1" applyFill="1" applyAlignment="1" applyProtection="1">
      <alignment horizontal="left" wrapText="1"/>
      <protection/>
    </xf>
    <xf numFmtId="0" fontId="4" fillId="0" borderId="14" xfId="51" applyFont="1" applyFill="1" applyBorder="1" applyAlignment="1" applyProtection="1">
      <alignment horizontal="left" vertical="center" wrapText="1"/>
      <protection/>
    </xf>
    <xf numFmtId="0" fontId="4" fillId="0" borderId="0" xfId="51" applyFont="1" applyFill="1" applyBorder="1" applyAlignment="1" applyProtection="1">
      <alignment horizontal="left" vertical="center" wrapText="1"/>
      <protection/>
    </xf>
    <xf numFmtId="0" fontId="4" fillId="0" borderId="15" xfId="51" applyFont="1" applyFill="1" applyBorder="1" applyAlignment="1" applyProtection="1">
      <alignment horizontal="left" vertical="center" wrapText="1"/>
      <protection/>
    </xf>
    <xf numFmtId="0" fontId="4" fillId="0" borderId="16" xfId="51" applyFont="1" applyFill="1" applyBorder="1" applyAlignment="1" applyProtection="1">
      <alignment horizontal="left" vertical="center" wrapText="1"/>
      <protection/>
    </xf>
    <xf numFmtId="0" fontId="4" fillId="0" borderId="17" xfId="51" applyFont="1" applyFill="1" applyBorder="1" applyAlignment="1" applyProtection="1">
      <alignment horizontal="left" vertical="center" wrapText="1"/>
      <protection/>
    </xf>
    <xf numFmtId="0" fontId="4" fillId="0" borderId="18" xfId="51" applyFont="1" applyFill="1" applyBorder="1" applyAlignment="1" applyProtection="1">
      <alignment horizontal="left" vertical="center" wrapText="1"/>
      <protection/>
    </xf>
    <xf numFmtId="0" fontId="5" fillId="0" borderId="0" xfId="51" applyFont="1" applyAlignment="1" applyProtection="1">
      <alignment horizontal="left" vertical="center"/>
      <protection/>
    </xf>
    <xf numFmtId="0" fontId="9" fillId="33" borderId="12" xfId="51" applyFont="1" applyFill="1" applyBorder="1" applyAlignment="1" applyProtection="1">
      <alignment horizontal="left"/>
      <protection/>
    </xf>
    <xf numFmtId="0" fontId="4" fillId="0" borderId="19" xfId="51" applyFont="1" applyFill="1" applyBorder="1" applyAlignment="1" applyProtection="1">
      <alignment horizontal="justify" vertical="center" wrapText="1"/>
      <protection/>
    </xf>
    <xf numFmtId="0" fontId="4" fillId="0" borderId="20" xfId="51" applyFont="1" applyFill="1" applyBorder="1" applyAlignment="1" applyProtection="1">
      <alignment horizontal="justify" vertical="center" wrapText="1"/>
      <protection/>
    </xf>
    <xf numFmtId="0" fontId="4" fillId="0" borderId="0" xfId="51" applyFont="1" applyFill="1" applyAlignment="1" applyProtection="1">
      <alignment horizontal="justify" wrapText="1"/>
      <protection/>
    </xf>
    <xf numFmtId="0" fontId="7" fillId="0" borderId="21" xfId="51" applyFont="1" applyBorder="1" applyAlignment="1" applyProtection="1">
      <alignment horizontal="center" vertical="center" wrapText="1"/>
      <protection/>
    </xf>
    <xf numFmtId="0" fontId="7" fillId="0" borderId="22" xfId="51" applyFont="1" applyBorder="1" applyAlignment="1" applyProtection="1">
      <alignment horizontal="center" vertical="center" wrapText="1"/>
      <protection/>
    </xf>
    <xf numFmtId="0" fontId="3" fillId="0" borderId="0" xfId="51" applyFont="1" applyAlignment="1" applyProtection="1">
      <alignment horizontal="center"/>
      <protection/>
    </xf>
    <xf numFmtId="0" fontId="4" fillId="0" borderId="0" xfId="54" applyFont="1" applyBorder="1" applyAlignment="1" applyProtection="1">
      <alignment horizontal="left" vertical="center" wrapText="1"/>
      <protection/>
    </xf>
    <xf numFmtId="0" fontId="4" fillId="0" borderId="0" xfId="52" applyFont="1" applyFill="1" applyAlignment="1" applyProtection="1">
      <alignment horizontal="justify" vertical="center" wrapText="1"/>
      <protection/>
    </xf>
    <xf numFmtId="0" fontId="4" fillId="0" borderId="0" xfId="51" applyFont="1" applyFill="1" applyBorder="1" applyAlignment="1" applyProtection="1">
      <alignment horizontal="justify" wrapText="1"/>
      <protection/>
    </xf>
    <xf numFmtId="0" fontId="4" fillId="0" borderId="0" xfId="52" applyFont="1" applyFill="1" applyAlignment="1" applyProtection="1">
      <alignment horizontal="justify"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2" xfId="52"/>
    <cellStyle name="Normalny 4" xfId="53"/>
    <cellStyle name="Normalny 5"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611"/>
  <sheetViews>
    <sheetView tabSelected="1" view="pageBreakPreview" zoomScaleSheetLayoutView="100" zoomScalePageLayoutView="0" workbookViewId="0" topLeftCell="A508">
      <selection activeCell="C510" sqref="C510:H510"/>
    </sheetView>
  </sheetViews>
  <sheetFormatPr defaultColWidth="9.140625" defaultRowHeight="15"/>
  <cols>
    <col min="1" max="1" width="3.28125" style="18" customWidth="1"/>
    <col min="2" max="2" width="6.57421875" style="18" customWidth="1"/>
    <col min="3" max="3" width="43.28125" style="118" customWidth="1"/>
    <col min="4" max="4" width="15.28125" style="127" customWidth="1"/>
    <col min="5" max="5" width="13.7109375" style="127" customWidth="1"/>
    <col min="6" max="6" width="13.140625" style="127" customWidth="1"/>
    <col min="7" max="7" width="12.7109375" style="127" customWidth="1"/>
    <col min="8" max="8" width="14.57421875" style="127" customWidth="1"/>
    <col min="9" max="16384" width="9.140625" style="20" customWidth="1"/>
  </cols>
  <sheetData>
    <row r="1" spans="1:8" s="1" customFormat="1" ht="17.25" customHeight="1">
      <c r="A1" s="153" t="s">
        <v>0</v>
      </c>
      <c r="B1" s="153"/>
      <c r="C1" s="153"/>
      <c r="D1" s="153"/>
      <c r="E1" s="153"/>
      <c r="F1" s="153"/>
      <c r="G1" s="153"/>
      <c r="H1" s="153"/>
    </row>
    <row r="2" spans="1:8" s="2" customFormat="1" ht="18" customHeight="1">
      <c r="A2" s="146" t="s">
        <v>1</v>
      </c>
      <c r="B2" s="146"/>
      <c r="C2" s="146"/>
      <c r="D2" s="146"/>
      <c r="E2" s="146"/>
      <c r="F2" s="146"/>
      <c r="G2" s="146"/>
      <c r="H2" s="146"/>
    </row>
    <row r="3" spans="1:8" s="4" customFormat="1" ht="54.75" customHeight="1">
      <c r="A3" s="131" t="s">
        <v>371</v>
      </c>
      <c r="B3" s="131"/>
      <c r="C3" s="131"/>
      <c r="D3" s="131"/>
      <c r="E3" s="131"/>
      <c r="F3" s="131"/>
      <c r="G3" s="131"/>
      <c r="H3" s="131"/>
    </row>
    <row r="4" spans="1:155" s="6" customFormat="1" ht="28.5" customHeight="1">
      <c r="A4" s="130" t="s">
        <v>376</v>
      </c>
      <c r="B4" s="130"/>
      <c r="C4" s="130"/>
      <c r="D4" s="130"/>
      <c r="E4" s="130"/>
      <c r="F4" s="130"/>
      <c r="G4" s="130"/>
      <c r="H4" s="130"/>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row>
    <row r="5" spans="1:8" s="2" customFormat="1" ht="17.25" customHeight="1">
      <c r="A5" s="146" t="s">
        <v>2</v>
      </c>
      <c r="B5" s="146"/>
      <c r="C5" s="146"/>
      <c r="D5" s="146"/>
      <c r="E5" s="146"/>
      <c r="F5" s="146"/>
      <c r="G5" s="146"/>
      <c r="H5" s="146"/>
    </row>
    <row r="6" spans="1:8" s="7" customFormat="1" ht="64.5" customHeight="1">
      <c r="A6" s="131" t="s">
        <v>3</v>
      </c>
      <c r="B6" s="131"/>
      <c r="C6" s="131"/>
      <c r="D6" s="131"/>
      <c r="E6" s="131"/>
      <c r="F6" s="131"/>
      <c r="G6" s="131"/>
      <c r="H6" s="131"/>
    </row>
    <row r="7" spans="1:8" s="7" customFormat="1" ht="25.5" customHeight="1">
      <c r="A7" s="131" t="s">
        <v>4</v>
      </c>
      <c r="B7" s="131"/>
      <c r="C7" s="131"/>
      <c r="D7" s="131"/>
      <c r="E7" s="131"/>
      <c r="F7" s="131"/>
      <c r="G7" s="131"/>
      <c r="H7" s="131"/>
    </row>
    <row r="8" spans="1:8" s="2" customFormat="1" ht="17.25" customHeight="1">
      <c r="A8" s="146" t="s">
        <v>5</v>
      </c>
      <c r="B8" s="146"/>
      <c r="C8" s="146"/>
      <c r="D8" s="146"/>
      <c r="E8" s="146"/>
      <c r="F8" s="146"/>
      <c r="G8" s="146"/>
      <c r="H8" s="146"/>
    </row>
    <row r="9" spans="1:8" s="2" customFormat="1" ht="18.75" customHeight="1">
      <c r="A9" s="131" t="s">
        <v>6</v>
      </c>
      <c r="B9" s="131"/>
      <c r="C9" s="131"/>
      <c r="D9" s="131"/>
      <c r="E9" s="131"/>
      <c r="F9" s="131"/>
      <c r="G9" s="131"/>
      <c r="H9" s="131"/>
    </row>
    <row r="10" spans="1:8" s="2" customFormat="1" ht="17.25" customHeight="1">
      <c r="A10" s="146" t="s">
        <v>7</v>
      </c>
      <c r="B10" s="146"/>
      <c r="C10" s="146"/>
      <c r="D10" s="146"/>
      <c r="E10" s="146"/>
      <c r="F10" s="146"/>
      <c r="G10" s="146"/>
      <c r="H10" s="146"/>
    </row>
    <row r="11" spans="1:8" s="10" customFormat="1" ht="91.5" customHeight="1">
      <c r="A11" s="8" t="s">
        <v>8</v>
      </c>
      <c r="B11" s="151" t="s">
        <v>9</v>
      </c>
      <c r="C11" s="152"/>
      <c r="D11" s="9" t="s">
        <v>10</v>
      </c>
      <c r="E11" s="9" t="s">
        <v>11</v>
      </c>
      <c r="F11" s="9" t="s">
        <v>12</v>
      </c>
      <c r="G11" s="9" t="s">
        <v>13</v>
      </c>
      <c r="H11" s="9" t="s">
        <v>14</v>
      </c>
    </row>
    <row r="12" spans="1:8" s="13" customFormat="1" ht="4.5" customHeight="1">
      <c r="A12" s="11"/>
      <c r="B12" s="11"/>
      <c r="C12" s="12"/>
      <c r="D12" s="12"/>
      <c r="E12" s="12"/>
      <c r="F12" s="12"/>
      <c r="G12" s="12"/>
      <c r="H12" s="12"/>
    </row>
    <row r="13" spans="1:8" s="17" customFormat="1" ht="18.75" customHeight="1">
      <c r="A13" s="14" t="s">
        <v>15</v>
      </c>
      <c r="B13" s="14"/>
      <c r="C13" s="15" t="s">
        <v>16</v>
      </c>
      <c r="D13" s="16"/>
      <c r="E13" s="16"/>
      <c r="F13" s="16"/>
      <c r="G13" s="16"/>
      <c r="H13" s="16"/>
    </row>
    <row r="14" spans="3:8" ht="5.25" customHeight="1">
      <c r="C14" s="19"/>
      <c r="D14" s="19"/>
      <c r="E14" s="19"/>
      <c r="F14" s="19"/>
      <c r="G14" s="19"/>
      <c r="H14" s="19"/>
    </row>
    <row r="15" spans="1:8" s="6" customFormat="1" ht="22.5" customHeight="1">
      <c r="A15" s="21"/>
      <c r="B15" s="21"/>
      <c r="C15" s="22" t="s">
        <v>17</v>
      </c>
      <c r="D15" s="23">
        <v>1262871459</v>
      </c>
      <c r="E15" s="23">
        <f>E65+E199+E17+E23+E45+E53+E57+E61+E203+E213</f>
        <v>111591027</v>
      </c>
      <c r="F15" s="23">
        <f>F65+F199+F17+F23+F45+F53+F57+F61+F203+F213</f>
        <v>9757948</v>
      </c>
      <c r="G15" s="23">
        <f>G65+G199+G17+G23+G45+G53+G57+G61+G203+G213</f>
        <v>8261882</v>
      </c>
      <c r="H15" s="23">
        <f>D15+E15-F15</f>
        <v>1364704538</v>
      </c>
    </row>
    <row r="16" spans="1:8" s="27" customFormat="1" ht="4.5" customHeight="1">
      <c r="A16" s="24"/>
      <c r="B16" s="24"/>
      <c r="C16" s="25"/>
      <c r="D16" s="26"/>
      <c r="E16" s="26"/>
      <c r="F16" s="26"/>
      <c r="G16" s="26"/>
      <c r="H16" s="26"/>
    </row>
    <row r="17" spans="1:8" s="6" customFormat="1" ht="18.75" customHeight="1">
      <c r="A17" s="21"/>
      <c r="B17" s="21">
        <v>150</v>
      </c>
      <c r="C17" s="22" t="s">
        <v>19</v>
      </c>
      <c r="D17" s="28">
        <v>4269282</v>
      </c>
      <c r="E17" s="28">
        <f>E18+E20</f>
        <v>370852</v>
      </c>
      <c r="F17" s="28">
        <f>F18+F20</f>
        <v>0</v>
      </c>
      <c r="G17" s="28">
        <f>G18+G20</f>
        <v>0</v>
      </c>
      <c r="H17" s="28">
        <f>D17+E17-F17</f>
        <v>4640134</v>
      </c>
    </row>
    <row r="18" spans="1:8" s="6" customFormat="1" ht="16.5" customHeight="1">
      <c r="A18" s="29"/>
      <c r="B18" s="24">
        <v>15011</v>
      </c>
      <c r="C18" s="30" t="s">
        <v>20</v>
      </c>
      <c r="D18" s="31">
        <v>4155401</v>
      </c>
      <c r="E18" s="31">
        <v>314755</v>
      </c>
      <c r="F18" s="31">
        <v>0</v>
      </c>
      <c r="G18" s="31">
        <v>0</v>
      </c>
      <c r="H18" s="31">
        <f>D18+E18-F18</f>
        <v>4470156</v>
      </c>
    </row>
    <row r="19" spans="1:8" s="13" customFormat="1" ht="43.5" customHeight="1">
      <c r="A19" s="11"/>
      <c r="B19" s="11"/>
      <c r="C19" s="131" t="s">
        <v>218</v>
      </c>
      <c r="D19" s="131"/>
      <c r="E19" s="131"/>
      <c r="F19" s="131"/>
      <c r="G19" s="131"/>
      <c r="H19" s="131"/>
    </row>
    <row r="20" spans="1:8" s="13" customFormat="1" ht="16.5" customHeight="1">
      <c r="A20" s="11"/>
      <c r="B20" s="11">
        <v>15095</v>
      </c>
      <c r="C20" s="32" t="s">
        <v>18</v>
      </c>
      <c r="D20" s="33">
        <v>113764</v>
      </c>
      <c r="E20" s="33">
        <v>56097</v>
      </c>
      <c r="F20" s="33">
        <v>0</v>
      </c>
      <c r="G20" s="33">
        <v>0</v>
      </c>
      <c r="H20" s="33">
        <f>D20+E20-F20</f>
        <v>169861</v>
      </c>
    </row>
    <row r="21" spans="1:8" s="13" customFormat="1" ht="28.5" customHeight="1">
      <c r="A21" s="11"/>
      <c r="B21" s="11"/>
      <c r="C21" s="131" t="s">
        <v>141</v>
      </c>
      <c r="D21" s="131"/>
      <c r="E21" s="131"/>
      <c r="F21" s="131"/>
      <c r="G21" s="131"/>
      <c r="H21" s="131"/>
    </row>
    <row r="22" spans="1:8" s="35" customFormat="1" ht="3.75" customHeight="1">
      <c r="A22" s="34"/>
      <c r="B22" s="34"/>
      <c r="C22" s="5"/>
      <c r="D22" s="5"/>
      <c r="E22" s="5"/>
      <c r="F22" s="5"/>
      <c r="G22" s="5"/>
      <c r="H22" s="5"/>
    </row>
    <row r="23" spans="1:8" s="6" customFormat="1" ht="21" customHeight="1">
      <c r="A23" s="21"/>
      <c r="B23" s="21">
        <v>600</v>
      </c>
      <c r="C23" s="22" t="s">
        <v>21</v>
      </c>
      <c r="D23" s="28">
        <v>79536238</v>
      </c>
      <c r="E23" s="28">
        <f>E24+E38</f>
        <v>595069</v>
      </c>
      <c r="F23" s="28">
        <f>F24+F38</f>
        <v>125158</v>
      </c>
      <c r="G23" s="28">
        <f>G24+G38</f>
        <v>70000</v>
      </c>
      <c r="H23" s="28">
        <f>D23+E23-F23</f>
        <v>80006149</v>
      </c>
    </row>
    <row r="24" spans="1:8" s="27" customFormat="1" ht="16.5" customHeight="1">
      <c r="A24" s="24"/>
      <c r="B24" s="36" t="s">
        <v>169</v>
      </c>
      <c r="C24" s="30" t="s">
        <v>108</v>
      </c>
      <c r="D24" s="31">
        <v>22171694</v>
      </c>
      <c r="E24" s="31">
        <v>595069</v>
      </c>
      <c r="F24" s="31">
        <v>91000</v>
      </c>
      <c r="G24" s="31">
        <v>70000</v>
      </c>
      <c r="H24" s="31">
        <f>D24+E24-F24</f>
        <v>22675763</v>
      </c>
    </row>
    <row r="25" spans="1:8" s="27" customFormat="1" ht="26.25" customHeight="1">
      <c r="A25" s="24"/>
      <c r="B25" s="24"/>
      <c r="C25" s="156" t="s">
        <v>268</v>
      </c>
      <c r="D25" s="156"/>
      <c r="E25" s="156"/>
      <c r="F25" s="156"/>
      <c r="G25" s="156"/>
      <c r="H25" s="156"/>
    </row>
    <row r="26" spans="1:8" s="27" customFormat="1" ht="39" customHeight="1">
      <c r="A26" s="24"/>
      <c r="B26" s="24"/>
      <c r="C26" s="130" t="s">
        <v>313</v>
      </c>
      <c r="D26" s="130"/>
      <c r="E26" s="130"/>
      <c r="F26" s="130"/>
      <c r="G26" s="130"/>
      <c r="H26" s="130"/>
    </row>
    <row r="27" spans="1:8" s="27" customFormat="1" ht="40.5" customHeight="1">
      <c r="A27" s="24"/>
      <c r="B27" s="24"/>
      <c r="C27" s="130" t="s">
        <v>457</v>
      </c>
      <c r="D27" s="130"/>
      <c r="E27" s="130"/>
      <c r="F27" s="130"/>
      <c r="G27" s="130"/>
      <c r="H27" s="130"/>
    </row>
    <row r="28" spans="1:8" s="38" customFormat="1" ht="13.5" customHeight="1">
      <c r="A28" s="37"/>
      <c r="B28" s="37"/>
      <c r="C28" s="130" t="s">
        <v>497</v>
      </c>
      <c r="D28" s="130"/>
      <c r="E28" s="130"/>
      <c r="F28" s="130"/>
      <c r="G28" s="130"/>
      <c r="H28" s="130"/>
    </row>
    <row r="29" spans="1:8" s="38" customFormat="1" ht="13.5" customHeight="1">
      <c r="A29" s="37"/>
      <c r="B29" s="37"/>
      <c r="C29" s="156" t="s">
        <v>170</v>
      </c>
      <c r="D29" s="156"/>
      <c r="E29" s="156"/>
      <c r="F29" s="156"/>
      <c r="G29" s="156"/>
      <c r="H29" s="156"/>
    </row>
    <row r="30" spans="1:8" s="38" customFormat="1" ht="13.5" customHeight="1">
      <c r="A30" s="37"/>
      <c r="B30" s="37"/>
      <c r="C30" s="132" t="s">
        <v>173</v>
      </c>
      <c r="D30" s="132"/>
      <c r="E30" s="132"/>
      <c r="F30" s="132"/>
      <c r="G30" s="132"/>
      <c r="H30" s="132"/>
    </row>
    <row r="31" spans="1:8" s="38" customFormat="1" ht="13.5" customHeight="1">
      <c r="A31" s="37"/>
      <c r="B31" s="37"/>
      <c r="C31" s="132" t="s">
        <v>314</v>
      </c>
      <c r="D31" s="132"/>
      <c r="E31" s="132"/>
      <c r="F31" s="132"/>
      <c r="G31" s="132"/>
      <c r="H31" s="132"/>
    </row>
    <row r="32" spans="1:8" s="38" customFormat="1" ht="13.5" customHeight="1">
      <c r="A32" s="37"/>
      <c r="B32" s="37"/>
      <c r="C32" s="132" t="s">
        <v>380</v>
      </c>
      <c r="D32" s="132"/>
      <c r="E32" s="132"/>
      <c r="F32" s="132"/>
      <c r="G32" s="132"/>
      <c r="H32" s="132"/>
    </row>
    <row r="33" spans="1:8" s="38" customFormat="1" ht="13.5" customHeight="1">
      <c r="A33" s="37"/>
      <c r="B33" s="37"/>
      <c r="C33" s="132" t="s">
        <v>219</v>
      </c>
      <c r="D33" s="132"/>
      <c r="E33" s="132"/>
      <c r="F33" s="132"/>
      <c r="G33" s="132"/>
      <c r="H33" s="132"/>
    </row>
    <row r="34" spans="1:8" s="38" customFormat="1" ht="13.5" customHeight="1">
      <c r="A34" s="37"/>
      <c r="B34" s="37"/>
      <c r="C34" s="132" t="s">
        <v>174</v>
      </c>
      <c r="D34" s="132"/>
      <c r="E34" s="132"/>
      <c r="F34" s="132"/>
      <c r="G34" s="132"/>
      <c r="H34" s="132"/>
    </row>
    <row r="35" spans="1:8" s="38" customFormat="1" ht="27" customHeight="1">
      <c r="A35" s="37"/>
      <c r="B35" s="37"/>
      <c r="C35" s="132" t="s">
        <v>220</v>
      </c>
      <c r="D35" s="132"/>
      <c r="E35" s="132"/>
      <c r="F35" s="132"/>
      <c r="G35" s="132"/>
      <c r="H35" s="132"/>
    </row>
    <row r="36" spans="1:8" s="38" customFormat="1" ht="15" customHeight="1">
      <c r="A36" s="37"/>
      <c r="B36" s="37"/>
      <c r="C36" s="132" t="s">
        <v>496</v>
      </c>
      <c r="D36" s="132"/>
      <c r="E36" s="132"/>
      <c r="F36" s="132"/>
      <c r="G36" s="132"/>
      <c r="H36" s="132"/>
    </row>
    <row r="37" spans="1:8" s="13" customFormat="1" ht="39" customHeight="1">
      <c r="A37" s="11"/>
      <c r="B37" s="11"/>
      <c r="C37" s="131" t="s">
        <v>458</v>
      </c>
      <c r="D37" s="131"/>
      <c r="E37" s="131"/>
      <c r="F37" s="131"/>
      <c r="G37" s="131"/>
      <c r="H37" s="131"/>
    </row>
    <row r="38" spans="1:8" s="13" customFormat="1" ht="18" customHeight="1">
      <c r="A38" s="11"/>
      <c r="B38" s="11">
        <v>60095</v>
      </c>
      <c r="C38" s="32" t="s">
        <v>18</v>
      </c>
      <c r="D38" s="33">
        <v>590745</v>
      </c>
      <c r="E38" s="33">
        <v>0</v>
      </c>
      <c r="F38" s="33">
        <v>34158</v>
      </c>
      <c r="G38" s="33">
        <v>0</v>
      </c>
      <c r="H38" s="33">
        <f>D38+E38-F38</f>
        <v>556587</v>
      </c>
    </row>
    <row r="39" spans="1:8" s="13" customFormat="1" ht="27.75" customHeight="1">
      <c r="A39" s="11"/>
      <c r="B39" s="11"/>
      <c r="C39" s="131" t="s">
        <v>135</v>
      </c>
      <c r="D39" s="131"/>
      <c r="E39" s="131"/>
      <c r="F39" s="131"/>
      <c r="G39" s="131"/>
      <c r="H39" s="131"/>
    </row>
    <row r="40" spans="1:8" s="13" customFormat="1" ht="13.5" customHeight="1">
      <c r="A40" s="11"/>
      <c r="B40" s="11"/>
      <c r="C40" s="131" t="s">
        <v>138</v>
      </c>
      <c r="D40" s="131"/>
      <c r="E40" s="131"/>
      <c r="F40" s="131"/>
      <c r="G40" s="131"/>
      <c r="H40" s="131"/>
    </row>
    <row r="41" spans="1:8" s="27" customFormat="1" ht="12.75" customHeight="1">
      <c r="A41" s="24"/>
      <c r="B41" s="24"/>
      <c r="C41" s="130" t="s">
        <v>139</v>
      </c>
      <c r="D41" s="130"/>
      <c r="E41" s="130"/>
      <c r="F41" s="130"/>
      <c r="G41" s="130"/>
      <c r="H41" s="130"/>
    </row>
    <row r="42" spans="1:8" s="27" customFormat="1" ht="14.25" customHeight="1">
      <c r="A42" s="24"/>
      <c r="B42" s="24"/>
      <c r="C42" s="130" t="s">
        <v>121</v>
      </c>
      <c r="D42" s="130"/>
      <c r="E42" s="130"/>
      <c r="F42" s="130"/>
      <c r="G42" s="130"/>
      <c r="H42" s="130"/>
    </row>
    <row r="43" spans="1:8" s="35" customFormat="1" ht="12.75" customHeight="1">
      <c r="A43" s="34"/>
      <c r="B43" s="34"/>
      <c r="C43" s="130"/>
      <c r="D43" s="130"/>
      <c r="E43" s="130"/>
      <c r="F43" s="130"/>
      <c r="G43" s="130"/>
      <c r="H43" s="130"/>
    </row>
    <row r="44" spans="1:8" s="35" customFormat="1" ht="6" customHeight="1">
      <c r="A44" s="34"/>
      <c r="B44" s="34"/>
      <c r="C44" s="5"/>
      <c r="D44" s="5"/>
      <c r="E44" s="5"/>
      <c r="F44" s="5"/>
      <c r="G44" s="5"/>
      <c r="H44" s="5"/>
    </row>
    <row r="45" spans="1:8" s="6" customFormat="1" ht="20.25" customHeight="1">
      <c r="A45" s="21"/>
      <c r="B45" s="21">
        <v>630</v>
      </c>
      <c r="C45" s="40" t="s">
        <v>118</v>
      </c>
      <c r="D45" s="28">
        <v>926584</v>
      </c>
      <c r="E45" s="28">
        <f>E46</f>
        <v>0</v>
      </c>
      <c r="F45" s="28">
        <f>F46</f>
        <v>322131</v>
      </c>
      <c r="G45" s="28">
        <f>G46</f>
        <v>0</v>
      </c>
      <c r="H45" s="28">
        <f>D45+E45-F45</f>
        <v>604453</v>
      </c>
    </row>
    <row r="46" spans="1:8" s="13" customFormat="1" ht="18.75" customHeight="1">
      <c r="A46" s="11"/>
      <c r="B46" s="11">
        <v>63095</v>
      </c>
      <c r="C46" s="41" t="s">
        <v>18</v>
      </c>
      <c r="D46" s="33">
        <v>926584</v>
      </c>
      <c r="E46" s="33">
        <v>0</v>
      </c>
      <c r="F46" s="33">
        <v>322131</v>
      </c>
      <c r="G46" s="33">
        <v>0</v>
      </c>
      <c r="H46" s="33">
        <f>D46+E46-F46</f>
        <v>604453</v>
      </c>
    </row>
    <row r="47" spans="1:8" s="13" customFormat="1" ht="27.75" customHeight="1">
      <c r="A47" s="11"/>
      <c r="B47" s="11"/>
      <c r="C47" s="131" t="s">
        <v>119</v>
      </c>
      <c r="D47" s="131"/>
      <c r="E47" s="131"/>
      <c r="F47" s="131"/>
      <c r="G47" s="131"/>
      <c r="H47" s="131"/>
    </row>
    <row r="48" spans="1:8" s="4" customFormat="1" ht="14.25" customHeight="1">
      <c r="A48" s="42"/>
      <c r="B48" s="42"/>
      <c r="C48" s="131" t="s">
        <v>136</v>
      </c>
      <c r="D48" s="131"/>
      <c r="E48" s="131"/>
      <c r="F48" s="131"/>
      <c r="G48" s="131"/>
      <c r="H48" s="131"/>
    </row>
    <row r="49" spans="1:8" s="4" customFormat="1" ht="14.25" customHeight="1">
      <c r="A49" s="42"/>
      <c r="B49" s="42"/>
      <c r="C49" s="131" t="s">
        <v>120</v>
      </c>
      <c r="D49" s="131"/>
      <c r="E49" s="131"/>
      <c r="F49" s="131"/>
      <c r="G49" s="131"/>
      <c r="H49" s="131"/>
    </row>
    <row r="50" spans="1:8" s="4" customFormat="1" ht="14.25" customHeight="1">
      <c r="A50" s="42"/>
      <c r="B50" s="42"/>
      <c r="C50" s="131" t="s">
        <v>137</v>
      </c>
      <c r="D50" s="131"/>
      <c r="E50" s="131"/>
      <c r="F50" s="131"/>
      <c r="G50" s="131"/>
      <c r="H50" s="131"/>
    </row>
    <row r="51" spans="1:8" s="13" customFormat="1" ht="14.25" customHeight="1">
      <c r="A51" s="11"/>
      <c r="B51" s="11"/>
      <c r="C51" s="131" t="s">
        <v>121</v>
      </c>
      <c r="D51" s="131"/>
      <c r="E51" s="131"/>
      <c r="F51" s="131"/>
      <c r="G51" s="131"/>
      <c r="H51" s="131"/>
    </row>
    <row r="52" spans="1:8" s="13" customFormat="1" ht="6" customHeight="1">
      <c r="A52" s="11"/>
      <c r="B52" s="11"/>
      <c r="C52" s="3"/>
      <c r="D52" s="3"/>
      <c r="E52" s="3"/>
      <c r="F52" s="3"/>
      <c r="G52" s="3"/>
      <c r="H52" s="3"/>
    </row>
    <row r="53" spans="1:8" s="6" customFormat="1" ht="24.75" customHeight="1">
      <c r="A53" s="21"/>
      <c r="B53" s="21">
        <v>720</v>
      </c>
      <c r="C53" s="22" t="s">
        <v>235</v>
      </c>
      <c r="D53" s="28">
        <v>95500</v>
      </c>
      <c r="E53" s="28">
        <f>E54</f>
        <v>3750</v>
      </c>
      <c r="F53" s="28">
        <f>F54</f>
        <v>16012</v>
      </c>
      <c r="G53" s="28">
        <f>G54</f>
        <v>0</v>
      </c>
      <c r="H53" s="28">
        <f>D53+E53-F53</f>
        <v>83238</v>
      </c>
    </row>
    <row r="54" spans="1:8" s="27" customFormat="1" ht="19.5" customHeight="1">
      <c r="A54" s="24"/>
      <c r="B54" s="24">
        <v>72095</v>
      </c>
      <c r="C54" s="30" t="s">
        <v>18</v>
      </c>
      <c r="D54" s="31">
        <v>95500</v>
      </c>
      <c r="E54" s="31">
        <v>3750</v>
      </c>
      <c r="F54" s="31">
        <v>16012</v>
      </c>
      <c r="G54" s="31">
        <v>0</v>
      </c>
      <c r="H54" s="31">
        <f>D54+E54-F54</f>
        <v>83238</v>
      </c>
    </row>
    <row r="55" spans="1:8" s="27" customFormat="1" ht="39" customHeight="1">
      <c r="A55" s="24"/>
      <c r="B55" s="24"/>
      <c r="C55" s="130" t="s">
        <v>491</v>
      </c>
      <c r="D55" s="130"/>
      <c r="E55" s="130"/>
      <c r="F55" s="130"/>
      <c r="G55" s="130"/>
      <c r="H55" s="130"/>
    </row>
    <row r="56" spans="1:8" s="27" customFormat="1" ht="6.75" customHeight="1">
      <c r="A56" s="24"/>
      <c r="B56" s="24"/>
      <c r="C56" s="5"/>
      <c r="D56" s="5"/>
      <c r="E56" s="5"/>
      <c r="F56" s="5"/>
      <c r="G56" s="5"/>
      <c r="H56" s="5"/>
    </row>
    <row r="57" spans="1:8" s="6" customFormat="1" ht="23.25" customHeight="1">
      <c r="A57" s="21"/>
      <c r="B57" s="21">
        <v>750</v>
      </c>
      <c r="C57" s="22" t="s">
        <v>168</v>
      </c>
      <c r="D57" s="28">
        <v>3364844</v>
      </c>
      <c r="E57" s="28">
        <f>E58</f>
        <v>183921</v>
      </c>
      <c r="F57" s="28">
        <f>F58</f>
        <v>0</v>
      </c>
      <c r="G57" s="28">
        <f>G58</f>
        <v>0</v>
      </c>
      <c r="H57" s="28">
        <f>D57+E57-F57</f>
        <v>3548765</v>
      </c>
    </row>
    <row r="58" spans="1:8" s="27" customFormat="1" ht="21.75" customHeight="1">
      <c r="A58" s="24"/>
      <c r="B58" s="24">
        <v>75075</v>
      </c>
      <c r="C58" s="30" t="s">
        <v>114</v>
      </c>
      <c r="D58" s="31">
        <v>909776</v>
      </c>
      <c r="E58" s="31">
        <v>183921</v>
      </c>
      <c r="F58" s="31">
        <v>0</v>
      </c>
      <c r="G58" s="31">
        <v>0</v>
      </c>
      <c r="H58" s="31">
        <f>D58+E58-F58</f>
        <v>1093697</v>
      </c>
    </row>
    <row r="59" spans="1:8" s="27" customFormat="1" ht="43.5" customHeight="1">
      <c r="A59" s="24"/>
      <c r="B59" s="24"/>
      <c r="C59" s="132" t="s">
        <v>381</v>
      </c>
      <c r="D59" s="132"/>
      <c r="E59" s="132"/>
      <c r="F59" s="132"/>
      <c r="G59" s="132"/>
      <c r="H59" s="132"/>
    </row>
    <row r="60" spans="1:8" s="6" customFormat="1" ht="6" customHeight="1">
      <c r="A60" s="37"/>
      <c r="B60" s="37"/>
      <c r="C60" s="5"/>
      <c r="D60" s="5"/>
      <c r="E60" s="5"/>
      <c r="F60" s="5"/>
      <c r="G60" s="5"/>
      <c r="H60" s="5"/>
    </row>
    <row r="61" spans="1:8" s="6" customFormat="1" ht="45" customHeight="1">
      <c r="A61" s="21"/>
      <c r="B61" s="43">
        <v>756</v>
      </c>
      <c r="C61" s="22" t="s">
        <v>297</v>
      </c>
      <c r="D61" s="44">
        <v>276346827</v>
      </c>
      <c r="E61" s="44">
        <f>E62</f>
        <v>4800000</v>
      </c>
      <c r="F61" s="44">
        <f>F62</f>
        <v>0</v>
      </c>
      <c r="G61" s="44">
        <f>G62</f>
        <v>0</v>
      </c>
      <c r="H61" s="44">
        <f>D61+E61-F61</f>
        <v>281146827</v>
      </c>
    </row>
    <row r="62" spans="1:8" s="27" customFormat="1" ht="25.5" customHeight="1">
      <c r="A62" s="24"/>
      <c r="B62" s="45">
        <v>75623</v>
      </c>
      <c r="C62" s="30" t="s">
        <v>298</v>
      </c>
      <c r="D62" s="46">
        <v>275426127</v>
      </c>
      <c r="E62" s="46">
        <v>4800000</v>
      </c>
      <c r="F62" s="46">
        <v>0</v>
      </c>
      <c r="G62" s="46">
        <v>0</v>
      </c>
      <c r="H62" s="46">
        <f>D62+E62-F62</f>
        <v>280226127</v>
      </c>
    </row>
    <row r="63" spans="1:8" s="27" customFormat="1" ht="57.75" customHeight="1">
      <c r="A63" s="24"/>
      <c r="B63" s="45"/>
      <c r="C63" s="130" t="s">
        <v>354</v>
      </c>
      <c r="D63" s="130"/>
      <c r="E63" s="130"/>
      <c r="F63" s="130"/>
      <c r="G63" s="130"/>
      <c r="H63" s="130"/>
    </row>
    <row r="64" spans="1:8" s="35" customFormat="1" ht="5.25" customHeight="1">
      <c r="A64" s="34"/>
      <c r="B64" s="34"/>
      <c r="C64" s="5"/>
      <c r="D64" s="5"/>
      <c r="E64" s="5"/>
      <c r="F64" s="5"/>
      <c r="G64" s="5"/>
      <c r="H64" s="5"/>
    </row>
    <row r="65" spans="1:8" s="6" customFormat="1" ht="21.75" customHeight="1">
      <c r="A65" s="21"/>
      <c r="B65" s="21">
        <v>758</v>
      </c>
      <c r="C65" s="22" t="s">
        <v>22</v>
      </c>
      <c r="D65" s="28">
        <v>825059673</v>
      </c>
      <c r="E65" s="28">
        <f>E163+E68+E66</f>
        <v>103895596</v>
      </c>
      <c r="F65" s="28">
        <f>F163+F68+F66</f>
        <v>9294647</v>
      </c>
      <c r="G65" s="28">
        <f>G163+G68+G66</f>
        <v>8191882</v>
      </c>
      <c r="H65" s="28">
        <f>D65+E65-F65</f>
        <v>919660622</v>
      </c>
    </row>
    <row r="66" spans="1:8" s="13" customFormat="1" ht="27" customHeight="1">
      <c r="A66" s="11"/>
      <c r="B66" s="47">
        <v>75801</v>
      </c>
      <c r="C66" s="48" t="s">
        <v>100</v>
      </c>
      <c r="D66" s="49">
        <v>63778930</v>
      </c>
      <c r="E66" s="49">
        <v>476633</v>
      </c>
      <c r="F66" s="49">
        <v>0</v>
      </c>
      <c r="G66" s="49">
        <v>0</v>
      </c>
      <c r="H66" s="49">
        <f>D66+E66-F66</f>
        <v>64255563</v>
      </c>
    </row>
    <row r="67" spans="1:8" s="13" customFormat="1" ht="45" customHeight="1">
      <c r="A67" s="11"/>
      <c r="B67" s="11"/>
      <c r="C67" s="131" t="s">
        <v>101</v>
      </c>
      <c r="D67" s="131"/>
      <c r="E67" s="131"/>
      <c r="F67" s="131"/>
      <c r="G67" s="131"/>
      <c r="H67" s="131"/>
    </row>
    <row r="68" spans="1:8" s="27" customFormat="1" ht="38.25" customHeight="1">
      <c r="A68" s="24"/>
      <c r="B68" s="45">
        <v>75863</v>
      </c>
      <c r="C68" s="50" t="s">
        <v>23</v>
      </c>
      <c r="D68" s="51">
        <v>366798261</v>
      </c>
      <c r="E68" s="51">
        <v>82525477</v>
      </c>
      <c r="F68" s="51">
        <v>456720</v>
      </c>
      <c r="G68" s="51">
        <v>8191882</v>
      </c>
      <c r="H68" s="51">
        <f>D68+E68-F68</f>
        <v>448867018</v>
      </c>
    </row>
    <row r="69" spans="1:8" s="13" customFormat="1" ht="27" customHeight="1">
      <c r="A69" s="11"/>
      <c r="B69" s="11"/>
      <c r="C69" s="129" t="s">
        <v>24</v>
      </c>
      <c r="D69" s="129"/>
      <c r="E69" s="129"/>
      <c r="F69" s="129"/>
      <c r="G69" s="129"/>
      <c r="H69" s="129"/>
    </row>
    <row r="70" spans="1:8" s="13" customFormat="1" ht="15" customHeight="1">
      <c r="A70" s="11"/>
      <c r="B70" s="11"/>
      <c r="C70" s="131" t="s">
        <v>115</v>
      </c>
      <c r="D70" s="131"/>
      <c r="E70" s="131"/>
      <c r="F70" s="131"/>
      <c r="G70" s="131"/>
      <c r="H70" s="131"/>
    </row>
    <row r="71" spans="1:8" s="13" customFormat="1" ht="15" customHeight="1">
      <c r="A71" s="11"/>
      <c r="B71" s="11"/>
      <c r="C71" s="131" t="s">
        <v>116</v>
      </c>
      <c r="D71" s="131"/>
      <c r="E71" s="131"/>
      <c r="F71" s="131"/>
      <c r="G71" s="131"/>
      <c r="H71" s="131"/>
    </row>
    <row r="72" spans="1:8" s="27" customFormat="1" ht="52.5" customHeight="1">
      <c r="A72" s="24"/>
      <c r="B72" s="24"/>
      <c r="C72" s="136" t="s">
        <v>266</v>
      </c>
      <c r="D72" s="136"/>
      <c r="E72" s="136"/>
      <c r="F72" s="136"/>
      <c r="G72" s="52" t="s">
        <v>27</v>
      </c>
      <c r="H72" s="53">
        <v>8347</v>
      </c>
    </row>
    <row r="73" spans="1:8" s="13" customFormat="1" ht="24.75" customHeight="1">
      <c r="A73" s="11"/>
      <c r="B73" s="11"/>
      <c r="C73" s="133" t="s">
        <v>192</v>
      </c>
      <c r="D73" s="133"/>
      <c r="E73" s="133"/>
      <c r="F73" s="133"/>
      <c r="G73" s="52" t="s">
        <v>27</v>
      </c>
      <c r="H73" s="54">
        <v>57542</v>
      </c>
    </row>
    <row r="74" spans="1:8" s="13" customFormat="1" ht="39" customHeight="1">
      <c r="A74" s="11"/>
      <c r="B74" s="11"/>
      <c r="C74" s="133" t="s">
        <v>117</v>
      </c>
      <c r="D74" s="133"/>
      <c r="E74" s="133"/>
      <c r="F74" s="133"/>
      <c r="G74" s="55" t="s">
        <v>27</v>
      </c>
      <c r="H74" s="54">
        <f>833617+2387885</f>
        <v>3221502</v>
      </c>
    </row>
    <row r="75" spans="1:8" s="13" customFormat="1" ht="15" customHeight="1">
      <c r="A75" s="11"/>
      <c r="B75" s="11"/>
      <c r="C75" s="131" t="s">
        <v>211</v>
      </c>
      <c r="D75" s="131"/>
      <c r="E75" s="131"/>
      <c r="F75" s="131"/>
      <c r="G75" s="131"/>
      <c r="H75" s="131"/>
    </row>
    <row r="76" spans="1:8" s="13" customFormat="1" ht="24.75" customHeight="1">
      <c r="A76" s="11"/>
      <c r="B76" s="11"/>
      <c r="C76" s="133" t="s">
        <v>192</v>
      </c>
      <c r="D76" s="133"/>
      <c r="E76" s="133"/>
      <c r="F76" s="133"/>
      <c r="G76" s="52" t="s">
        <v>27</v>
      </c>
      <c r="H76" s="54">
        <v>266865</v>
      </c>
    </row>
    <row r="77" spans="1:8" s="13" customFormat="1" ht="39" customHeight="1">
      <c r="A77" s="11"/>
      <c r="B77" s="11"/>
      <c r="C77" s="133" t="s">
        <v>117</v>
      </c>
      <c r="D77" s="133"/>
      <c r="E77" s="133"/>
      <c r="F77" s="133"/>
      <c r="G77" s="55" t="s">
        <v>27</v>
      </c>
      <c r="H77" s="54">
        <f>27384199</f>
        <v>27384199</v>
      </c>
    </row>
    <row r="78" spans="1:8" s="13" customFormat="1" ht="40.5" customHeight="1">
      <c r="A78" s="11"/>
      <c r="B78" s="11"/>
      <c r="C78" s="19"/>
      <c r="D78" s="19"/>
      <c r="E78" s="19"/>
      <c r="F78" s="19"/>
      <c r="G78" s="55"/>
      <c r="H78" s="54"/>
    </row>
    <row r="79" spans="1:8" s="27" customFormat="1" ht="13.5" customHeight="1">
      <c r="A79" s="24"/>
      <c r="B79" s="24"/>
      <c r="C79" s="135" t="s">
        <v>28</v>
      </c>
      <c r="D79" s="135"/>
      <c r="E79" s="135"/>
      <c r="F79" s="135"/>
      <c r="G79" s="56"/>
      <c r="H79" s="57"/>
    </row>
    <row r="80" spans="1:8" s="13" customFormat="1" ht="15" customHeight="1">
      <c r="A80" s="11"/>
      <c r="B80" s="11"/>
      <c r="C80" s="131" t="s">
        <v>116</v>
      </c>
      <c r="D80" s="131"/>
      <c r="E80" s="131"/>
      <c r="F80" s="131"/>
      <c r="G80" s="131"/>
      <c r="H80" s="131"/>
    </row>
    <row r="81" spans="1:8" s="13" customFormat="1" ht="25.5" customHeight="1">
      <c r="A81" s="11"/>
      <c r="B81" s="11"/>
      <c r="C81" s="133" t="s">
        <v>191</v>
      </c>
      <c r="D81" s="133"/>
      <c r="E81" s="133"/>
      <c r="F81" s="133"/>
      <c r="G81" s="55" t="s">
        <v>25</v>
      </c>
      <c r="H81" s="54">
        <v>530156</v>
      </c>
    </row>
    <row r="82" spans="1:8" s="59" customFormat="1" ht="27" customHeight="1">
      <c r="A82" s="58"/>
      <c r="B82" s="58"/>
      <c r="C82" s="133" t="s">
        <v>302</v>
      </c>
      <c r="D82" s="133"/>
      <c r="E82" s="133"/>
      <c r="F82" s="133"/>
      <c r="G82" s="55" t="s">
        <v>25</v>
      </c>
      <c r="H82" s="54">
        <v>541790</v>
      </c>
    </row>
    <row r="83" spans="1:8" s="27" customFormat="1" ht="25.5" customHeight="1">
      <c r="A83" s="24"/>
      <c r="B83" s="24"/>
      <c r="C83" s="136" t="s">
        <v>301</v>
      </c>
      <c r="D83" s="136"/>
      <c r="E83" s="136"/>
      <c r="F83" s="136"/>
      <c r="G83" s="52" t="s">
        <v>25</v>
      </c>
      <c r="H83" s="53">
        <v>11050</v>
      </c>
    </row>
    <row r="84" spans="1:8" s="13" customFormat="1" ht="13.5" customHeight="1">
      <c r="A84" s="11"/>
      <c r="B84" s="11"/>
      <c r="C84" s="133" t="s">
        <v>188</v>
      </c>
      <c r="D84" s="133"/>
      <c r="E84" s="133"/>
      <c r="F84" s="133"/>
      <c r="G84" s="55"/>
      <c r="H84" s="54"/>
    </row>
    <row r="85" spans="1:8" s="13" customFormat="1" ht="15.75" customHeight="1">
      <c r="A85" s="11"/>
      <c r="B85" s="11"/>
      <c r="C85" s="134" t="s">
        <v>189</v>
      </c>
      <c r="D85" s="134"/>
      <c r="E85" s="134"/>
      <c r="F85" s="134"/>
      <c r="G85" s="61" t="s">
        <v>25</v>
      </c>
      <c r="H85" s="62">
        <v>203604</v>
      </c>
    </row>
    <row r="86" spans="1:8" s="13" customFormat="1" ht="15" customHeight="1">
      <c r="A86" s="11"/>
      <c r="B86" s="11"/>
      <c r="C86" s="134" t="s">
        <v>190</v>
      </c>
      <c r="D86" s="134"/>
      <c r="E86" s="134"/>
      <c r="F86" s="134"/>
      <c r="G86" s="61" t="s">
        <v>25</v>
      </c>
      <c r="H86" s="62">
        <v>482834</v>
      </c>
    </row>
    <row r="87" spans="1:8" s="13" customFormat="1" ht="15" customHeight="1">
      <c r="A87" s="11"/>
      <c r="B87" s="11"/>
      <c r="C87" s="134" t="s">
        <v>193</v>
      </c>
      <c r="D87" s="134"/>
      <c r="E87" s="134"/>
      <c r="F87" s="134"/>
      <c r="G87" s="61"/>
      <c r="H87" s="62"/>
    </row>
    <row r="88" spans="1:8" s="13" customFormat="1" ht="36.75" customHeight="1">
      <c r="A88" s="11"/>
      <c r="B88" s="11"/>
      <c r="C88" s="133" t="s">
        <v>194</v>
      </c>
      <c r="D88" s="133"/>
      <c r="E88" s="133"/>
      <c r="F88" s="133"/>
      <c r="G88" s="55" t="s">
        <v>25</v>
      </c>
      <c r="H88" s="54">
        <v>225535</v>
      </c>
    </row>
    <row r="89" spans="1:8" s="13" customFormat="1" ht="15" customHeight="1">
      <c r="A89" s="11"/>
      <c r="B89" s="11"/>
      <c r="C89" s="134" t="s">
        <v>483</v>
      </c>
      <c r="D89" s="134"/>
      <c r="E89" s="134"/>
      <c r="F89" s="134"/>
      <c r="G89" s="61" t="s">
        <v>25</v>
      </c>
      <c r="H89" s="62">
        <v>62285</v>
      </c>
    </row>
    <row r="90" spans="1:8" s="13" customFormat="1" ht="39.75" customHeight="1">
      <c r="A90" s="11"/>
      <c r="B90" s="11"/>
      <c r="C90" s="134" t="s">
        <v>196</v>
      </c>
      <c r="D90" s="134"/>
      <c r="E90" s="134"/>
      <c r="F90" s="134"/>
      <c r="G90" s="55" t="s">
        <v>34</v>
      </c>
      <c r="H90" s="54">
        <v>19654</v>
      </c>
    </row>
    <row r="91" spans="1:8" s="13" customFormat="1" ht="39" customHeight="1">
      <c r="A91" s="11"/>
      <c r="B91" s="11"/>
      <c r="C91" s="133" t="s">
        <v>197</v>
      </c>
      <c r="D91" s="133"/>
      <c r="E91" s="133"/>
      <c r="F91" s="133"/>
      <c r="G91" s="55" t="s">
        <v>34</v>
      </c>
      <c r="H91" s="54">
        <v>1402552</v>
      </c>
    </row>
    <row r="92" spans="1:8" s="13" customFormat="1" ht="13.5" customHeight="1">
      <c r="A92" s="11"/>
      <c r="B92" s="11"/>
      <c r="C92" s="133" t="s">
        <v>198</v>
      </c>
      <c r="D92" s="133"/>
      <c r="E92" s="133"/>
      <c r="F92" s="133"/>
      <c r="G92" s="55"/>
      <c r="H92" s="54"/>
    </row>
    <row r="93" spans="1:8" s="13" customFormat="1" ht="13.5" customHeight="1">
      <c r="A93" s="11"/>
      <c r="B93" s="11"/>
      <c r="C93" s="134" t="s">
        <v>199</v>
      </c>
      <c r="D93" s="134"/>
      <c r="E93" s="134"/>
      <c r="F93" s="134"/>
      <c r="G93" s="61" t="s">
        <v>25</v>
      </c>
      <c r="H93" s="62">
        <v>14071</v>
      </c>
    </row>
    <row r="94" spans="1:8" s="13" customFormat="1" ht="27.75" customHeight="1">
      <c r="A94" s="11"/>
      <c r="B94" s="11"/>
      <c r="C94" s="133" t="s">
        <v>200</v>
      </c>
      <c r="D94" s="133"/>
      <c r="E94" s="133"/>
      <c r="F94" s="133"/>
      <c r="G94" s="55" t="s">
        <v>25</v>
      </c>
      <c r="H94" s="54">
        <v>17174</v>
      </c>
    </row>
    <row r="95" spans="1:8" s="13" customFormat="1" ht="13.5" customHeight="1">
      <c r="A95" s="11"/>
      <c r="B95" s="11"/>
      <c r="C95" s="133" t="s">
        <v>201</v>
      </c>
      <c r="D95" s="133"/>
      <c r="E95" s="133"/>
      <c r="F95" s="133"/>
      <c r="G95" s="55"/>
      <c r="H95" s="54"/>
    </row>
    <row r="96" spans="1:8" s="13" customFormat="1" ht="25.5" customHeight="1">
      <c r="A96" s="11"/>
      <c r="B96" s="11"/>
      <c r="C96" s="134" t="s">
        <v>202</v>
      </c>
      <c r="D96" s="134"/>
      <c r="E96" s="134"/>
      <c r="F96" s="134"/>
      <c r="G96" s="55" t="s">
        <v>25</v>
      </c>
      <c r="H96" s="54">
        <v>23157</v>
      </c>
    </row>
    <row r="97" spans="1:8" s="13" customFormat="1" ht="39.75" customHeight="1">
      <c r="A97" s="11"/>
      <c r="B97" s="11"/>
      <c r="C97" s="133" t="s">
        <v>203</v>
      </c>
      <c r="D97" s="133"/>
      <c r="E97" s="133"/>
      <c r="F97" s="133"/>
      <c r="G97" s="55" t="s">
        <v>25</v>
      </c>
      <c r="H97" s="54">
        <v>26865</v>
      </c>
    </row>
    <row r="98" spans="1:8" s="13" customFormat="1" ht="27.75" customHeight="1">
      <c r="A98" s="11"/>
      <c r="B98" s="11"/>
      <c r="C98" s="133" t="s">
        <v>204</v>
      </c>
      <c r="D98" s="133"/>
      <c r="E98" s="133"/>
      <c r="F98" s="133"/>
      <c r="G98" s="55" t="s">
        <v>25</v>
      </c>
      <c r="H98" s="54">
        <v>8097</v>
      </c>
    </row>
    <row r="99" spans="1:8" s="13" customFormat="1" ht="15" customHeight="1">
      <c r="A99" s="11"/>
      <c r="B99" s="11"/>
      <c r="C99" s="131" t="s">
        <v>211</v>
      </c>
      <c r="D99" s="131"/>
      <c r="E99" s="131"/>
      <c r="F99" s="131"/>
      <c r="G99" s="131"/>
      <c r="H99" s="131"/>
    </row>
    <row r="100" spans="1:8" s="13" customFormat="1" ht="12.75" customHeight="1">
      <c r="A100" s="11"/>
      <c r="B100" s="11"/>
      <c r="C100" s="133" t="s">
        <v>207</v>
      </c>
      <c r="D100" s="133"/>
      <c r="E100" s="133"/>
      <c r="F100" s="133"/>
      <c r="G100" s="55"/>
      <c r="H100" s="54"/>
    </row>
    <row r="101" spans="1:8" s="13" customFormat="1" ht="25.5" customHeight="1">
      <c r="A101" s="11"/>
      <c r="B101" s="11"/>
      <c r="C101" s="133" t="s">
        <v>208</v>
      </c>
      <c r="D101" s="133"/>
      <c r="E101" s="133"/>
      <c r="F101" s="133"/>
      <c r="G101" s="55" t="s">
        <v>25</v>
      </c>
      <c r="H101" s="54">
        <v>15682750</v>
      </c>
    </row>
    <row r="102" spans="1:8" s="27" customFormat="1" ht="18.75" customHeight="1">
      <c r="A102" s="24"/>
      <c r="B102" s="24"/>
      <c r="C102" s="135" t="s">
        <v>303</v>
      </c>
      <c r="D102" s="135"/>
      <c r="E102" s="135"/>
      <c r="F102" s="135"/>
      <c r="G102" s="56" t="s">
        <v>25</v>
      </c>
      <c r="H102" s="57">
        <v>14305030</v>
      </c>
    </row>
    <row r="103" spans="1:8" s="27" customFormat="1" ht="25.5" customHeight="1">
      <c r="A103" s="24"/>
      <c r="B103" s="24"/>
      <c r="C103" s="136" t="s">
        <v>301</v>
      </c>
      <c r="D103" s="136"/>
      <c r="E103" s="136"/>
      <c r="F103" s="136"/>
      <c r="G103" s="52" t="s">
        <v>25</v>
      </c>
      <c r="H103" s="53">
        <v>5051087</v>
      </c>
    </row>
    <row r="104" spans="1:8" s="27" customFormat="1" ht="64.5" customHeight="1">
      <c r="A104" s="24"/>
      <c r="B104" s="24"/>
      <c r="C104" s="136" t="s">
        <v>315</v>
      </c>
      <c r="D104" s="136"/>
      <c r="E104" s="136"/>
      <c r="F104" s="136"/>
      <c r="G104" s="55" t="s">
        <v>25</v>
      </c>
      <c r="H104" s="53">
        <v>907134</v>
      </c>
    </row>
    <row r="105" spans="1:8" s="27" customFormat="1" ht="64.5" customHeight="1">
      <c r="A105" s="24"/>
      <c r="B105" s="24"/>
      <c r="C105" s="136" t="s">
        <v>267</v>
      </c>
      <c r="D105" s="136"/>
      <c r="E105" s="136"/>
      <c r="F105" s="136"/>
      <c r="G105" s="52" t="s">
        <v>25</v>
      </c>
      <c r="H105" s="53">
        <v>359986</v>
      </c>
    </row>
    <row r="106" spans="1:8" s="13" customFormat="1" ht="15" customHeight="1">
      <c r="A106" s="11"/>
      <c r="B106" s="11"/>
      <c r="C106" s="134" t="s">
        <v>193</v>
      </c>
      <c r="D106" s="134"/>
      <c r="E106" s="134"/>
      <c r="F106" s="134"/>
      <c r="G106" s="61"/>
      <c r="H106" s="62"/>
    </row>
    <row r="107" spans="1:8" s="13" customFormat="1" ht="36.75" customHeight="1">
      <c r="A107" s="11"/>
      <c r="B107" s="11"/>
      <c r="C107" s="133" t="s">
        <v>194</v>
      </c>
      <c r="D107" s="133"/>
      <c r="E107" s="133"/>
      <c r="F107" s="133"/>
      <c r="G107" s="55" t="s">
        <v>25</v>
      </c>
      <c r="H107" s="54">
        <v>665887</v>
      </c>
    </row>
    <row r="108" spans="1:8" s="13" customFormat="1" ht="15" customHeight="1">
      <c r="A108" s="11"/>
      <c r="B108" s="11"/>
      <c r="C108" s="134" t="s">
        <v>195</v>
      </c>
      <c r="D108" s="134"/>
      <c r="E108" s="134"/>
      <c r="F108" s="134"/>
      <c r="G108" s="61" t="s">
        <v>25</v>
      </c>
      <c r="H108" s="62">
        <v>284588</v>
      </c>
    </row>
    <row r="109" spans="1:8" s="13" customFormat="1" ht="39.75" customHeight="1">
      <c r="A109" s="11"/>
      <c r="B109" s="11"/>
      <c r="C109" s="134" t="s">
        <v>196</v>
      </c>
      <c r="D109" s="134"/>
      <c r="E109" s="134"/>
      <c r="F109" s="134"/>
      <c r="G109" s="55" t="s">
        <v>34</v>
      </c>
      <c r="H109" s="54">
        <v>92404</v>
      </c>
    </row>
    <row r="110" spans="1:8" s="13" customFormat="1" ht="27" customHeight="1">
      <c r="A110" s="11"/>
      <c r="B110" s="11"/>
      <c r="C110" s="134" t="s">
        <v>212</v>
      </c>
      <c r="D110" s="134"/>
      <c r="E110" s="134"/>
      <c r="F110" s="134"/>
      <c r="G110" s="55" t="s">
        <v>25</v>
      </c>
      <c r="H110" s="54">
        <v>19988</v>
      </c>
    </row>
    <row r="111" spans="1:8" s="13" customFormat="1" ht="28.5" customHeight="1">
      <c r="A111" s="11"/>
      <c r="B111" s="11"/>
      <c r="C111" s="134" t="s">
        <v>213</v>
      </c>
      <c r="D111" s="134"/>
      <c r="E111" s="134"/>
      <c r="F111" s="134"/>
      <c r="G111" s="55" t="s">
        <v>25</v>
      </c>
      <c r="H111" s="54">
        <v>512995</v>
      </c>
    </row>
    <row r="112" spans="1:8" s="13" customFormat="1" ht="30.75" customHeight="1">
      <c r="A112" s="11"/>
      <c r="B112" s="11"/>
      <c r="C112" s="60"/>
      <c r="D112" s="60"/>
      <c r="E112" s="60"/>
      <c r="F112" s="60"/>
      <c r="G112" s="55"/>
      <c r="H112" s="54"/>
    </row>
    <row r="113" spans="1:8" s="27" customFormat="1" ht="13.5" customHeight="1">
      <c r="A113" s="24"/>
      <c r="B113" s="24"/>
      <c r="C113" s="135" t="s">
        <v>29</v>
      </c>
      <c r="D113" s="135"/>
      <c r="E113" s="135"/>
      <c r="F113" s="135"/>
      <c r="G113" s="56"/>
      <c r="H113" s="57"/>
    </row>
    <row r="114" spans="1:8" s="13" customFormat="1" ht="15" customHeight="1">
      <c r="A114" s="11"/>
      <c r="B114" s="11"/>
      <c r="C114" s="131" t="s">
        <v>116</v>
      </c>
      <c r="D114" s="131"/>
      <c r="E114" s="131"/>
      <c r="F114" s="131"/>
      <c r="G114" s="131"/>
      <c r="H114" s="131"/>
    </row>
    <row r="115" spans="1:8" s="13" customFormat="1" ht="14.25" customHeight="1">
      <c r="A115" s="11"/>
      <c r="B115" s="11"/>
      <c r="C115" s="133" t="s">
        <v>144</v>
      </c>
      <c r="D115" s="133"/>
      <c r="E115" s="133"/>
      <c r="F115" s="133"/>
      <c r="G115" s="55"/>
      <c r="H115" s="54"/>
    </row>
    <row r="116" spans="1:8" s="13" customFormat="1" ht="27" customHeight="1">
      <c r="A116" s="11"/>
      <c r="B116" s="11"/>
      <c r="C116" s="133" t="s">
        <v>145</v>
      </c>
      <c r="D116" s="133"/>
      <c r="E116" s="133"/>
      <c r="F116" s="133"/>
      <c r="G116" s="55" t="s">
        <v>25</v>
      </c>
      <c r="H116" s="54">
        <v>1205075</v>
      </c>
    </row>
    <row r="117" spans="1:8" s="13" customFormat="1" ht="38.25" customHeight="1">
      <c r="A117" s="11"/>
      <c r="B117" s="11"/>
      <c r="C117" s="133" t="s">
        <v>316</v>
      </c>
      <c r="D117" s="133"/>
      <c r="E117" s="133"/>
      <c r="F117" s="133"/>
      <c r="G117" s="55" t="s">
        <v>25</v>
      </c>
      <c r="H117" s="54">
        <v>944093</v>
      </c>
    </row>
    <row r="118" spans="1:8" s="13" customFormat="1" ht="41.25" customHeight="1">
      <c r="A118" s="11"/>
      <c r="B118" s="11"/>
      <c r="C118" s="134" t="s">
        <v>209</v>
      </c>
      <c r="D118" s="134"/>
      <c r="E118" s="134"/>
      <c r="F118" s="134"/>
      <c r="G118" s="55" t="s">
        <v>25</v>
      </c>
      <c r="H118" s="54">
        <v>106920</v>
      </c>
    </row>
    <row r="119" spans="1:8" s="13" customFormat="1" ht="12.75" customHeight="1">
      <c r="A119" s="11"/>
      <c r="B119" s="11"/>
      <c r="C119" s="133" t="s">
        <v>207</v>
      </c>
      <c r="D119" s="133"/>
      <c r="E119" s="133"/>
      <c r="F119" s="133"/>
      <c r="G119" s="55"/>
      <c r="H119" s="54"/>
    </row>
    <row r="120" spans="1:8" s="13" customFormat="1" ht="25.5" customHeight="1">
      <c r="A120" s="11"/>
      <c r="B120" s="11"/>
      <c r="C120" s="133" t="s">
        <v>208</v>
      </c>
      <c r="D120" s="133"/>
      <c r="E120" s="133"/>
      <c r="F120" s="133"/>
      <c r="G120" s="55" t="s">
        <v>25</v>
      </c>
      <c r="H120" s="54">
        <v>524535</v>
      </c>
    </row>
    <row r="121" spans="1:8" s="13" customFormat="1" ht="25.5" customHeight="1">
      <c r="A121" s="11"/>
      <c r="B121" s="11"/>
      <c r="C121" s="133" t="s">
        <v>210</v>
      </c>
      <c r="D121" s="133"/>
      <c r="E121" s="133"/>
      <c r="F121" s="133"/>
      <c r="G121" s="55" t="s">
        <v>25</v>
      </c>
      <c r="H121" s="54">
        <v>113151</v>
      </c>
    </row>
    <row r="122" spans="1:8" s="27" customFormat="1" ht="64.5" customHeight="1">
      <c r="A122" s="24"/>
      <c r="B122" s="24"/>
      <c r="C122" s="136" t="s">
        <v>315</v>
      </c>
      <c r="D122" s="136"/>
      <c r="E122" s="136"/>
      <c r="F122" s="136"/>
      <c r="G122" s="55" t="s">
        <v>25</v>
      </c>
      <c r="H122" s="53">
        <v>12330</v>
      </c>
    </row>
    <row r="123" spans="1:8" s="27" customFormat="1" ht="64.5" customHeight="1">
      <c r="A123" s="24"/>
      <c r="B123" s="24"/>
      <c r="C123" s="136" t="s">
        <v>267</v>
      </c>
      <c r="D123" s="136"/>
      <c r="E123" s="136"/>
      <c r="F123" s="136"/>
      <c r="G123" s="52" t="s">
        <v>25</v>
      </c>
      <c r="H123" s="53">
        <v>59184</v>
      </c>
    </row>
    <row r="124" spans="1:8" s="13" customFormat="1" ht="15" customHeight="1">
      <c r="A124" s="11"/>
      <c r="B124" s="11"/>
      <c r="C124" s="131" t="s">
        <v>211</v>
      </c>
      <c r="D124" s="131"/>
      <c r="E124" s="131"/>
      <c r="F124" s="131"/>
      <c r="G124" s="131"/>
      <c r="H124" s="131"/>
    </row>
    <row r="125" spans="1:8" s="13" customFormat="1" ht="51" customHeight="1">
      <c r="A125" s="11"/>
      <c r="B125" s="11"/>
      <c r="C125" s="133" t="s">
        <v>317</v>
      </c>
      <c r="D125" s="133"/>
      <c r="E125" s="133"/>
      <c r="F125" s="133"/>
      <c r="G125" s="55" t="s">
        <v>25</v>
      </c>
      <c r="H125" s="54">
        <v>653905</v>
      </c>
    </row>
    <row r="126" spans="1:8" s="27" customFormat="1" ht="52.5" customHeight="1">
      <c r="A126" s="24"/>
      <c r="B126" s="24"/>
      <c r="C126" s="136" t="s">
        <v>266</v>
      </c>
      <c r="D126" s="136"/>
      <c r="E126" s="136"/>
      <c r="F126" s="136"/>
      <c r="G126" s="52" t="s">
        <v>34</v>
      </c>
      <c r="H126" s="53">
        <v>146926</v>
      </c>
    </row>
    <row r="127" spans="1:8" s="27" customFormat="1" ht="38.25" customHeight="1">
      <c r="A127" s="24"/>
      <c r="B127" s="24"/>
      <c r="C127" s="136" t="s">
        <v>214</v>
      </c>
      <c r="D127" s="136"/>
      <c r="E127" s="136"/>
      <c r="F127" s="136"/>
      <c r="G127" s="52" t="s">
        <v>34</v>
      </c>
      <c r="H127" s="53">
        <v>1518240</v>
      </c>
    </row>
    <row r="128" spans="1:8" s="13" customFormat="1" ht="28.5" customHeight="1">
      <c r="A128" s="11"/>
      <c r="B128" s="11"/>
      <c r="C128" s="134" t="s">
        <v>215</v>
      </c>
      <c r="D128" s="134"/>
      <c r="E128" s="134"/>
      <c r="F128" s="134"/>
      <c r="G128" s="55" t="s">
        <v>25</v>
      </c>
      <c r="H128" s="54">
        <v>2282308</v>
      </c>
    </row>
    <row r="129" spans="1:8" s="27" customFormat="1" ht="27" customHeight="1">
      <c r="A129" s="24"/>
      <c r="B129" s="24"/>
      <c r="C129" s="136" t="s">
        <v>205</v>
      </c>
      <c r="D129" s="136"/>
      <c r="E129" s="136"/>
      <c r="F129" s="136"/>
      <c r="G129" s="136"/>
      <c r="H129" s="136"/>
    </row>
    <row r="130" spans="1:8" s="27" customFormat="1" ht="27" customHeight="1">
      <c r="A130" s="24"/>
      <c r="B130" s="24"/>
      <c r="C130" s="136" t="s">
        <v>318</v>
      </c>
      <c r="D130" s="136"/>
      <c r="E130" s="136"/>
      <c r="F130" s="136"/>
      <c r="G130" s="52" t="s">
        <v>146</v>
      </c>
      <c r="H130" s="53">
        <v>389276</v>
      </c>
    </row>
    <row r="131" spans="1:8" s="27" customFormat="1" ht="38.25" customHeight="1">
      <c r="A131" s="24"/>
      <c r="B131" s="24"/>
      <c r="C131" s="136" t="s">
        <v>206</v>
      </c>
      <c r="D131" s="136"/>
      <c r="E131" s="136"/>
      <c r="F131" s="136"/>
      <c r="G131" s="52" t="s">
        <v>146</v>
      </c>
      <c r="H131" s="53">
        <v>60712</v>
      </c>
    </row>
    <row r="132" spans="1:8" s="27" customFormat="1" ht="27" customHeight="1">
      <c r="A132" s="24"/>
      <c r="B132" s="45"/>
      <c r="C132" s="150" t="s">
        <v>26</v>
      </c>
      <c r="D132" s="150"/>
      <c r="E132" s="150"/>
      <c r="F132" s="150"/>
      <c r="G132" s="150"/>
      <c r="H132" s="150"/>
    </row>
    <row r="133" spans="1:8" s="13" customFormat="1" ht="15" customHeight="1">
      <c r="A133" s="11"/>
      <c r="B133" s="11"/>
      <c r="C133" s="131" t="s">
        <v>115</v>
      </c>
      <c r="D133" s="131"/>
      <c r="E133" s="131"/>
      <c r="F133" s="131"/>
      <c r="G133" s="131"/>
      <c r="H133" s="131"/>
    </row>
    <row r="134" spans="1:8" s="13" customFormat="1" ht="12" customHeight="1">
      <c r="A134" s="11"/>
      <c r="B134" s="11"/>
      <c r="C134" s="133" t="s">
        <v>116</v>
      </c>
      <c r="D134" s="133"/>
      <c r="E134" s="133"/>
      <c r="F134" s="133"/>
      <c r="G134" s="55"/>
      <c r="H134" s="54"/>
    </row>
    <row r="135" spans="1:8" s="27" customFormat="1" ht="16.5" customHeight="1">
      <c r="A135" s="24"/>
      <c r="B135" s="24"/>
      <c r="C135" s="141" t="s">
        <v>305</v>
      </c>
      <c r="D135" s="141"/>
      <c r="E135" s="141"/>
      <c r="F135" s="141"/>
      <c r="G135" s="55" t="s">
        <v>27</v>
      </c>
      <c r="H135" s="57">
        <v>404</v>
      </c>
    </row>
    <row r="136" spans="1:8" s="13" customFormat="1" ht="39" customHeight="1">
      <c r="A136" s="11"/>
      <c r="B136" s="11"/>
      <c r="C136" s="133" t="s">
        <v>304</v>
      </c>
      <c r="D136" s="133"/>
      <c r="E136" s="133"/>
      <c r="F136" s="133"/>
      <c r="G136" s="55" t="s">
        <v>27</v>
      </c>
      <c r="H136" s="54">
        <f>92623+265321</f>
        <v>357944</v>
      </c>
    </row>
    <row r="137" spans="1:8" s="13" customFormat="1" ht="12" customHeight="1">
      <c r="A137" s="11"/>
      <c r="B137" s="11"/>
      <c r="C137" s="133" t="s">
        <v>211</v>
      </c>
      <c r="D137" s="133"/>
      <c r="E137" s="133"/>
      <c r="F137" s="133"/>
      <c r="G137" s="55"/>
      <c r="H137" s="54"/>
    </row>
    <row r="138" spans="1:8" s="27" customFormat="1" ht="16.5" customHeight="1">
      <c r="A138" s="24"/>
      <c r="B138" s="24"/>
      <c r="C138" s="141" t="s">
        <v>305</v>
      </c>
      <c r="D138" s="141"/>
      <c r="E138" s="141"/>
      <c r="F138" s="141"/>
      <c r="G138" s="55" t="s">
        <v>27</v>
      </c>
      <c r="H138" s="57">
        <v>30631</v>
      </c>
    </row>
    <row r="139" spans="1:8" s="13" customFormat="1" ht="39" customHeight="1">
      <c r="A139" s="11"/>
      <c r="B139" s="11"/>
      <c r="C139" s="133" t="s">
        <v>304</v>
      </c>
      <c r="D139" s="133"/>
      <c r="E139" s="133"/>
      <c r="F139" s="133"/>
      <c r="G139" s="55" t="s">
        <v>27</v>
      </c>
      <c r="H139" s="54">
        <v>3042690</v>
      </c>
    </row>
    <row r="140" spans="1:8" s="27" customFormat="1" ht="13.5" customHeight="1">
      <c r="A140" s="24"/>
      <c r="B140" s="24"/>
      <c r="C140" s="135" t="s">
        <v>28</v>
      </c>
      <c r="D140" s="135"/>
      <c r="E140" s="135"/>
      <c r="F140" s="135"/>
      <c r="G140" s="56"/>
      <c r="H140" s="57"/>
    </row>
    <row r="141" spans="1:8" s="27" customFormat="1" ht="12.75" customHeight="1">
      <c r="A141" s="24"/>
      <c r="B141" s="24"/>
      <c r="C141" s="132" t="s">
        <v>143</v>
      </c>
      <c r="D141" s="132"/>
      <c r="E141" s="132"/>
      <c r="F141" s="132"/>
      <c r="G141" s="132"/>
      <c r="H141" s="132"/>
    </row>
    <row r="142" spans="1:8" s="13" customFormat="1" ht="25.5" customHeight="1">
      <c r="A142" s="11"/>
      <c r="B142" s="11"/>
      <c r="C142" s="133" t="s">
        <v>216</v>
      </c>
      <c r="D142" s="133"/>
      <c r="E142" s="133"/>
      <c r="F142" s="133"/>
      <c r="G142" s="55" t="s">
        <v>25</v>
      </c>
      <c r="H142" s="54">
        <v>27146</v>
      </c>
    </row>
    <row r="143" spans="1:8" s="13" customFormat="1" ht="39.75" customHeight="1">
      <c r="A143" s="11"/>
      <c r="B143" s="11"/>
      <c r="C143" s="134" t="s">
        <v>196</v>
      </c>
      <c r="D143" s="134"/>
      <c r="E143" s="134"/>
      <c r="F143" s="134"/>
      <c r="G143" s="55" t="s">
        <v>34</v>
      </c>
      <c r="H143" s="54">
        <v>2620</v>
      </c>
    </row>
    <row r="144" spans="1:8" s="27" customFormat="1" ht="38.25" customHeight="1">
      <c r="A144" s="24"/>
      <c r="B144" s="24"/>
      <c r="C144" s="136" t="s">
        <v>214</v>
      </c>
      <c r="D144" s="136"/>
      <c r="E144" s="136"/>
      <c r="F144" s="136"/>
      <c r="G144" s="52" t="s">
        <v>34</v>
      </c>
      <c r="H144" s="53">
        <v>155838</v>
      </c>
    </row>
    <row r="145" spans="1:228" s="67" customFormat="1" ht="14.25" customHeight="1">
      <c r="A145" s="63"/>
      <c r="B145" s="63"/>
      <c r="C145" s="154" t="s">
        <v>382</v>
      </c>
      <c r="D145" s="154"/>
      <c r="E145" s="154"/>
      <c r="F145" s="154"/>
      <c r="G145" s="64" t="s">
        <v>25</v>
      </c>
      <c r="H145" s="65">
        <v>4881</v>
      </c>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66"/>
      <c r="EJ145" s="66"/>
      <c r="EK145" s="66"/>
      <c r="EL145" s="66"/>
      <c r="EM145" s="66"/>
      <c r="EN145" s="66"/>
      <c r="EO145" s="66"/>
      <c r="EP145" s="66"/>
      <c r="EQ145" s="66"/>
      <c r="ER145" s="66"/>
      <c r="ES145" s="66"/>
      <c r="ET145" s="66"/>
      <c r="EU145" s="66"/>
      <c r="EV145" s="66"/>
      <c r="EW145" s="66"/>
      <c r="EX145" s="66"/>
      <c r="EY145" s="66"/>
      <c r="EZ145" s="66"/>
      <c r="FA145" s="66"/>
      <c r="FB145" s="66"/>
      <c r="FC145" s="66"/>
      <c r="FD145" s="66"/>
      <c r="FE145" s="66"/>
      <c r="FF145" s="66"/>
      <c r="FG145" s="66"/>
      <c r="FH145" s="66"/>
      <c r="FI145" s="66"/>
      <c r="FJ145" s="66"/>
      <c r="FK145" s="66"/>
      <c r="FL145" s="66"/>
      <c r="FM145" s="66"/>
      <c r="FN145" s="66"/>
      <c r="FO145" s="66"/>
      <c r="FP145" s="66"/>
      <c r="FQ145" s="66"/>
      <c r="FR145" s="66"/>
      <c r="FS145" s="66"/>
      <c r="FT145" s="66"/>
      <c r="FU145" s="66"/>
      <c r="FV145" s="66"/>
      <c r="FW145" s="66"/>
      <c r="FX145" s="66"/>
      <c r="FY145" s="66"/>
      <c r="FZ145" s="66"/>
      <c r="GA145" s="66"/>
      <c r="GB145" s="66"/>
      <c r="GC145" s="66"/>
      <c r="GD145" s="66"/>
      <c r="GE145" s="66"/>
      <c r="GF145" s="66"/>
      <c r="GG145" s="66"/>
      <c r="GH145" s="66"/>
      <c r="GI145" s="66"/>
      <c r="GJ145" s="66"/>
      <c r="GK145" s="66"/>
      <c r="GL145" s="66"/>
      <c r="GM145" s="66"/>
      <c r="GN145" s="66"/>
      <c r="GO145" s="66"/>
      <c r="GP145" s="66"/>
      <c r="GQ145" s="66"/>
      <c r="GR145" s="66"/>
      <c r="GS145" s="66"/>
      <c r="GT145" s="66"/>
      <c r="GU145" s="66"/>
      <c r="GV145" s="66"/>
      <c r="GW145" s="66"/>
      <c r="GX145" s="66"/>
      <c r="GY145" s="66"/>
      <c r="GZ145" s="66"/>
      <c r="HA145" s="66"/>
      <c r="HB145" s="66"/>
      <c r="HC145" s="66"/>
      <c r="HD145" s="66"/>
      <c r="HE145" s="66"/>
      <c r="HF145" s="66"/>
      <c r="HG145" s="66"/>
      <c r="HH145" s="66"/>
      <c r="HI145" s="66"/>
      <c r="HJ145" s="66"/>
      <c r="HK145" s="66"/>
      <c r="HL145" s="66"/>
      <c r="HM145" s="66"/>
      <c r="HN145" s="66"/>
      <c r="HO145" s="66"/>
      <c r="HP145" s="66"/>
      <c r="HQ145" s="66"/>
      <c r="HR145" s="66"/>
      <c r="HS145" s="66"/>
      <c r="HT145" s="66"/>
    </row>
    <row r="146" spans="1:8" s="13" customFormat="1" ht="28.5" customHeight="1">
      <c r="A146" s="11"/>
      <c r="B146" s="11"/>
      <c r="C146" s="134" t="s">
        <v>215</v>
      </c>
      <c r="D146" s="134"/>
      <c r="E146" s="134"/>
      <c r="F146" s="134"/>
      <c r="G146" s="55" t="s">
        <v>25</v>
      </c>
      <c r="H146" s="54">
        <v>2021</v>
      </c>
    </row>
    <row r="147" spans="1:8" s="27" customFormat="1" ht="14.25" customHeight="1">
      <c r="A147" s="24"/>
      <c r="B147" s="24"/>
      <c r="C147" s="128" t="s">
        <v>306</v>
      </c>
      <c r="D147" s="128"/>
      <c r="E147" s="128"/>
      <c r="F147" s="128"/>
      <c r="G147" s="52" t="s">
        <v>25</v>
      </c>
      <c r="H147" s="53">
        <v>12</v>
      </c>
    </row>
    <row r="148" spans="1:8" s="13" customFormat="1" ht="15" customHeight="1">
      <c r="A148" s="11"/>
      <c r="B148" s="11"/>
      <c r="C148" s="131" t="s">
        <v>211</v>
      </c>
      <c r="D148" s="131"/>
      <c r="E148" s="131"/>
      <c r="F148" s="131"/>
      <c r="G148" s="131"/>
      <c r="H148" s="131"/>
    </row>
    <row r="149" spans="1:8" s="13" customFormat="1" ht="40.5" customHeight="1">
      <c r="A149" s="11"/>
      <c r="B149" s="11"/>
      <c r="C149" s="134" t="s">
        <v>196</v>
      </c>
      <c r="D149" s="134"/>
      <c r="E149" s="134"/>
      <c r="F149" s="134"/>
      <c r="G149" s="55" t="s">
        <v>34</v>
      </c>
      <c r="H149" s="54">
        <v>12321</v>
      </c>
    </row>
    <row r="150" spans="1:8" s="27" customFormat="1" ht="13.5" customHeight="1">
      <c r="A150" s="24"/>
      <c r="B150" s="24"/>
      <c r="C150" s="141" t="s">
        <v>307</v>
      </c>
      <c r="D150" s="141"/>
      <c r="E150" s="141"/>
      <c r="F150" s="141"/>
      <c r="G150" s="56" t="s">
        <v>25</v>
      </c>
      <c r="H150" s="57">
        <v>13393329</v>
      </c>
    </row>
    <row r="151" spans="1:228" s="67" customFormat="1" ht="14.25" customHeight="1">
      <c r="A151" s="63"/>
      <c r="B151" s="63"/>
      <c r="C151" s="154" t="s">
        <v>382</v>
      </c>
      <c r="D151" s="154"/>
      <c r="E151" s="154"/>
      <c r="F151" s="154"/>
      <c r="G151" s="64" t="s">
        <v>25</v>
      </c>
      <c r="H151" s="65">
        <v>103361</v>
      </c>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c r="EH151" s="66"/>
      <c r="EI151" s="66"/>
      <c r="EJ151" s="66"/>
      <c r="EK151" s="66"/>
      <c r="EL151" s="66"/>
      <c r="EM151" s="66"/>
      <c r="EN151" s="66"/>
      <c r="EO151" s="66"/>
      <c r="EP151" s="66"/>
      <c r="EQ151" s="66"/>
      <c r="ER151" s="66"/>
      <c r="ES151" s="66"/>
      <c r="ET151" s="66"/>
      <c r="EU151" s="66"/>
      <c r="EV151" s="66"/>
      <c r="EW151" s="66"/>
      <c r="EX151" s="66"/>
      <c r="EY151" s="66"/>
      <c r="EZ151" s="66"/>
      <c r="FA151" s="66"/>
      <c r="FB151" s="66"/>
      <c r="FC151" s="66"/>
      <c r="FD151" s="66"/>
      <c r="FE151" s="66"/>
      <c r="FF151" s="66"/>
      <c r="FG151" s="66"/>
      <c r="FH151" s="66"/>
      <c r="FI151" s="66"/>
      <c r="FJ151" s="66"/>
      <c r="FK151" s="66"/>
      <c r="FL151" s="66"/>
      <c r="FM151" s="66"/>
      <c r="FN151" s="66"/>
      <c r="FO151" s="66"/>
      <c r="FP151" s="66"/>
      <c r="FQ151" s="66"/>
      <c r="FR151" s="66"/>
      <c r="FS151" s="66"/>
      <c r="FT151" s="66"/>
      <c r="FU151" s="66"/>
      <c r="FV151" s="66"/>
      <c r="FW151" s="66"/>
      <c r="FX151" s="66"/>
      <c r="FY151" s="66"/>
      <c r="FZ151" s="66"/>
      <c r="GA151" s="66"/>
      <c r="GB151" s="66"/>
      <c r="GC151" s="66"/>
      <c r="GD151" s="66"/>
      <c r="GE151" s="66"/>
      <c r="GF151" s="66"/>
      <c r="GG151" s="66"/>
      <c r="GH151" s="66"/>
      <c r="GI151" s="66"/>
      <c r="GJ151" s="66"/>
      <c r="GK151" s="66"/>
      <c r="GL151" s="66"/>
      <c r="GM151" s="66"/>
      <c r="GN151" s="66"/>
      <c r="GO151" s="66"/>
      <c r="GP151" s="66"/>
      <c r="GQ151" s="66"/>
      <c r="GR151" s="66"/>
      <c r="GS151" s="66"/>
      <c r="GT151" s="66"/>
      <c r="GU151" s="66"/>
      <c r="GV151" s="66"/>
      <c r="GW151" s="66"/>
      <c r="GX151" s="66"/>
      <c r="GY151" s="66"/>
      <c r="GZ151" s="66"/>
      <c r="HA151" s="66"/>
      <c r="HB151" s="66"/>
      <c r="HC151" s="66"/>
      <c r="HD151" s="66"/>
      <c r="HE151" s="66"/>
      <c r="HF151" s="66"/>
      <c r="HG151" s="66"/>
      <c r="HH151" s="66"/>
      <c r="HI151" s="66"/>
      <c r="HJ151" s="66"/>
      <c r="HK151" s="66"/>
      <c r="HL151" s="66"/>
      <c r="HM151" s="66"/>
      <c r="HN151" s="66"/>
      <c r="HO151" s="66"/>
      <c r="HP151" s="66"/>
      <c r="HQ151" s="66"/>
      <c r="HR151" s="66"/>
      <c r="HS151" s="66"/>
      <c r="HT151" s="66"/>
    </row>
    <row r="152" spans="1:8" s="27" customFormat="1" ht="15.75" customHeight="1">
      <c r="A152" s="24"/>
      <c r="B152" s="24"/>
      <c r="C152" s="135" t="s">
        <v>308</v>
      </c>
      <c r="D152" s="135"/>
      <c r="E152" s="135"/>
      <c r="F152" s="135"/>
      <c r="G152" s="56" t="s">
        <v>25</v>
      </c>
      <c r="H152" s="57">
        <v>738298</v>
      </c>
    </row>
    <row r="153" spans="1:8" s="27" customFormat="1" ht="15.75" customHeight="1">
      <c r="A153" s="24"/>
      <c r="B153" s="24"/>
      <c r="C153" s="135" t="s">
        <v>29</v>
      </c>
      <c r="D153" s="135"/>
      <c r="E153" s="135"/>
      <c r="F153" s="135"/>
      <c r="G153" s="56"/>
      <c r="H153" s="57"/>
    </row>
    <row r="154" spans="1:8" s="27" customFormat="1" ht="12.75" customHeight="1">
      <c r="A154" s="24"/>
      <c r="B154" s="24"/>
      <c r="C154" s="132" t="s">
        <v>143</v>
      </c>
      <c r="D154" s="132"/>
      <c r="E154" s="132"/>
      <c r="F154" s="132"/>
      <c r="G154" s="132"/>
      <c r="H154" s="132"/>
    </row>
    <row r="155" spans="1:8" s="13" customFormat="1" ht="51" customHeight="1">
      <c r="A155" s="11"/>
      <c r="B155" s="11"/>
      <c r="C155" s="133" t="s">
        <v>317</v>
      </c>
      <c r="D155" s="133"/>
      <c r="E155" s="133"/>
      <c r="F155" s="133"/>
      <c r="G155" s="55" t="s">
        <v>25</v>
      </c>
      <c r="H155" s="54">
        <v>111069</v>
      </c>
    </row>
    <row r="156" spans="1:8" s="13" customFormat="1" ht="15" customHeight="1">
      <c r="A156" s="11"/>
      <c r="B156" s="11"/>
      <c r="C156" s="131" t="s">
        <v>211</v>
      </c>
      <c r="D156" s="131"/>
      <c r="E156" s="131"/>
      <c r="F156" s="131"/>
      <c r="G156" s="131"/>
      <c r="H156" s="131"/>
    </row>
    <row r="157" spans="1:8" s="13" customFormat="1" ht="51" customHeight="1">
      <c r="A157" s="11"/>
      <c r="B157" s="11"/>
      <c r="C157" s="133" t="s">
        <v>317</v>
      </c>
      <c r="D157" s="133"/>
      <c r="E157" s="133"/>
      <c r="F157" s="133"/>
      <c r="G157" s="55" t="s">
        <v>25</v>
      </c>
      <c r="H157" s="54">
        <v>76930</v>
      </c>
    </row>
    <row r="158" spans="1:8" s="27" customFormat="1" ht="38.25" customHeight="1">
      <c r="A158" s="24"/>
      <c r="B158" s="24"/>
      <c r="C158" s="136" t="s">
        <v>214</v>
      </c>
      <c r="D158" s="136"/>
      <c r="E158" s="136"/>
      <c r="F158" s="136"/>
      <c r="G158" s="52" t="s">
        <v>34</v>
      </c>
      <c r="H158" s="53">
        <v>168694</v>
      </c>
    </row>
    <row r="159" spans="1:8" s="13" customFormat="1" ht="28.5" customHeight="1">
      <c r="A159" s="11"/>
      <c r="B159" s="11"/>
      <c r="C159" s="134" t="s">
        <v>215</v>
      </c>
      <c r="D159" s="134"/>
      <c r="E159" s="134"/>
      <c r="F159" s="134"/>
      <c r="G159" s="55" t="s">
        <v>25</v>
      </c>
      <c r="H159" s="54">
        <v>268507</v>
      </c>
    </row>
    <row r="160" spans="1:8" s="27" customFormat="1" ht="52.5" customHeight="1">
      <c r="A160" s="24"/>
      <c r="B160" s="24"/>
      <c r="C160" s="136" t="s">
        <v>319</v>
      </c>
      <c r="D160" s="136"/>
      <c r="E160" s="136"/>
      <c r="F160" s="136"/>
      <c r="G160" s="52" t="s">
        <v>146</v>
      </c>
      <c r="H160" s="53">
        <v>6747</v>
      </c>
    </row>
    <row r="161" spans="1:8" s="27" customFormat="1" ht="25.5" customHeight="1">
      <c r="A161" s="24"/>
      <c r="B161" s="24"/>
      <c r="C161" s="130" t="s">
        <v>30</v>
      </c>
      <c r="D161" s="130"/>
      <c r="E161" s="130"/>
      <c r="F161" s="130"/>
      <c r="G161" s="130"/>
      <c r="H161" s="130"/>
    </row>
    <row r="162" spans="1:8" s="27" customFormat="1" ht="25.5" customHeight="1">
      <c r="A162" s="24"/>
      <c r="B162" s="24"/>
      <c r="C162" s="130" t="s">
        <v>31</v>
      </c>
      <c r="D162" s="130"/>
      <c r="E162" s="130"/>
      <c r="F162" s="130"/>
      <c r="G162" s="130"/>
      <c r="H162" s="130"/>
    </row>
    <row r="163" spans="1:8" s="27" customFormat="1" ht="39" customHeight="1">
      <c r="A163" s="24"/>
      <c r="B163" s="45">
        <v>75864</v>
      </c>
      <c r="C163" s="50" t="s">
        <v>32</v>
      </c>
      <c r="D163" s="51">
        <v>157856152</v>
      </c>
      <c r="E163" s="51">
        <v>20893486</v>
      </c>
      <c r="F163" s="51">
        <v>8837927</v>
      </c>
      <c r="G163" s="51">
        <v>0</v>
      </c>
      <c r="H163" s="51">
        <f>D163+E163-F163</f>
        <v>169911711</v>
      </c>
    </row>
    <row r="164" spans="1:8" s="13" customFormat="1" ht="27" customHeight="1">
      <c r="A164" s="11"/>
      <c r="B164" s="11"/>
      <c r="C164" s="129" t="s">
        <v>299</v>
      </c>
      <c r="D164" s="129"/>
      <c r="E164" s="129"/>
      <c r="F164" s="129"/>
      <c r="G164" s="129"/>
      <c r="H164" s="129"/>
    </row>
    <row r="165" spans="1:8" s="13" customFormat="1" ht="27.75" customHeight="1">
      <c r="A165" s="11"/>
      <c r="B165" s="11"/>
      <c r="C165" s="133" t="s">
        <v>383</v>
      </c>
      <c r="D165" s="133"/>
      <c r="E165" s="133"/>
      <c r="F165" s="133"/>
      <c r="G165" s="55" t="s">
        <v>27</v>
      </c>
      <c r="H165" s="54">
        <v>183761</v>
      </c>
    </row>
    <row r="166" spans="1:8" s="13" customFormat="1" ht="15" customHeight="1">
      <c r="A166" s="11"/>
      <c r="B166" s="11"/>
      <c r="C166" s="131" t="s">
        <v>28</v>
      </c>
      <c r="D166" s="131"/>
      <c r="E166" s="131"/>
      <c r="F166" s="131"/>
      <c r="G166" s="131"/>
      <c r="H166" s="131"/>
    </row>
    <row r="167" spans="1:8" s="13" customFormat="1" ht="15" customHeight="1">
      <c r="A167" s="11"/>
      <c r="B167" s="11"/>
      <c r="C167" s="131" t="s">
        <v>116</v>
      </c>
      <c r="D167" s="131"/>
      <c r="E167" s="131"/>
      <c r="F167" s="131"/>
      <c r="G167" s="131"/>
      <c r="H167" s="131"/>
    </row>
    <row r="168" spans="1:8" s="13" customFormat="1" ht="25.5" customHeight="1">
      <c r="A168" s="69"/>
      <c r="B168" s="11"/>
      <c r="C168" s="133" t="s">
        <v>384</v>
      </c>
      <c r="D168" s="133"/>
      <c r="E168" s="133"/>
      <c r="F168" s="133"/>
      <c r="G168" s="55" t="s">
        <v>25</v>
      </c>
      <c r="H168" s="54">
        <v>2885377</v>
      </c>
    </row>
    <row r="169" spans="1:8" s="13" customFormat="1" ht="25.5" customHeight="1">
      <c r="A169" s="69"/>
      <c r="B169" s="11"/>
      <c r="C169" s="133" t="s">
        <v>385</v>
      </c>
      <c r="D169" s="133"/>
      <c r="E169" s="133"/>
      <c r="F169" s="133"/>
      <c r="G169" s="55" t="s">
        <v>25</v>
      </c>
      <c r="H169" s="54">
        <v>134582</v>
      </c>
    </row>
    <row r="170" spans="1:8" s="13" customFormat="1" ht="26.25" customHeight="1">
      <c r="A170" s="11"/>
      <c r="B170" s="11"/>
      <c r="C170" s="133" t="s">
        <v>386</v>
      </c>
      <c r="D170" s="133"/>
      <c r="E170" s="133"/>
      <c r="F170" s="133"/>
      <c r="G170" s="55" t="s">
        <v>25</v>
      </c>
      <c r="H170" s="54">
        <v>513632</v>
      </c>
    </row>
    <row r="171" spans="1:8" s="13" customFormat="1" ht="13.5" customHeight="1">
      <c r="A171" s="11"/>
      <c r="B171" s="11"/>
      <c r="C171" s="133" t="s">
        <v>387</v>
      </c>
      <c r="D171" s="133"/>
      <c r="E171" s="133"/>
      <c r="F171" s="133"/>
      <c r="G171" s="55"/>
      <c r="H171" s="54"/>
    </row>
    <row r="172" spans="1:8" s="13" customFormat="1" ht="39" customHeight="1">
      <c r="A172" s="11"/>
      <c r="B172" s="11"/>
      <c r="C172" s="133" t="s">
        <v>388</v>
      </c>
      <c r="D172" s="133"/>
      <c r="E172" s="133"/>
      <c r="F172" s="133"/>
      <c r="G172" s="55" t="s">
        <v>25</v>
      </c>
      <c r="H172" s="54">
        <v>1781692</v>
      </c>
    </row>
    <row r="173" spans="1:8" s="27" customFormat="1" ht="25.5" customHeight="1">
      <c r="A173" s="24"/>
      <c r="B173" s="24"/>
      <c r="C173" s="136" t="s">
        <v>389</v>
      </c>
      <c r="D173" s="136"/>
      <c r="E173" s="136"/>
      <c r="F173" s="136"/>
      <c r="G173" s="52" t="s">
        <v>25</v>
      </c>
      <c r="H173" s="53">
        <f>1659686+3481143</f>
        <v>5140829</v>
      </c>
    </row>
    <row r="174" spans="1:8" s="13" customFormat="1" ht="14.25" customHeight="1">
      <c r="A174" s="11"/>
      <c r="B174" s="11"/>
      <c r="C174" s="134" t="s">
        <v>390</v>
      </c>
      <c r="D174" s="134"/>
      <c r="E174" s="134"/>
      <c r="F174" s="134"/>
      <c r="G174" s="55"/>
      <c r="H174" s="54"/>
    </row>
    <row r="175" spans="1:8" s="13" customFormat="1" ht="40.5" customHeight="1">
      <c r="A175" s="11"/>
      <c r="B175" s="11"/>
      <c r="C175" s="134" t="s">
        <v>391</v>
      </c>
      <c r="D175" s="134"/>
      <c r="E175" s="134"/>
      <c r="F175" s="134"/>
      <c r="G175" s="55" t="s">
        <v>25</v>
      </c>
      <c r="H175" s="54">
        <v>3998592</v>
      </c>
    </row>
    <row r="176" spans="1:8" s="13" customFormat="1" ht="15" customHeight="1">
      <c r="A176" s="69"/>
      <c r="B176" s="11"/>
      <c r="C176" s="134" t="s">
        <v>392</v>
      </c>
      <c r="D176" s="134"/>
      <c r="E176" s="134"/>
      <c r="F176" s="134"/>
      <c r="G176" s="61" t="s">
        <v>34</v>
      </c>
      <c r="H176" s="62">
        <v>2663571</v>
      </c>
    </row>
    <row r="177" spans="1:8" s="13" customFormat="1" ht="24.75" customHeight="1">
      <c r="A177" s="11"/>
      <c r="B177" s="11"/>
      <c r="C177" s="133" t="s">
        <v>393</v>
      </c>
      <c r="D177" s="133"/>
      <c r="E177" s="133"/>
      <c r="F177" s="133"/>
      <c r="G177" s="55" t="s">
        <v>25</v>
      </c>
      <c r="H177" s="54">
        <v>65059</v>
      </c>
    </row>
    <row r="178" spans="1:8" s="13" customFormat="1" ht="27.75" customHeight="1">
      <c r="A178" s="11"/>
      <c r="B178" s="11"/>
      <c r="C178" s="134" t="s">
        <v>395</v>
      </c>
      <c r="D178" s="134"/>
      <c r="E178" s="134"/>
      <c r="F178" s="134"/>
      <c r="G178" s="55" t="s">
        <v>25</v>
      </c>
      <c r="H178" s="62">
        <v>257519</v>
      </c>
    </row>
    <row r="179" spans="1:8" s="13" customFormat="1" ht="39" customHeight="1">
      <c r="A179" s="11"/>
      <c r="B179" s="11"/>
      <c r="C179" s="133" t="s">
        <v>394</v>
      </c>
      <c r="D179" s="133"/>
      <c r="E179" s="133"/>
      <c r="F179" s="133"/>
      <c r="G179" s="55" t="s">
        <v>25</v>
      </c>
      <c r="H179" s="54">
        <v>8500</v>
      </c>
    </row>
    <row r="180" spans="1:8" s="13" customFormat="1" ht="41.25" customHeight="1">
      <c r="A180" s="11"/>
      <c r="B180" s="11"/>
      <c r="C180" s="134" t="s">
        <v>300</v>
      </c>
      <c r="D180" s="134"/>
      <c r="E180" s="134"/>
      <c r="F180" s="134"/>
      <c r="G180" s="55" t="s">
        <v>25</v>
      </c>
      <c r="H180" s="54">
        <v>892502</v>
      </c>
    </row>
    <row r="181" spans="1:8" s="27" customFormat="1" ht="50.25" customHeight="1">
      <c r="A181" s="24"/>
      <c r="B181" s="24"/>
      <c r="C181" s="136" t="s">
        <v>396</v>
      </c>
      <c r="D181" s="136"/>
      <c r="E181" s="136"/>
      <c r="F181" s="136"/>
      <c r="G181" s="52" t="s">
        <v>146</v>
      </c>
      <c r="H181" s="53">
        <v>492105</v>
      </c>
    </row>
    <row r="182" spans="1:8" s="27" customFormat="1" ht="26.25" customHeight="1">
      <c r="A182" s="24"/>
      <c r="B182" s="45"/>
      <c r="C182" s="130" t="s">
        <v>33</v>
      </c>
      <c r="D182" s="130"/>
      <c r="E182" s="130"/>
      <c r="F182" s="130"/>
      <c r="G182" s="130"/>
      <c r="H182" s="130"/>
    </row>
    <row r="183" spans="1:8" s="13" customFormat="1" ht="27.75" customHeight="1">
      <c r="A183" s="11"/>
      <c r="B183" s="11"/>
      <c r="C183" s="133" t="s">
        <v>383</v>
      </c>
      <c r="D183" s="133"/>
      <c r="E183" s="133"/>
      <c r="F183" s="133"/>
      <c r="G183" s="55" t="s">
        <v>27</v>
      </c>
      <c r="H183" s="54">
        <v>10809</v>
      </c>
    </row>
    <row r="184" spans="1:8" s="13" customFormat="1" ht="15" customHeight="1">
      <c r="A184" s="11"/>
      <c r="B184" s="11"/>
      <c r="C184" s="131" t="s">
        <v>28</v>
      </c>
      <c r="D184" s="131"/>
      <c r="E184" s="131"/>
      <c r="F184" s="131"/>
      <c r="G184" s="131"/>
      <c r="H184" s="131"/>
    </row>
    <row r="185" spans="1:8" s="13" customFormat="1" ht="15" customHeight="1">
      <c r="A185" s="11"/>
      <c r="B185" s="11"/>
      <c r="C185" s="131" t="s">
        <v>116</v>
      </c>
      <c r="D185" s="131"/>
      <c r="E185" s="131"/>
      <c r="F185" s="131"/>
      <c r="G185" s="131"/>
      <c r="H185" s="131"/>
    </row>
    <row r="186" spans="1:8" s="13" customFormat="1" ht="25.5" customHeight="1">
      <c r="A186" s="69"/>
      <c r="B186" s="11"/>
      <c r="C186" s="133" t="s">
        <v>384</v>
      </c>
      <c r="D186" s="133"/>
      <c r="E186" s="133"/>
      <c r="F186" s="133"/>
      <c r="G186" s="55" t="s">
        <v>25</v>
      </c>
      <c r="H186" s="54">
        <v>339458</v>
      </c>
    </row>
    <row r="187" spans="1:8" s="13" customFormat="1" ht="25.5" customHeight="1">
      <c r="A187" s="69"/>
      <c r="B187" s="11"/>
      <c r="C187" s="133" t="s">
        <v>385</v>
      </c>
      <c r="D187" s="133"/>
      <c r="E187" s="133"/>
      <c r="F187" s="133"/>
      <c r="G187" s="55" t="s">
        <v>25</v>
      </c>
      <c r="H187" s="54">
        <v>15832</v>
      </c>
    </row>
    <row r="188" spans="1:8" s="13" customFormat="1" ht="26.25" customHeight="1">
      <c r="A188" s="11"/>
      <c r="B188" s="11"/>
      <c r="C188" s="133" t="s">
        <v>386</v>
      </c>
      <c r="D188" s="133"/>
      <c r="E188" s="133"/>
      <c r="F188" s="133"/>
      <c r="G188" s="55" t="s">
        <v>25</v>
      </c>
      <c r="H188" s="54">
        <v>60427</v>
      </c>
    </row>
    <row r="189" spans="1:8" s="13" customFormat="1" ht="14.25" customHeight="1">
      <c r="A189" s="11"/>
      <c r="B189" s="11"/>
      <c r="C189" s="134" t="s">
        <v>387</v>
      </c>
      <c r="D189" s="134"/>
      <c r="E189" s="134"/>
      <c r="F189" s="134"/>
      <c r="G189" s="61"/>
      <c r="H189" s="62"/>
    </row>
    <row r="190" spans="1:8" s="13" customFormat="1" ht="39" customHeight="1">
      <c r="A190" s="11"/>
      <c r="B190" s="11"/>
      <c r="C190" s="133" t="s">
        <v>388</v>
      </c>
      <c r="D190" s="133"/>
      <c r="E190" s="133"/>
      <c r="F190" s="133"/>
      <c r="G190" s="55" t="s">
        <v>25</v>
      </c>
      <c r="H190" s="54">
        <v>209611</v>
      </c>
    </row>
    <row r="191" spans="1:8" s="27" customFormat="1" ht="25.5" customHeight="1">
      <c r="A191" s="24"/>
      <c r="B191" s="24"/>
      <c r="C191" s="136" t="s">
        <v>389</v>
      </c>
      <c r="D191" s="136"/>
      <c r="E191" s="136"/>
      <c r="F191" s="136"/>
      <c r="G191" s="52" t="s">
        <v>25</v>
      </c>
      <c r="H191" s="53">
        <f>195259+409552</f>
        <v>604811</v>
      </c>
    </row>
    <row r="192" spans="1:8" s="13" customFormat="1" ht="40.5" customHeight="1">
      <c r="A192" s="11"/>
      <c r="B192" s="11"/>
      <c r="C192" s="134" t="s">
        <v>397</v>
      </c>
      <c r="D192" s="134"/>
      <c r="E192" s="134"/>
      <c r="F192" s="134"/>
      <c r="G192" s="55" t="s">
        <v>25</v>
      </c>
      <c r="H192" s="54">
        <v>470424</v>
      </c>
    </row>
    <row r="193" spans="1:8" s="13" customFormat="1" ht="39" customHeight="1">
      <c r="A193" s="11"/>
      <c r="B193" s="11"/>
      <c r="C193" s="133" t="s">
        <v>394</v>
      </c>
      <c r="D193" s="133"/>
      <c r="E193" s="133"/>
      <c r="F193" s="133"/>
      <c r="G193" s="55" t="s">
        <v>25</v>
      </c>
      <c r="H193" s="54">
        <v>1500</v>
      </c>
    </row>
    <row r="194" spans="1:8" s="13" customFormat="1" ht="41.25" customHeight="1">
      <c r="A194" s="11"/>
      <c r="B194" s="11"/>
      <c r="C194" s="134" t="s">
        <v>300</v>
      </c>
      <c r="D194" s="134"/>
      <c r="E194" s="134"/>
      <c r="F194" s="134"/>
      <c r="G194" s="55" t="s">
        <v>25</v>
      </c>
      <c r="H194" s="54">
        <v>104998</v>
      </c>
    </row>
    <row r="195" spans="1:8" s="27" customFormat="1" ht="50.25" customHeight="1">
      <c r="A195" s="24"/>
      <c r="B195" s="24"/>
      <c r="C195" s="136" t="s">
        <v>396</v>
      </c>
      <c r="D195" s="136"/>
      <c r="E195" s="136"/>
      <c r="F195" s="136"/>
      <c r="G195" s="52" t="s">
        <v>146</v>
      </c>
      <c r="H195" s="53">
        <v>57895</v>
      </c>
    </row>
    <row r="196" spans="1:8" s="27" customFormat="1" ht="39" customHeight="1">
      <c r="A196" s="24"/>
      <c r="B196" s="24"/>
      <c r="C196" s="130" t="s">
        <v>398</v>
      </c>
      <c r="D196" s="130"/>
      <c r="E196" s="130"/>
      <c r="F196" s="130"/>
      <c r="G196" s="130"/>
      <c r="H196" s="130"/>
    </row>
    <row r="197" spans="1:8" s="27" customFormat="1" ht="26.25" customHeight="1">
      <c r="A197" s="24"/>
      <c r="B197" s="24"/>
      <c r="C197" s="130" t="s">
        <v>35</v>
      </c>
      <c r="D197" s="130"/>
      <c r="E197" s="130"/>
      <c r="F197" s="130"/>
      <c r="G197" s="130"/>
      <c r="H197" s="130"/>
    </row>
    <row r="198" spans="1:8" s="27" customFormat="1" ht="3.75" customHeight="1">
      <c r="A198" s="24"/>
      <c r="B198" s="24"/>
      <c r="C198" s="5"/>
      <c r="D198" s="5"/>
      <c r="E198" s="5"/>
      <c r="F198" s="5"/>
      <c r="G198" s="5"/>
      <c r="H198" s="5"/>
    </row>
    <row r="199" spans="1:8" s="70" customFormat="1" ht="21" customHeight="1">
      <c r="A199" s="21"/>
      <c r="B199" s="21">
        <v>853</v>
      </c>
      <c r="C199" s="22" t="s">
        <v>38</v>
      </c>
      <c r="D199" s="28">
        <v>8982328</v>
      </c>
      <c r="E199" s="28">
        <f>E200</f>
        <v>10807</v>
      </c>
      <c r="F199" s="28">
        <f>F200</f>
        <v>0</v>
      </c>
      <c r="G199" s="28">
        <f>G200</f>
        <v>0</v>
      </c>
      <c r="H199" s="28">
        <f>D199+E199-F199</f>
        <v>8993135</v>
      </c>
    </row>
    <row r="200" spans="1:8" s="13" customFormat="1" ht="25.5" customHeight="1">
      <c r="A200" s="11"/>
      <c r="B200" s="47">
        <v>85324</v>
      </c>
      <c r="C200" s="32" t="s">
        <v>164</v>
      </c>
      <c r="D200" s="49">
        <v>375000</v>
      </c>
      <c r="E200" s="49">
        <v>10807</v>
      </c>
      <c r="F200" s="49">
        <v>0</v>
      </c>
      <c r="G200" s="49">
        <v>0</v>
      </c>
      <c r="H200" s="49">
        <f>D200+E200-F200</f>
        <v>385807</v>
      </c>
    </row>
    <row r="201" spans="1:8" s="13" customFormat="1" ht="54.75" customHeight="1">
      <c r="A201" s="11"/>
      <c r="B201" s="11"/>
      <c r="C201" s="131" t="s">
        <v>165</v>
      </c>
      <c r="D201" s="131"/>
      <c r="E201" s="131"/>
      <c r="F201" s="131"/>
      <c r="G201" s="131"/>
      <c r="H201" s="131"/>
    </row>
    <row r="202" spans="1:8" s="72" customFormat="1" ht="5.25" customHeight="1">
      <c r="A202" s="42"/>
      <c r="B202" s="71"/>
      <c r="C202" s="3"/>
      <c r="D202" s="3"/>
      <c r="E202" s="3"/>
      <c r="F202" s="3"/>
      <c r="G202" s="3"/>
      <c r="H202" s="3"/>
    </row>
    <row r="203" spans="1:8" s="70" customFormat="1" ht="26.25" customHeight="1">
      <c r="A203" s="21"/>
      <c r="B203" s="21">
        <v>921</v>
      </c>
      <c r="C203" s="22" t="s">
        <v>45</v>
      </c>
      <c r="D203" s="28">
        <v>13201301</v>
      </c>
      <c r="E203" s="28">
        <f>E204+E210+E206</f>
        <v>1708131</v>
      </c>
      <c r="F203" s="28">
        <f>F204+F210+F206</f>
        <v>0</v>
      </c>
      <c r="G203" s="28">
        <f>G204+G210+G206</f>
        <v>0</v>
      </c>
      <c r="H203" s="28">
        <f>D203+E203-F203</f>
        <v>14909432</v>
      </c>
    </row>
    <row r="204" spans="1:8" s="27" customFormat="1" ht="21" customHeight="1">
      <c r="A204" s="24"/>
      <c r="B204" s="24">
        <v>92105</v>
      </c>
      <c r="C204" s="30" t="s">
        <v>247</v>
      </c>
      <c r="D204" s="31">
        <v>470000</v>
      </c>
      <c r="E204" s="31">
        <v>20000</v>
      </c>
      <c r="F204" s="31">
        <v>0</v>
      </c>
      <c r="G204" s="31">
        <v>0</v>
      </c>
      <c r="H204" s="31">
        <f>D204+E204-F204</f>
        <v>490000</v>
      </c>
    </row>
    <row r="205" spans="1:8" s="70" customFormat="1" ht="39" customHeight="1">
      <c r="A205" s="37"/>
      <c r="B205" s="37"/>
      <c r="C205" s="132" t="s">
        <v>248</v>
      </c>
      <c r="D205" s="132"/>
      <c r="E205" s="132"/>
      <c r="F205" s="132"/>
      <c r="G205" s="132"/>
      <c r="H205" s="132"/>
    </row>
    <row r="206" spans="1:8" s="27" customFormat="1" ht="18.75" customHeight="1">
      <c r="A206" s="24"/>
      <c r="B206" s="24">
        <v>92106</v>
      </c>
      <c r="C206" s="30" t="s">
        <v>253</v>
      </c>
      <c r="D206" s="31">
        <v>0</v>
      </c>
      <c r="E206" s="31">
        <v>1506531</v>
      </c>
      <c r="F206" s="31">
        <v>0</v>
      </c>
      <c r="G206" s="31">
        <v>0</v>
      </c>
      <c r="H206" s="31">
        <f>D206+E206-F206</f>
        <v>1506531</v>
      </c>
    </row>
    <row r="207" spans="1:8" s="35" customFormat="1" ht="15" customHeight="1">
      <c r="A207" s="34"/>
      <c r="B207" s="34"/>
      <c r="C207" s="150" t="s">
        <v>257</v>
      </c>
      <c r="D207" s="150"/>
      <c r="E207" s="150"/>
      <c r="F207" s="150"/>
      <c r="G207" s="150"/>
      <c r="H207" s="150"/>
    </row>
    <row r="208" spans="1:8" s="35" customFormat="1" ht="27" customHeight="1">
      <c r="A208" s="34"/>
      <c r="B208" s="34"/>
      <c r="C208" s="130" t="s">
        <v>258</v>
      </c>
      <c r="D208" s="130"/>
      <c r="E208" s="130"/>
      <c r="F208" s="130"/>
      <c r="G208" s="130"/>
      <c r="H208" s="130"/>
    </row>
    <row r="209" spans="1:8" s="35" customFormat="1" ht="69" customHeight="1">
      <c r="A209" s="34"/>
      <c r="B209" s="34"/>
      <c r="C209" s="130" t="s">
        <v>460</v>
      </c>
      <c r="D209" s="130"/>
      <c r="E209" s="130"/>
      <c r="F209" s="130"/>
      <c r="G209" s="130"/>
      <c r="H209" s="130"/>
    </row>
    <row r="210" spans="1:8" s="27" customFormat="1" ht="20.25" customHeight="1">
      <c r="A210" s="24"/>
      <c r="B210" s="24">
        <v>92116</v>
      </c>
      <c r="C210" s="30" t="s">
        <v>147</v>
      </c>
      <c r="D210" s="31">
        <v>3700000</v>
      </c>
      <c r="E210" s="31">
        <v>181600</v>
      </c>
      <c r="F210" s="31">
        <v>0</v>
      </c>
      <c r="G210" s="31">
        <v>0</v>
      </c>
      <c r="H210" s="31">
        <f>D210+E210-F210</f>
        <v>3881600</v>
      </c>
    </row>
    <row r="211" spans="1:8" s="6" customFormat="1" ht="55.5" customHeight="1">
      <c r="A211" s="37"/>
      <c r="B211" s="37"/>
      <c r="C211" s="132" t="s">
        <v>399</v>
      </c>
      <c r="D211" s="132"/>
      <c r="E211" s="132"/>
      <c r="F211" s="132"/>
      <c r="G211" s="132"/>
      <c r="H211" s="132"/>
    </row>
    <row r="212" spans="1:8" s="70" customFormat="1" ht="3.75" customHeight="1">
      <c r="A212" s="37"/>
      <c r="B212" s="37"/>
      <c r="C212" s="39"/>
      <c r="D212" s="39"/>
      <c r="E212" s="39"/>
      <c r="F212" s="39"/>
      <c r="G212" s="39"/>
      <c r="H212" s="39"/>
    </row>
    <row r="213" spans="1:8" s="72" customFormat="1" ht="29.25" customHeight="1">
      <c r="A213" s="73"/>
      <c r="B213" s="74">
        <v>925</v>
      </c>
      <c r="C213" s="75" t="s">
        <v>89</v>
      </c>
      <c r="D213" s="76">
        <v>2286000</v>
      </c>
      <c r="E213" s="76">
        <f>E214</f>
        <v>22901</v>
      </c>
      <c r="F213" s="76">
        <f>F214</f>
        <v>0</v>
      </c>
      <c r="G213" s="76">
        <f>G214</f>
        <v>0</v>
      </c>
      <c r="H213" s="76">
        <f>D213+E213-F213</f>
        <v>2308901</v>
      </c>
    </row>
    <row r="214" spans="1:8" s="13" customFormat="1" ht="19.5" customHeight="1">
      <c r="A214" s="11"/>
      <c r="B214" s="11">
        <v>92502</v>
      </c>
      <c r="C214" s="77" t="s">
        <v>92</v>
      </c>
      <c r="D214" s="33">
        <v>2286000</v>
      </c>
      <c r="E214" s="33">
        <v>22901</v>
      </c>
      <c r="F214" s="33">
        <v>0</v>
      </c>
      <c r="G214" s="33">
        <v>0</v>
      </c>
      <c r="H214" s="33">
        <f>D214+E214-F214</f>
        <v>2308901</v>
      </c>
    </row>
    <row r="215" spans="1:8" s="13" customFormat="1" ht="42" customHeight="1">
      <c r="A215" s="11"/>
      <c r="B215" s="11"/>
      <c r="C215" s="131" t="s">
        <v>95</v>
      </c>
      <c r="D215" s="131"/>
      <c r="E215" s="131"/>
      <c r="F215" s="131"/>
      <c r="G215" s="131"/>
      <c r="H215" s="131"/>
    </row>
    <row r="216" spans="1:8" s="13" customFormat="1" ht="15" customHeight="1">
      <c r="A216" s="11"/>
      <c r="B216" s="11"/>
      <c r="C216" s="131" t="s">
        <v>94</v>
      </c>
      <c r="D216" s="131"/>
      <c r="E216" s="131"/>
      <c r="F216" s="131"/>
      <c r="G216" s="131"/>
      <c r="H216" s="131"/>
    </row>
    <row r="217" spans="1:8" s="13" customFormat="1" ht="15" customHeight="1">
      <c r="A217" s="11"/>
      <c r="B217" s="11"/>
      <c r="C217" s="131" t="s">
        <v>93</v>
      </c>
      <c r="D217" s="131"/>
      <c r="E217" s="131"/>
      <c r="F217" s="131"/>
      <c r="G217" s="131"/>
      <c r="H217" s="131"/>
    </row>
    <row r="218" spans="1:8" s="13" customFormat="1" ht="41.25" customHeight="1">
      <c r="A218" s="11"/>
      <c r="B218" s="11"/>
      <c r="C218" s="131" t="s">
        <v>459</v>
      </c>
      <c r="D218" s="131"/>
      <c r="E218" s="131"/>
      <c r="F218" s="131"/>
      <c r="G218" s="131"/>
      <c r="H218" s="131"/>
    </row>
    <row r="219" spans="1:8" s="13" customFormat="1" ht="3" customHeight="1">
      <c r="A219" s="11"/>
      <c r="B219" s="11"/>
      <c r="C219" s="3"/>
      <c r="D219" s="3"/>
      <c r="E219" s="3"/>
      <c r="F219" s="3"/>
      <c r="G219" s="3"/>
      <c r="H219" s="3"/>
    </row>
    <row r="220" spans="1:8" s="17" customFormat="1" ht="16.5" customHeight="1">
      <c r="A220" s="14" t="s">
        <v>39</v>
      </c>
      <c r="B220" s="14"/>
      <c r="C220" s="15" t="s">
        <v>40</v>
      </c>
      <c r="D220" s="16"/>
      <c r="E220" s="16"/>
      <c r="F220" s="16"/>
      <c r="G220" s="16"/>
      <c r="H220" s="16"/>
    </row>
    <row r="221" spans="3:8" ht="4.5" customHeight="1">
      <c r="C221" s="19"/>
      <c r="D221" s="19"/>
      <c r="E221" s="19"/>
      <c r="F221" s="19"/>
      <c r="G221" s="19"/>
      <c r="H221" s="19"/>
    </row>
    <row r="222" spans="1:8" s="6" customFormat="1" ht="18" customHeight="1">
      <c r="A222" s="21"/>
      <c r="B222" s="21"/>
      <c r="C222" s="22" t="s">
        <v>17</v>
      </c>
      <c r="D222" s="23">
        <v>1337171459</v>
      </c>
      <c r="E222" s="23">
        <f>E224+E233+E243+E325+E338+E344+E348+E373+E389+E393+E397+E409+E441+E451+E465+E489+E497+E547</f>
        <v>191199354</v>
      </c>
      <c r="F222" s="23">
        <f>F224+F233+F243+F325+F338+F344+F348+F373+F389+F393+F397+F409+F441+F451+F465+F489+F497+F547</f>
        <v>28366275</v>
      </c>
      <c r="G222" s="23">
        <f>G224+G233+G243+G325+G338+G344+G348+G373+G389+G393+G397+G409+G441+G451+G465+G489+G497+G547</f>
        <v>98103888</v>
      </c>
      <c r="H222" s="23">
        <f>D222+E222-F222</f>
        <v>1500004538</v>
      </c>
    </row>
    <row r="223" spans="1:8" s="35" customFormat="1" ht="4.5" customHeight="1">
      <c r="A223" s="34"/>
      <c r="B223" s="34"/>
      <c r="C223" s="5"/>
      <c r="D223" s="5"/>
      <c r="E223" s="5"/>
      <c r="F223" s="5"/>
      <c r="G223" s="5"/>
      <c r="H223" s="5"/>
    </row>
    <row r="224" spans="1:8" s="6" customFormat="1" ht="20.25" customHeight="1">
      <c r="A224" s="21"/>
      <c r="B224" s="21">
        <v>150</v>
      </c>
      <c r="C224" s="22" t="s">
        <v>19</v>
      </c>
      <c r="D224" s="28">
        <v>28893004</v>
      </c>
      <c r="E224" s="28">
        <f>E225+E230</f>
        <v>432723</v>
      </c>
      <c r="F224" s="28">
        <f>F225+F230</f>
        <v>144000</v>
      </c>
      <c r="G224" s="28">
        <f>G225+G230</f>
        <v>0</v>
      </c>
      <c r="H224" s="28">
        <f>D224+E224-F224</f>
        <v>29181727</v>
      </c>
    </row>
    <row r="225" spans="1:8" s="6" customFormat="1" ht="18.75" customHeight="1">
      <c r="A225" s="37"/>
      <c r="B225" s="24">
        <v>15011</v>
      </c>
      <c r="C225" s="30" t="s">
        <v>20</v>
      </c>
      <c r="D225" s="31">
        <v>5713666</v>
      </c>
      <c r="E225" s="31">
        <v>351835</v>
      </c>
      <c r="F225" s="31">
        <v>144000</v>
      </c>
      <c r="G225" s="31">
        <v>0</v>
      </c>
      <c r="H225" s="31">
        <f>D225+E225-F225</f>
        <v>5921501</v>
      </c>
    </row>
    <row r="226" spans="1:8" s="27" customFormat="1" ht="30" customHeight="1">
      <c r="A226" s="24"/>
      <c r="B226" s="24"/>
      <c r="C226" s="130" t="s">
        <v>400</v>
      </c>
      <c r="D226" s="130"/>
      <c r="E226" s="130"/>
      <c r="F226" s="130"/>
      <c r="G226" s="130"/>
      <c r="H226" s="130"/>
    </row>
    <row r="227" spans="1:8" s="27" customFormat="1" ht="26.25" customHeight="1">
      <c r="A227" s="24"/>
      <c r="B227" s="24"/>
      <c r="C227" s="130" t="s">
        <v>401</v>
      </c>
      <c r="D227" s="130"/>
      <c r="E227" s="130"/>
      <c r="F227" s="130"/>
      <c r="G227" s="130"/>
      <c r="H227" s="130"/>
    </row>
    <row r="228" spans="1:30" s="27" customFormat="1" ht="15" customHeight="1">
      <c r="A228" s="24"/>
      <c r="B228" s="24"/>
      <c r="C228" s="130" t="s">
        <v>178</v>
      </c>
      <c r="D228" s="130"/>
      <c r="E228" s="130"/>
      <c r="F228" s="130"/>
      <c r="G228" s="130"/>
      <c r="H228" s="130"/>
      <c r="K228" s="78"/>
      <c r="L228" s="78"/>
      <c r="M228" s="78"/>
      <c r="X228" s="78"/>
      <c r="Y228" s="78"/>
      <c r="AC228" s="78"/>
      <c r="AD228" s="78"/>
    </row>
    <row r="229" spans="1:8" s="27" customFormat="1" ht="93.75" customHeight="1">
      <c r="A229" s="24"/>
      <c r="B229" s="24"/>
      <c r="C229" s="130" t="s">
        <v>402</v>
      </c>
      <c r="D229" s="130"/>
      <c r="E229" s="130"/>
      <c r="F229" s="130"/>
      <c r="G229" s="130"/>
      <c r="H229" s="130"/>
    </row>
    <row r="230" spans="1:8" s="27" customFormat="1" ht="18" customHeight="1">
      <c r="A230" s="24"/>
      <c r="B230" s="24">
        <v>15095</v>
      </c>
      <c r="C230" s="30" t="s">
        <v>18</v>
      </c>
      <c r="D230" s="31">
        <v>267112</v>
      </c>
      <c r="E230" s="31">
        <v>80888</v>
      </c>
      <c r="F230" s="31">
        <v>0</v>
      </c>
      <c r="G230" s="31">
        <v>0</v>
      </c>
      <c r="H230" s="31">
        <f>D230+E230-F230</f>
        <v>348000</v>
      </c>
    </row>
    <row r="231" spans="1:8" s="27" customFormat="1" ht="42" customHeight="1">
      <c r="A231" s="24"/>
      <c r="B231" s="24"/>
      <c r="C231" s="130" t="s">
        <v>140</v>
      </c>
      <c r="D231" s="130"/>
      <c r="E231" s="130"/>
      <c r="F231" s="130"/>
      <c r="G231" s="130"/>
      <c r="H231" s="130"/>
    </row>
    <row r="232" spans="1:8" s="27" customFormat="1" ht="5.25" customHeight="1">
      <c r="A232" s="24"/>
      <c r="B232" s="24"/>
      <c r="C232" s="5"/>
      <c r="D232" s="5"/>
      <c r="E232" s="5"/>
      <c r="F232" s="5"/>
      <c r="G232" s="5"/>
      <c r="H232" s="5"/>
    </row>
    <row r="233" spans="1:8" s="6" customFormat="1" ht="18.75" customHeight="1">
      <c r="A233" s="21"/>
      <c r="B233" s="21">
        <v>500</v>
      </c>
      <c r="C233" s="22" t="s">
        <v>242</v>
      </c>
      <c r="D233" s="28">
        <v>7444224</v>
      </c>
      <c r="E233" s="28">
        <f>E234</f>
        <v>302194</v>
      </c>
      <c r="F233" s="28">
        <f>F234</f>
        <v>1929997</v>
      </c>
      <c r="G233" s="28">
        <f>G234</f>
        <v>0</v>
      </c>
      <c r="H233" s="28">
        <f>D233+E233-F233</f>
        <v>5816421</v>
      </c>
    </row>
    <row r="234" spans="1:8" s="27" customFormat="1" ht="17.25" customHeight="1">
      <c r="A234" s="24"/>
      <c r="B234" s="24">
        <v>50005</v>
      </c>
      <c r="C234" s="30" t="s">
        <v>243</v>
      </c>
      <c r="D234" s="31">
        <v>7444224</v>
      </c>
      <c r="E234" s="31">
        <v>302194</v>
      </c>
      <c r="F234" s="31">
        <v>1929997</v>
      </c>
      <c r="G234" s="31">
        <v>0</v>
      </c>
      <c r="H234" s="31">
        <f>D234+E234-F234</f>
        <v>5816421</v>
      </c>
    </row>
    <row r="235" spans="1:8" s="27" customFormat="1" ht="37.5" customHeight="1">
      <c r="A235" s="24"/>
      <c r="B235" s="24"/>
      <c r="C235" s="130" t="s">
        <v>403</v>
      </c>
      <c r="D235" s="130"/>
      <c r="E235" s="130"/>
      <c r="F235" s="130"/>
      <c r="G235" s="130"/>
      <c r="H235" s="130"/>
    </row>
    <row r="236" spans="1:8" s="27" customFormat="1" ht="16.5" customHeight="1">
      <c r="A236" s="24"/>
      <c r="B236" s="24"/>
      <c r="C236" s="131" t="s">
        <v>404</v>
      </c>
      <c r="D236" s="131"/>
      <c r="E236" s="131"/>
      <c r="F236" s="131"/>
      <c r="G236" s="131"/>
      <c r="H236" s="131"/>
    </row>
    <row r="237" spans="1:8" s="13" customFormat="1" ht="26.25" customHeight="1">
      <c r="A237" s="11"/>
      <c r="B237" s="11"/>
      <c r="C237" s="131" t="s">
        <v>244</v>
      </c>
      <c r="D237" s="131"/>
      <c r="E237" s="131"/>
      <c r="F237" s="131"/>
      <c r="G237" s="131"/>
      <c r="H237" s="131"/>
    </row>
    <row r="238" spans="1:30" s="13" customFormat="1" ht="27" customHeight="1">
      <c r="A238" s="11"/>
      <c r="B238" s="11"/>
      <c r="C238" s="131" t="s">
        <v>246</v>
      </c>
      <c r="D238" s="131"/>
      <c r="E238" s="131"/>
      <c r="F238" s="131"/>
      <c r="G238" s="131"/>
      <c r="H238" s="131"/>
      <c r="K238" s="79"/>
      <c r="L238" s="79"/>
      <c r="M238" s="79"/>
      <c r="X238" s="79"/>
      <c r="Y238" s="79"/>
      <c r="AC238" s="79"/>
      <c r="AD238" s="79"/>
    </row>
    <row r="239" spans="1:8" s="27" customFormat="1" ht="13.5" customHeight="1">
      <c r="A239" s="24"/>
      <c r="B239" s="24"/>
      <c r="C239" s="131" t="s">
        <v>405</v>
      </c>
      <c r="D239" s="131"/>
      <c r="E239" s="131"/>
      <c r="F239" s="131"/>
      <c r="G239" s="131"/>
      <c r="H239" s="131"/>
    </row>
    <row r="240" spans="1:8" s="13" customFormat="1" ht="26.25" customHeight="1">
      <c r="A240" s="11"/>
      <c r="B240" s="11"/>
      <c r="C240" s="131" t="s">
        <v>245</v>
      </c>
      <c r="D240" s="131"/>
      <c r="E240" s="131"/>
      <c r="F240" s="131"/>
      <c r="G240" s="131"/>
      <c r="H240" s="131"/>
    </row>
    <row r="241" spans="1:30" s="13" customFormat="1" ht="15" customHeight="1">
      <c r="A241" s="11"/>
      <c r="B241" s="11"/>
      <c r="C241" s="131" t="s">
        <v>406</v>
      </c>
      <c r="D241" s="131"/>
      <c r="E241" s="131"/>
      <c r="F241" s="131"/>
      <c r="G241" s="131"/>
      <c r="H241" s="131"/>
      <c r="K241" s="79"/>
      <c r="L241" s="79"/>
      <c r="M241" s="79"/>
      <c r="X241" s="79"/>
      <c r="Y241" s="79"/>
      <c r="AC241" s="79"/>
      <c r="AD241" s="79"/>
    </row>
    <row r="242" spans="1:30" s="13" customFormat="1" ht="6" customHeight="1">
      <c r="A242" s="11"/>
      <c r="B242" s="11"/>
      <c r="C242" s="3"/>
      <c r="D242" s="3"/>
      <c r="E242" s="3"/>
      <c r="F242" s="3"/>
      <c r="G242" s="3"/>
      <c r="H242" s="3"/>
      <c r="K242" s="79"/>
      <c r="L242" s="79"/>
      <c r="M242" s="79"/>
      <c r="X242" s="79"/>
      <c r="Y242" s="79"/>
      <c r="AC242" s="79"/>
      <c r="AD242" s="79"/>
    </row>
    <row r="243" spans="1:8" s="6" customFormat="1" ht="23.25" customHeight="1">
      <c r="A243" s="21"/>
      <c r="B243" s="21">
        <v>600</v>
      </c>
      <c r="C243" s="22" t="s">
        <v>21</v>
      </c>
      <c r="D243" s="28">
        <v>463514659</v>
      </c>
      <c r="E243" s="28">
        <f>E244+E262+E264+E313+E315</f>
        <v>64964336</v>
      </c>
      <c r="F243" s="28">
        <f>F244+F262+F264+F313+F315</f>
        <v>169374</v>
      </c>
      <c r="G243" s="28">
        <f>G244+G262+G264+G313+G315</f>
        <v>94991603</v>
      </c>
      <c r="H243" s="28">
        <f>D243+E243-F243</f>
        <v>528309621</v>
      </c>
    </row>
    <row r="244" spans="1:8" s="27" customFormat="1" ht="18.75" customHeight="1">
      <c r="A244" s="24"/>
      <c r="B244" s="24">
        <v>60001</v>
      </c>
      <c r="C244" s="30" t="s">
        <v>41</v>
      </c>
      <c r="D244" s="31">
        <v>90995539</v>
      </c>
      <c r="E244" s="31">
        <v>23529461</v>
      </c>
      <c r="F244" s="31">
        <v>0</v>
      </c>
      <c r="G244" s="31">
        <v>84040539</v>
      </c>
      <c r="H244" s="31">
        <f>D244+E244-F244</f>
        <v>114525000</v>
      </c>
    </row>
    <row r="245" spans="1:8" s="6" customFormat="1" ht="14.25" customHeight="1">
      <c r="A245" s="37"/>
      <c r="B245" s="24"/>
      <c r="C245" s="150" t="s">
        <v>175</v>
      </c>
      <c r="D245" s="150"/>
      <c r="E245" s="150"/>
      <c r="F245" s="150"/>
      <c r="G245" s="150"/>
      <c r="H245" s="150"/>
    </row>
    <row r="246" spans="1:8" s="6" customFormat="1" ht="37.5" customHeight="1">
      <c r="A246" s="37"/>
      <c r="B246" s="24"/>
      <c r="C246" s="130" t="s">
        <v>408</v>
      </c>
      <c r="D246" s="130"/>
      <c r="E246" s="130"/>
      <c r="F246" s="130"/>
      <c r="G246" s="130"/>
      <c r="H246" s="130"/>
    </row>
    <row r="247" spans="1:8" s="6" customFormat="1" ht="53.25" customHeight="1">
      <c r="A247" s="37"/>
      <c r="B247" s="24"/>
      <c r="C247" s="130" t="s">
        <v>407</v>
      </c>
      <c r="D247" s="130"/>
      <c r="E247" s="130"/>
      <c r="F247" s="130"/>
      <c r="G247" s="130"/>
      <c r="H247" s="130"/>
    </row>
    <row r="248" spans="1:8" s="6" customFormat="1" ht="39" customHeight="1">
      <c r="A248" s="37"/>
      <c r="B248" s="24"/>
      <c r="C248" s="130" t="s">
        <v>409</v>
      </c>
      <c r="D248" s="130"/>
      <c r="E248" s="130"/>
      <c r="F248" s="130"/>
      <c r="G248" s="130"/>
      <c r="H248" s="130"/>
    </row>
    <row r="249" spans="1:8" s="6" customFormat="1" ht="51.75" customHeight="1">
      <c r="A249" s="37"/>
      <c r="B249" s="24"/>
      <c r="C249" s="130" t="s">
        <v>489</v>
      </c>
      <c r="D249" s="130"/>
      <c r="E249" s="130"/>
      <c r="F249" s="130"/>
      <c r="G249" s="130"/>
      <c r="H249" s="130"/>
    </row>
    <row r="250" spans="1:8" s="6" customFormat="1" ht="26.25" customHeight="1">
      <c r="A250" s="37"/>
      <c r="B250" s="24"/>
      <c r="C250" s="130" t="s">
        <v>490</v>
      </c>
      <c r="D250" s="130"/>
      <c r="E250" s="130"/>
      <c r="F250" s="130"/>
      <c r="G250" s="130"/>
      <c r="H250" s="130"/>
    </row>
    <row r="251" spans="1:8" s="6" customFormat="1" ht="26.25" customHeight="1">
      <c r="A251" s="37"/>
      <c r="B251" s="24"/>
      <c r="C251" s="130" t="s">
        <v>294</v>
      </c>
      <c r="D251" s="130"/>
      <c r="E251" s="130"/>
      <c r="F251" s="130"/>
      <c r="G251" s="130"/>
      <c r="H251" s="130"/>
    </row>
    <row r="252" spans="1:8" s="6" customFormat="1" ht="41.25" customHeight="1">
      <c r="A252" s="37"/>
      <c r="B252" s="24"/>
      <c r="C252" s="130" t="s">
        <v>410</v>
      </c>
      <c r="D252" s="130"/>
      <c r="E252" s="130"/>
      <c r="F252" s="130"/>
      <c r="G252" s="130"/>
      <c r="H252" s="130"/>
    </row>
    <row r="253" spans="1:8" s="6" customFormat="1" ht="27" customHeight="1">
      <c r="A253" s="37"/>
      <c r="B253" s="24"/>
      <c r="C253" s="130" t="s">
        <v>293</v>
      </c>
      <c r="D253" s="130"/>
      <c r="E253" s="130"/>
      <c r="F253" s="130"/>
      <c r="G253" s="130"/>
      <c r="H253" s="130"/>
    </row>
    <row r="254" spans="1:8" s="6" customFormat="1" ht="26.25" customHeight="1">
      <c r="A254" s="37"/>
      <c r="B254" s="24"/>
      <c r="C254" s="130" t="s">
        <v>411</v>
      </c>
      <c r="D254" s="130"/>
      <c r="E254" s="130"/>
      <c r="F254" s="130"/>
      <c r="G254" s="130"/>
      <c r="H254" s="130"/>
    </row>
    <row r="255" spans="1:8" s="6" customFormat="1" ht="26.25" customHeight="1">
      <c r="A255" s="37"/>
      <c r="B255" s="24"/>
      <c r="C255" s="130" t="s">
        <v>295</v>
      </c>
      <c r="D255" s="130"/>
      <c r="E255" s="130"/>
      <c r="F255" s="130"/>
      <c r="G255" s="130"/>
      <c r="H255" s="130"/>
    </row>
    <row r="256" spans="1:8" s="6" customFormat="1" ht="15" customHeight="1">
      <c r="A256" s="37"/>
      <c r="B256" s="24"/>
      <c r="C256" s="130" t="s">
        <v>296</v>
      </c>
      <c r="D256" s="130"/>
      <c r="E256" s="130"/>
      <c r="F256" s="130"/>
      <c r="G256" s="130"/>
      <c r="H256" s="130"/>
    </row>
    <row r="257" spans="1:8" s="6" customFormat="1" ht="30" customHeight="1">
      <c r="A257" s="37"/>
      <c r="B257" s="24"/>
      <c r="C257" s="130" t="s">
        <v>507</v>
      </c>
      <c r="D257" s="130"/>
      <c r="E257" s="130"/>
      <c r="F257" s="130"/>
      <c r="G257" s="130"/>
      <c r="H257" s="130"/>
    </row>
    <row r="258" spans="1:8" s="6" customFormat="1" ht="26.25" customHeight="1">
      <c r="A258" s="37"/>
      <c r="B258" s="24"/>
      <c r="C258" s="130" t="s">
        <v>492</v>
      </c>
      <c r="D258" s="130"/>
      <c r="E258" s="130"/>
      <c r="F258" s="130"/>
      <c r="G258" s="130"/>
      <c r="H258" s="130"/>
    </row>
    <row r="259" spans="1:8" s="6" customFormat="1" ht="29.25" customHeight="1">
      <c r="A259" s="37"/>
      <c r="B259" s="24"/>
      <c r="C259" s="130" t="s">
        <v>412</v>
      </c>
      <c r="D259" s="130"/>
      <c r="E259" s="130"/>
      <c r="F259" s="130"/>
      <c r="G259" s="130"/>
      <c r="H259" s="130"/>
    </row>
    <row r="260" spans="1:8" s="6" customFormat="1" ht="42.75" customHeight="1">
      <c r="A260" s="37"/>
      <c r="B260" s="24"/>
      <c r="C260" s="130" t="s">
        <v>511</v>
      </c>
      <c r="D260" s="130"/>
      <c r="E260" s="130"/>
      <c r="F260" s="130"/>
      <c r="G260" s="130"/>
      <c r="H260" s="130"/>
    </row>
    <row r="261" spans="1:8" s="27" customFormat="1" ht="56.25" customHeight="1">
      <c r="A261" s="24"/>
      <c r="B261" s="24"/>
      <c r="C261" s="130" t="s">
        <v>498</v>
      </c>
      <c r="D261" s="130"/>
      <c r="E261" s="130"/>
      <c r="F261" s="130"/>
      <c r="G261" s="130"/>
      <c r="H261" s="130"/>
    </row>
    <row r="262" spans="1:8" s="27" customFormat="1" ht="19.5" customHeight="1">
      <c r="A262" s="24"/>
      <c r="B262" s="24">
        <v>60002</v>
      </c>
      <c r="C262" s="30" t="s">
        <v>177</v>
      </c>
      <c r="D262" s="31">
        <v>999983</v>
      </c>
      <c r="E262" s="31">
        <v>200000</v>
      </c>
      <c r="F262" s="31">
        <v>0</v>
      </c>
      <c r="G262" s="31">
        <v>0</v>
      </c>
      <c r="H262" s="31">
        <f>D262+E262-F262</f>
        <v>1199983</v>
      </c>
    </row>
    <row r="263" spans="1:8" s="6" customFormat="1" ht="64.5" customHeight="1">
      <c r="A263" s="37"/>
      <c r="B263" s="24"/>
      <c r="C263" s="130" t="s">
        <v>413</v>
      </c>
      <c r="D263" s="130"/>
      <c r="E263" s="130"/>
      <c r="F263" s="130"/>
      <c r="G263" s="130"/>
      <c r="H263" s="130"/>
    </row>
    <row r="264" spans="1:8" s="13" customFormat="1" ht="18" customHeight="1">
      <c r="A264" s="11"/>
      <c r="B264" s="11">
        <v>60013</v>
      </c>
      <c r="C264" s="32" t="s">
        <v>108</v>
      </c>
      <c r="D264" s="33">
        <v>315586690</v>
      </c>
      <c r="E264" s="33">
        <v>41129715</v>
      </c>
      <c r="F264" s="33">
        <v>92436</v>
      </c>
      <c r="G264" s="33">
        <v>10951064</v>
      </c>
      <c r="H264" s="33">
        <f>D264+E264-F264</f>
        <v>356623969</v>
      </c>
    </row>
    <row r="265" spans="1:8" s="13" customFormat="1" ht="13.5" customHeight="1">
      <c r="A265" s="11"/>
      <c r="B265" s="11"/>
      <c r="C265" s="129" t="s">
        <v>221</v>
      </c>
      <c r="D265" s="129"/>
      <c r="E265" s="129"/>
      <c r="F265" s="129"/>
      <c r="G265" s="129"/>
      <c r="H265" s="129"/>
    </row>
    <row r="266" spans="1:8" s="13" customFormat="1" ht="13.5" customHeight="1">
      <c r="A266" s="11"/>
      <c r="B266" s="11"/>
      <c r="C266" s="129" t="s">
        <v>226</v>
      </c>
      <c r="D266" s="129"/>
      <c r="E266" s="129"/>
      <c r="F266" s="129"/>
      <c r="G266" s="129"/>
      <c r="H266" s="129"/>
    </row>
    <row r="267" spans="1:8" s="13" customFormat="1" ht="14.25" customHeight="1">
      <c r="A267" s="11"/>
      <c r="B267" s="11"/>
      <c r="C267" s="131" t="s">
        <v>229</v>
      </c>
      <c r="D267" s="131"/>
      <c r="E267" s="131"/>
      <c r="F267" s="131"/>
      <c r="G267" s="131"/>
      <c r="H267" s="131"/>
    </row>
    <row r="268" spans="1:8" s="27" customFormat="1" ht="27.75" customHeight="1">
      <c r="A268" s="24"/>
      <c r="B268" s="24"/>
      <c r="C268" s="130" t="s">
        <v>414</v>
      </c>
      <c r="D268" s="130"/>
      <c r="E268" s="130"/>
      <c r="F268" s="130"/>
      <c r="G268" s="130"/>
      <c r="H268" s="130"/>
    </row>
    <row r="269" spans="1:8" s="27" customFormat="1" ht="27.75" customHeight="1">
      <c r="A269" s="24"/>
      <c r="B269" s="24"/>
      <c r="C269" s="130" t="s">
        <v>415</v>
      </c>
      <c r="D269" s="130"/>
      <c r="E269" s="130"/>
      <c r="F269" s="130"/>
      <c r="G269" s="130"/>
      <c r="H269" s="130"/>
    </row>
    <row r="270" spans="1:8" s="27" customFormat="1" ht="43.5" customHeight="1">
      <c r="A270" s="24"/>
      <c r="B270" s="24"/>
      <c r="C270" s="130" t="s">
        <v>416</v>
      </c>
      <c r="D270" s="130"/>
      <c r="E270" s="130"/>
      <c r="F270" s="130"/>
      <c r="G270" s="130"/>
      <c r="H270" s="130"/>
    </row>
    <row r="271" spans="1:8" s="27" customFormat="1" ht="27.75" customHeight="1">
      <c r="A271" s="24"/>
      <c r="B271" s="24"/>
      <c r="C271" s="130" t="s">
        <v>417</v>
      </c>
      <c r="D271" s="130"/>
      <c r="E271" s="130"/>
      <c r="F271" s="130"/>
      <c r="G271" s="130"/>
      <c r="H271" s="130"/>
    </row>
    <row r="272" spans="1:8" s="13" customFormat="1" ht="12.75" customHeight="1">
      <c r="A272" s="11"/>
      <c r="B272" s="11"/>
      <c r="C272" s="131" t="s">
        <v>499</v>
      </c>
      <c r="D272" s="131"/>
      <c r="E272" s="131"/>
      <c r="F272" s="131"/>
      <c r="G272" s="131"/>
      <c r="H272" s="131"/>
    </row>
    <row r="273" spans="1:8" s="13" customFormat="1" ht="12.75" customHeight="1">
      <c r="A273" s="11"/>
      <c r="B273" s="11"/>
      <c r="C273" s="131" t="s">
        <v>508</v>
      </c>
      <c r="D273" s="131"/>
      <c r="E273" s="131"/>
      <c r="F273" s="131"/>
      <c r="G273" s="131"/>
      <c r="H273" s="131"/>
    </row>
    <row r="274" spans="1:8" s="27" customFormat="1" ht="39.75" customHeight="1">
      <c r="A274" s="24"/>
      <c r="B274" s="24"/>
      <c r="C274" s="130" t="s">
        <v>320</v>
      </c>
      <c r="D274" s="130"/>
      <c r="E274" s="130"/>
      <c r="F274" s="130"/>
      <c r="G274" s="130"/>
      <c r="H274" s="130"/>
    </row>
    <row r="275" spans="1:8" s="13" customFormat="1" ht="14.25" customHeight="1">
      <c r="A275" s="11"/>
      <c r="B275" s="11"/>
      <c r="C275" s="131" t="s">
        <v>230</v>
      </c>
      <c r="D275" s="131"/>
      <c r="E275" s="131"/>
      <c r="F275" s="131"/>
      <c r="G275" s="131"/>
      <c r="H275" s="131"/>
    </row>
    <row r="276" spans="1:8" s="27" customFormat="1" ht="39" customHeight="1">
      <c r="A276" s="24"/>
      <c r="B276" s="24"/>
      <c r="C276" s="130" t="s">
        <v>321</v>
      </c>
      <c r="D276" s="130"/>
      <c r="E276" s="130"/>
      <c r="F276" s="130"/>
      <c r="G276" s="130"/>
      <c r="H276" s="130"/>
    </row>
    <row r="277" spans="1:8" s="13" customFormat="1" ht="13.5" customHeight="1">
      <c r="A277" s="11"/>
      <c r="B277" s="11"/>
      <c r="C277" s="129" t="s">
        <v>227</v>
      </c>
      <c r="D277" s="129"/>
      <c r="E277" s="129"/>
      <c r="F277" s="129"/>
      <c r="G277" s="129"/>
      <c r="H277" s="129"/>
    </row>
    <row r="278" spans="1:8" s="13" customFormat="1" ht="15.75" customHeight="1">
      <c r="A278" s="11"/>
      <c r="B278" s="11"/>
      <c r="C278" s="131" t="s">
        <v>222</v>
      </c>
      <c r="D278" s="131"/>
      <c r="E278" s="131"/>
      <c r="F278" s="131"/>
      <c r="G278" s="131"/>
      <c r="H278" s="131"/>
    </row>
    <row r="279" spans="1:8" s="13" customFormat="1" ht="29.25" customHeight="1">
      <c r="A279" s="11"/>
      <c r="B279" s="11"/>
      <c r="C279" s="131" t="s">
        <v>418</v>
      </c>
      <c r="D279" s="131"/>
      <c r="E279" s="131"/>
      <c r="F279" s="131"/>
      <c r="G279" s="131"/>
      <c r="H279" s="131"/>
    </row>
    <row r="280" spans="1:8" s="13" customFormat="1" ht="15" customHeight="1">
      <c r="A280" s="11"/>
      <c r="B280" s="11"/>
      <c r="C280" s="131" t="s">
        <v>223</v>
      </c>
      <c r="D280" s="131"/>
      <c r="E280" s="131"/>
      <c r="F280" s="131"/>
      <c r="G280" s="131"/>
      <c r="H280" s="131"/>
    </row>
    <row r="281" spans="1:8" s="13" customFormat="1" ht="14.25" customHeight="1">
      <c r="A281" s="11"/>
      <c r="B281" s="11"/>
      <c r="C281" s="131" t="s">
        <v>224</v>
      </c>
      <c r="D281" s="131"/>
      <c r="E281" s="131"/>
      <c r="F281" s="131"/>
      <c r="G281" s="131"/>
      <c r="H281" s="131"/>
    </row>
    <row r="282" spans="1:8" s="13" customFormat="1" ht="39" customHeight="1">
      <c r="A282" s="11"/>
      <c r="B282" s="11"/>
      <c r="C282" s="131" t="s">
        <v>228</v>
      </c>
      <c r="D282" s="131"/>
      <c r="E282" s="131"/>
      <c r="F282" s="131"/>
      <c r="G282" s="131"/>
      <c r="H282" s="131"/>
    </row>
    <row r="283" spans="1:8" s="13" customFormat="1" ht="54.75" customHeight="1">
      <c r="A283" s="11"/>
      <c r="B283" s="11"/>
      <c r="C283" s="131" t="s">
        <v>231</v>
      </c>
      <c r="D283" s="131"/>
      <c r="E283" s="131"/>
      <c r="F283" s="131"/>
      <c r="G283" s="131"/>
      <c r="H283" s="131"/>
    </row>
    <row r="284" spans="1:8" s="13" customFormat="1" ht="14.25" customHeight="1">
      <c r="A284" s="11"/>
      <c r="B284" s="11"/>
      <c r="C284" s="131" t="s">
        <v>225</v>
      </c>
      <c r="D284" s="131"/>
      <c r="E284" s="131"/>
      <c r="F284" s="131"/>
      <c r="G284" s="131"/>
      <c r="H284" s="131"/>
    </row>
    <row r="285" spans="1:8" s="13" customFormat="1" ht="27" customHeight="1">
      <c r="A285" s="11"/>
      <c r="B285" s="11"/>
      <c r="C285" s="131" t="s">
        <v>322</v>
      </c>
      <c r="D285" s="131"/>
      <c r="E285" s="131"/>
      <c r="F285" s="131"/>
      <c r="G285" s="131"/>
      <c r="H285" s="131"/>
    </row>
    <row r="286" spans="1:8" s="13" customFormat="1" ht="42" customHeight="1">
      <c r="A286" s="11"/>
      <c r="B286" s="11"/>
      <c r="C286" s="131" t="s">
        <v>323</v>
      </c>
      <c r="D286" s="131"/>
      <c r="E286" s="131"/>
      <c r="F286" s="131"/>
      <c r="G286" s="131"/>
      <c r="H286" s="131"/>
    </row>
    <row r="287" spans="1:8" s="13" customFormat="1" ht="27.75" customHeight="1">
      <c r="A287" s="11"/>
      <c r="B287" s="11"/>
      <c r="C287" s="131" t="s">
        <v>324</v>
      </c>
      <c r="D287" s="131"/>
      <c r="E287" s="131"/>
      <c r="F287" s="131"/>
      <c r="G287" s="131"/>
      <c r="H287" s="131"/>
    </row>
    <row r="288" spans="1:8" s="13" customFormat="1" ht="13.5" customHeight="1">
      <c r="A288" s="11"/>
      <c r="B288" s="11"/>
      <c r="C288" s="129" t="s">
        <v>232</v>
      </c>
      <c r="D288" s="129"/>
      <c r="E288" s="129"/>
      <c r="F288" s="129"/>
      <c r="G288" s="129"/>
      <c r="H288" s="129"/>
    </row>
    <row r="289" spans="1:8" s="13" customFormat="1" ht="50.25" customHeight="1">
      <c r="A289" s="11"/>
      <c r="B289" s="11"/>
      <c r="C289" s="131" t="s">
        <v>325</v>
      </c>
      <c r="D289" s="131"/>
      <c r="E289" s="131"/>
      <c r="F289" s="131"/>
      <c r="G289" s="131"/>
      <c r="H289" s="131"/>
    </row>
    <row r="290" spans="1:8" s="13" customFormat="1" ht="66" customHeight="1">
      <c r="A290" s="11"/>
      <c r="B290" s="11"/>
      <c r="C290" s="131" t="s">
        <v>326</v>
      </c>
      <c r="D290" s="131"/>
      <c r="E290" s="131"/>
      <c r="F290" s="131"/>
      <c r="G290" s="131"/>
      <c r="H290" s="131"/>
    </row>
    <row r="291" spans="1:8" s="27" customFormat="1" ht="14.25" customHeight="1">
      <c r="A291" s="24"/>
      <c r="B291" s="24"/>
      <c r="C291" s="156" t="s">
        <v>260</v>
      </c>
      <c r="D291" s="156"/>
      <c r="E291" s="156"/>
      <c r="F291" s="156"/>
      <c r="G291" s="156"/>
      <c r="H291" s="156"/>
    </row>
    <row r="292" spans="1:8" s="27" customFormat="1" ht="13.5" customHeight="1">
      <c r="A292" s="24"/>
      <c r="B292" s="24"/>
      <c r="C292" s="156" t="s">
        <v>419</v>
      </c>
      <c r="D292" s="156"/>
      <c r="E292" s="156"/>
      <c r="F292" s="156"/>
      <c r="G292" s="156"/>
      <c r="H292" s="156"/>
    </row>
    <row r="293" spans="1:8" s="27" customFormat="1" ht="27" customHeight="1">
      <c r="A293" s="24"/>
      <c r="B293" s="24"/>
      <c r="C293" s="132" t="s">
        <v>420</v>
      </c>
      <c r="D293" s="132"/>
      <c r="E293" s="132"/>
      <c r="F293" s="132"/>
      <c r="G293" s="132"/>
      <c r="H293" s="132"/>
    </row>
    <row r="294" spans="1:8" s="27" customFormat="1" ht="39" customHeight="1">
      <c r="A294" s="24"/>
      <c r="B294" s="24"/>
      <c r="C294" s="132" t="s">
        <v>421</v>
      </c>
      <c r="D294" s="132"/>
      <c r="E294" s="132"/>
      <c r="F294" s="132"/>
      <c r="G294" s="132"/>
      <c r="H294" s="132"/>
    </row>
    <row r="295" spans="1:8" s="27" customFormat="1" ht="39" customHeight="1">
      <c r="A295" s="24"/>
      <c r="B295" s="24"/>
      <c r="C295" s="132" t="s">
        <v>327</v>
      </c>
      <c r="D295" s="132"/>
      <c r="E295" s="132"/>
      <c r="F295" s="132"/>
      <c r="G295" s="132"/>
      <c r="H295" s="132"/>
    </row>
    <row r="296" spans="1:8" s="27" customFormat="1" ht="40.5" customHeight="1">
      <c r="A296" s="24"/>
      <c r="B296" s="24"/>
      <c r="C296" s="132" t="s">
        <v>422</v>
      </c>
      <c r="D296" s="132"/>
      <c r="E296" s="132"/>
      <c r="F296" s="132"/>
      <c r="G296" s="132"/>
      <c r="H296" s="132"/>
    </row>
    <row r="297" spans="1:8" s="27" customFormat="1" ht="37.5" customHeight="1">
      <c r="A297" s="24"/>
      <c r="B297" s="24"/>
      <c r="C297" s="132" t="s">
        <v>264</v>
      </c>
      <c r="D297" s="132"/>
      <c r="E297" s="132"/>
      <c r="F297" s="132"/>
      <c r="G297" s="132"/>
      <c r="H297" s="132"/>
    </row>
    <row r="298" spans="1:8" s="27" customFormat="1" ht="51.75" customHeight="1">
      <c r="A298" s="24"/>
      <c r="B298" s="24"/>
      <c r="C298" s="132" t="s">
        <v>328</v>
      </c>
      <c r="D298" s="132"/>
      <c r="E298" s="132"/>
      <c r="F298" s="132"/>
      <c r="G298" s="132"/>
      <c r="H298" s="132"/>
    </row>
    <row r="299" spans="1:8" s="27" customFormat="1" ht="13.5" customHeight="1">
      <c r="A299" s="24"/>
      <c r="B299" s="24"/>
      <c r="C299" s="132" t="s">
        <v>329</v>
      </c>
      <c r="D299" s="132"/>
      <c r="E299" s="132"/>
      <c r="F299" s="132"/>
      <c r="G299" s="132"/>
      <c r="H299" s="132"/>
    </row>
    <row r="300" spans="1:8" s="27" customFormat="1" ht="24" customHeight="1">
      <c r="A300" s="24"/>
      <c r="B300" s="24"/>
      <c r="C300" s="39"/>
      <c r="D300" s="39"/>
      <c r="E300" s="39"/>
      <c r="F300" s="39"/>
      <c r="G300" s="39"/>
      <c r="H300" s="39"/>
    </row>
    <row r="301" spans="1:8" s="27" customFormat="1" ht="15.75" customHeight="1">
      <c r="A301" s="24"/>
      <c r="B301" s="24"/>
      <c r="C301" s="130" t="s">
        <v>263</v>
      </c>
      <c r="D301" s="130"/>
      <c r="E301" s="130"/>
      <c r="F301" s="130"/>
      <c r="G301" s="130"/>
      <c r="H301" s="130"/>
    </row>
    <row r="302" spans="1:8" s="27" customFormat="1" ht="38.25" customHeight="1">
      <c r="A302" s="24"/>
      <c r="B302" s="24"/>
      <c r="C302" s="132" t="s">
        <v>423</v>
      </c>
      <c r="D302" s="132"/>
      <c r="E302" s="132"/>
      <c r="F302" s="132"/>
      <c r="G302" s="132"/>
      <c r="H302" s="132"/>
    </row>
    <row r="303" spans="1:8" s="27" customFormat="1" ht="38.25" customHeight="1">
      <c r="A303" s="24"/>
      <c r="B303" s="24"/>
      <c r="C303" s="132" t="s">
        <v>265</v>
      </c>
      <c r="D303" s="132"/>
      <c r="E303" s="132"/>
      <c r="F303" s="132"/>
      <c r="G303" s="132"/>
      <c r="H303" s="132"/>
    </row>
    <row r="304" spans="1:8" s="27" customFormat="1" ht="12.75" customHeight="1">
      <c r="A304" s="24"/>
      <c r="B304" s="24"/>
      <c r="C304" s="132" t="s">
        <v>261</v>
      </c>
      <c r="D304" s="132"/>
      <c r="E304" s="132"/>
      <c r="F304" s="132"/>
      <c r="G304" s="132"/>
      <c r="H304" s="132"/>
    </row>
    <row r="305" spans="1:8" s="27" customFormat="1" ht="25.5" customHeight="1">
      <c r="A305" s="24"/>
      <c r="B305" s="24"/>
      <c r="C305" s="132" t="s">
        <v>424</v>
      </c>
      <c r="D305" s="132"/>
      <c r="E305" s="132"/>
      <c r="F305" s="132"/>
      <c r="G305" s="132"/>
      <c r="H305" s="132"/>
    </row>
    <row r="306" spans="1:8" s="27" customFormat="1" ht="27" customHeight="1">
      <c r="A306" s="24"/>
      <c r="B306" s="24"/>
      <c r="C306" s="132" t="s">
        <v>330</v>
      </c>
      <c r="D306" s="132"/>
      <c r="E306" s="132"/>
      <c r="F306" s="132"/>
      <c r="G306" s="132"/>
      <c r="H306" s="132"/>
    </row>
    <row r="307" spans="1:8" s="27" customFormat="1" ht="13.5" customHeight="1">
      <c r="A307" s="24"/>
      <c r="B307" s="24"/>
      <c r="C307" s="132" t="s">
        <v>262</v>
      </c>
      <c r="D307" s="132"/>
      <c r="E307" s="132"/>
      <c r="F307" s="132"/>
      <c r="G307" s="132"/>
      <c r="H307" s="132"/>
    </row>
    <row r="308" spans="1:8" s="27" customFormat="1" ht="68.25" customHeight="1">
      <c r="A308" s="24"/>
      <c r="B308" s="24"/>
      <c r="C308" s="132" t="s">
        <v>425</v>
      </c>
      <c r="D308" s="132"/>
      <c r="E308" s="132"/>
      <c r="F308" s="132"/>
      <c r="G308" s="132"/>
      <c r="H308" s="132"/>
    </row>
    <row r="309" spans="1:8" s="27" customFormat="1" ht="27.75" customHeight="1">
      <c r="A309" s="24"/>
      <c r="B309" s="24"/>
      <c r="C309" s="132" t="s">
        <v>269</v>
      </c>
      <c r="D309" s="132"/>
      <c r="E309" s="132"/>
      <c r="F309" s="132"/>
      <c r="G309" s="132"/>
      <c r="H309" s="132"/>
    </row>
    <row r="310" spans="1:8" s="27" customFormat="1" ht="26.25" customHeight="1">
      <c r="A310" s="24"/>
      <c r="B310" s="24"/>
      <c r="C310" s="132" t="s">
        <v>426</v>
      </c>
      <c r="D310" s="132"/>
      <c r="E310" s="132"/>
      <c r="F310" s="132"/>
      <c r="G310" s="132"/>
      <c r="H310" s="132"/>
    </row>
    <row r="311" spans="1:8" s="27" customFormat="1" ht="14.25" customHeight="1">
      <c r="A311" s="24"/>
      <c r="B311" s="24"/>
      <c r="C311" s="132" t="s">
        <v>270</v>
      </c>
      <c r="D311" s="132"/>
      <c r="E311" s="132"/>
      <c r="F311" s="132"/>
      <c r="G311" s="132"/>
      <c r="H311" s="132"/>
    </row>
    <row r="312" spans="1:8" s="27" customFormat="1" ht="14.25" customHeight="1">
      <c r="A312" s="24"/>
      <c r="B312" s="24"/>
      <c r="C312" s="132" t="s">
        <v>271</v>
      </c>
      <c r="D312" s="132"/>
      <c r="E312" s="132"/>
      <c r="F312" s="132"/>
      <c r="G312" s="132"/>
      <c r="H312" s="132"/>
    </row>
    <row r="313" spans="1:8" s="13" customFormat="1" ht="18" customHeight="1">
      <c r="A313" s="11"/>
      <c r="B313" s="11">
        <v>60017</v>
      </c>
      <c r="C313" s="32" t="s">
        <v>288</v>
      </c>
      <c r="D313" s="33">
        <v>325202</v>
      </c>
      <c r="E313" s="33">
        <v>6014</v>
      </c>
      <c r="F313" s="33">
        <v>0</v>
      </c>
      <c r="G313" s="33">
        <v>0</v>
      </c>
      <c r="H313" s="33">
        <f>D313+E313-F313</f>
        <v>331216</v>
      </c>
    </row>
    <row r="314" spans="1:8" s="27" customFormat="1" ht="80.25" customHeight="1">
      <c r="A314" s="24"/>
      <c r="B314" s="80"/>
      <c r="C314" s="130" t="s">
        <v>513</v>
      </c>
      <c r="D314" s="130"/>
      <c r="E314" s="130"/>
      <c r="F314" s="130"/>
      <c r="G314" s="130"/>
      <c r="H314" s="130"/>
    </row>
    <row r="315" spans="1:8" s="13" customFormat="1" ht="18" customHeight="1">
      <c r="A315" s="11"/>
      <c r="B315" s="11">
        <v>60095</v>
      </c>
      <c r="C315" s="32" t="s">
        <v>18</v>
      </c>
      <c r="D315" s="33">
        <v>946281</v>
      </c>
      <c r="E315" s="33">
        <v>99146</v>
      </c>
      <c r="F315" s="33">
        <v>76938</v>
      </c>
      <c r="G315" s="33">
        <v>0</v>
      </c>
      <c r="H315" s="33">
        <f>D315+E315-F315</f>
        <v>968489</v>
      </c>
    </row>
    <row r="316" spans="1:8" s="13" customFormat="1" ht="15" customHeight="1">
      <c r="A316" s="11"/>
      <c r="B316" s="11"/>
      <c r="C316" s="129" t="s">
        <v>127</v>
      </c>
      <c r="D316" s="129"/>
      <c r="E316" s="129"/>
      <c r="F316" s="129"/>
      <c r="G316" s="129"/>
      <c r="H316" s="129"/>
    </row>
    <row r="317" spans="1:8" s="13" customFormat="1" ht="13.5" customHeight="1">
      <c r="A317" s="11"/>
      <c r="B317" s="11"/>
      <c r="C317" s="131" t="s">
        <v>130</v>
      </c>
      <c r="D317" s="131"/>
      <c r="E317" s="131"/>
      <c r="F317" s="131"/>
      <c r="G317" s="131"/>
      <c r="H317" s="131"/>
    </row>
    <row r="318" spans="1:8" s="13" customFormat="1" ht="26.25" customHeight="1">
      <c r="A318" s="11"/>
      <c r="B318" s="11"/>
      <c r="C318" s="131" t="s">
        <v>133</v>
      </c>
      <c r="D318" s="131"/>
      <c r="E318" s="131"/>
      <c r="F318" s="131"/>
      <c r="G318" s="131"/>
      <c r="H318" s="131"/>
    </row>
    <row r="319" spans="1:30" s="13" customFormat="1" ht="27.75" customHeight="1">
      <c r="A319" s="11"/>
      <c r="B319" s="11"/>
      <c r="C319" s="131" t="s">
        <v>134</v>
      </c>
      <c r="D319" s="131"/>
      <c r="E319" s="131"/>
      <c r="F319" s="131"/>
      <c r="G319" s="131"/>
      <c r="H319" s="131"/>
      <c r="K319" s="79"/>
      <c r="L319" s="79"/>
      <c r="M319" s="79"/>
      <c r="X319" s="79"/>
      <c r="Y319" s="79"/>
      <c r="AC319" s="79">
        <f>39317+2897</f>
        <v>42214</v>
      </c>
      <c r="AD319" s="79">
        <v>2897</v>
      </c>
    </row>
    <row r="320" spans="1:8" s="13" customFormat="1" ht="13.5" customHeight="1">
      <c r="A320" s="11"/>
      <c r="B320" s="11"/>
      <c r="C320" s="131" t="s">
        <v>131</v>
      </c>
      <c r="D320" s="131"/>
      <c r="E320" s="131"/>
      <c r="F320" s="131"/>
      <c r="G320" s="131"/>
      <c r="H320" s="131"/>
    </row>
    <row r="321" spans="1:8" s="13" customFormat="1" ht="26.25" customHeight="1">
      <c r="A321" s="11"/>
      <c r="B321" s="11"/>
      <c r="C321" s="131" t="s">
        <v>132</v>
      </c>
      <c r="D321" s="131"/>
      <c r="E321" s="131"/>
      <c r="F321" s="131"/>
      <c r="G321" s="131"/>
      <c r="H321" s="131"/>
    </row>
    <row r="322" spans="1:30" s="27" customFormat="1" ht="29.25" customHeight="1">
      <c r="A322" s="24"/>
      <c r="B322" s="24"/>
      <c r="C322" s="130" t="s">
        <v>331</v>
      </c>
      <c r="D322" s="130"/>
      <c r="E322" s="130"/>
      <c r="F322" s="130"/>
      <c r="G322" s="130"/>
      <c r="H322" s="130"/>
      <c r="K322" s="78"/>
      <c r="L322" s="78"/>
      <c r="M322" s="78"/>
      <c r="X322" s="78"/>
      <c r="Y322" s="78"/>
      <c r="AC322" s="78"/>
      <c r="AD322" s="78"/>
    </row>
    <row r="323" spans="1:8" s="6" customFormat="1" ht="54" customHeight="1">
      <c r="A323" s="37"/>
      <c r="B323" s="24"/>
      <c r="C323" s="130" t="s">
        <v>461</v>
      </c>
      <c r="D323" s="130"/>
      <c r="E323" s="130"/>
      <c r="F323" s="130"/>
      <c r="G323" s="130"/>
      <c r="H323" s="130"/>
    </row>
    <row r="324" spans="1:8" s="27" customFormat="1" ht="5.25" customHeight="1">
      <c r="A324" s="24"/>
      <c r="B324" s="24"/>
      <c r="C324" s="5"/>
      <c r="D324" s="5"/>
      <c r="E324" s="5"/>
      <c r="F324" s="5"/>
      <c r="G324" s="5"/>
      <c r="H324" s="5"/>
    </row>
    <row r="325" spans="1:8" s="6" customFormat="1" ht="23.25" customHeight="1">
      <c r="A325" s="21"/>
      <c r="B325" s="21">
        <v>630</v>
      </c>
      <c r="C325" s="40" t="s">
        <v>118</v>
      </c>
      <c r="D325" s="28">
        <v>1341001</v>
      </c>
      <c r="E325" s="28">
        <f>E326</f>
        <v>178223</v>
      </c>
      <c r="F325" s="28">
        <f>F326</f>
        <v>21588</v>
      </c>
      <c r="G325" s="28">
        <f>G326</f>
        <v>87637</v>
      </c>
      <c r="H325" s="28">
        <f>D325+E325-F325</f>
        <v>1497636</v>
      </c>
    </row>
    <row r="326" spans="1:8" s="13" customFormat="1" ht="20.25" customHeight="1">
      <c r="A326" s="11"/>
      <c r="B326" s="11">
        <v>63095</v>
      </c>
      <c r="C326" s="41" t="s">
        <v>18</v>
      </c>
      <c r="D326" s="33">
        <v>687182</v>
      </c>
      <c r="E326" s="33">
        <v>178223</v>
      </c>
      <c r="F326" s="33">
        <v>21588</v>
      </c>
      <c r="G326" s="33">
        <v>87637</v>
      </c>
      <c r="H326" s="33">
        <f>D326+E326-F326</f>
        <v>843817</v>
      </c>
    </row>
    <row r="327" spans="1:8" s="13" customFormat="1" ht="16.5" customHeight="1">
      <c r="A327" s="11"/>
      <c r="B327" s="11"/>
      <c r="C327" s="129" t="s">
        <v>122</v>
      </c>
      <c r="D327" s="129"/>
      <c r="E327" s="129"/>
      <c r="F327" s="129"/>
      <c r="G327" s="129"/>
      <c r="H327" s="129"/>
    </row>
    <row r="328" spans="1:30" s="13" customFormat="1" ht="18" customHeight="1">
      <c r="A328" s="11"/>
      <c r="B328" s="11"/>
      <c r="C328" s="131" t="s">
        <v>128</v>
      </c>
      <c r="D328" s="131"/>
      <c r="E328" s="131"/>
      <c r="F328" s="131"/>
      <c r="G328" s="131"/>
      <c r="H328" s="131"/>
      <c r="K328" s="79"/>
      <c r="L328" s="79"/>
      <c r="M328" s="79"/>
      <c r="X328" s="79"/>
      <c r="Y328" s="79"/>
      <c r="AC328" s="79">
        <f>39317+2897</f>
        <v>42214</v>
      </c>
      <c r="AD328" s="79">
        <v>2897</v>
      </c>
    </row>
    <row r="329" spans="1:8" s="13" customFormat="1" ht="26.25" customHeight="1">
      <c r="A329" s="11"/>
      <c r="B329" s="11"/>
      <c r="C329" s="131" t="s">
        <v>126</v>
      </c>
      <c r="D329" s="131"/>
      <c r="E329" s="131"/>
      <c r="F329" s="131"/>
      <c r="G329" s="131"/>
      <c r="H329" s="131"/>
    </row>
    <row r="330" spans="1:30" s="13" customFormat="1" ht="53.25" customHeight="1">
      <c r="A330" s="11"/>
      <c r="B330" s="11"/>
      <c r="C330" s="131" t="s">
        <v>332</v>
      </c>
      <c r="D330" s="131"/>
      <c r="E330" s="131"/>
      <c r="F330" s="131"/>
      <c r="G330" s="131"/>
      <c r="H330" s="131"/>
      <c r="K330" s="79"/>
      <c r="L330" s="79"/>
      <c r="M330" s="79"/>
      <c r="X330" s="79"/>
      <c r="Y330" s="79"/>
      <c r="AC330" s="79">
        <f>39317+2897</f>
        <v>42214</v>
      </c>
      <c r="AD330" s="79">
        <v>2897</v>
      </c>
    </row>
    <row r="331" spans="1:8" s="13" customFormat="1" ht="13.5" customHeight="1">
      <c r="A331" s="11"/>
      <c r="B331" s="11"/>
      <c r="C331" s="131" t="s">
        <v>123</v>
      </c>
      <c r="D331" s="131"/>
      <c r="E331" s="131"/>
      <c r="F331" s="131"/>
      <c r="G331" s="131"/>
      <c r="H331" s="131"/>
    </row>
    <row r="332" spans="1:8" s="13" customFormat="1" ht="26.25" customHeight="1">
      <c r="A332" s="11"/>
      <c r="B332" s="11"/>
      <c r="C332" s="131" t="s">
        <v>125</v>
      </c>
      <c r="D332" s="131"/>
      <c r="E332" s="131"/>
      <c r="F332" s="131"/>
      <c r="G332" s="131"/>
      <c r="H332" s="131"/>
    </row>
    <row r="333" spans="1:30" s="13" customFormat="1" ht="54" customHeight="1">
      <c r="A333" s="11"/>
      <c r="B333" s="11"/>
      <c r="C333" s="131" t="s">
        <v>427</v>
      </c>
      <c r="D333" s="131"/>
      <c r="E333" s="131"/>
      <c r="F333" s="131"/>
      <c r="G333" s="131"/>
      <c r="H333" s="131"/>
      <c r="K333" s="79"/>
      <c r="L333" s="79"/>
      <c r="M333" s="79"/>
      <c r="X333" s="79"/>
      <c r="Y333" s="79"/>
      <c r="AC333" s="79">
        <f>39317+2897</f>
        <v>42214</v>
      </c>
      <c r="AD333" s="79">
        <v>2897</v>
      </c>
    </row>
    <row r="334" spans="1:30" s="13" customFormat="1" ht="13.5" customHeight="1">
      <c r="A334" s="11"/>
      <c r="B334" s="11"/>
      <c r="C334" s="131" t="s">
        <v>129</v>
      </c>
      <c r="D334" s="131"/>
      <c r="E334" s="131"/>
      <c r="F334" s="131"/>
      <c r="G334" s="131"/>
      <c r="H334" s="131"/>
      <c r="K334" s="79"/>
      <c r="L334" s="79"/>
      <c r="M334" s="79"/>
      <c r="X334" s="79"/>
      <c r="Y334" s="79"/>
      <c r="AC334" s="79">
        <f>39317+2897</f>
        <v>42214</v>
      </c>
      <c r="AD334" s="79">
        <v>2897</v>
      </c>
    </row>
    <row r="335" spans="1:8" s="13" customFormat="1" ht="26.25" customHeight="1">
      <c r="A335" s="11"/>
      <c r="B335" s="11"/>
      <c r="C335" s="131" t="s">
        <v>124</v>
      </c>
      <c r="D335" s="131"/>
      <c r="E335" s="131"/>
      <c r="F335" s="131"/>
      <c r="G335" s="131"/>
      <c r="H335" s="131"/>
    </row>
    <row r="336" spans="1:30" s="13" customFormat="1" ht="29.25" customHeight="1">
      <c r="A336" s="11"/>
      <c r="B336" s="11"/>
      <c r="C336" s="131" t="s">
        <v>333</v>
      </c>
      <c r="D336" s="131"/>
      <c r="E336" s="131"/>
      <c r="F336" s="131"/>
      <c r="G336" s="131"/>
      <c r="H336" s="131"/>
      <c r="K336" s="79"/>
      <c r="L336" s="79"/>
      <c r="M336" s="79"/>
      <c r="X336" s="79"/>
      <c r="Y336" s="79"/>
      <c r="AC336" s="79"/>
      <c r="AD336" s="79"/>
    </row>
    <row r="337" spans="3:8" s="13" customFormat="1" ht="4.5" customHeight="1">
      <c r="C337" s="3"/>
      <c r="D337" s="3"/>
      <c r="E337" s="3"/>
      <c r="F337" s="3"/>
      <c r="G337" s="3"/>
      <c r="H337" s="3"/>
    </row>
    <row r="338" spans="1:8" s="4" customFormat="1" ht="23.25" customHeight="1">
      <c r="A338" s="73"/>
      <c r="B338" s="73">
        <v>700</v>
      </c>
      <c r="C338" s="81" t="s">
        <v>98</v>
      </c>
      <c r="D338" s="82">
        <v>795140</v>
      </c>
      <c r="E338" s="82">
        <f>E339</f>
        <v>82755</v>
      </c>
      <c r="F338" s="82">
        <f>F339</f>
        <v>0</v>
      </c>
      <c r="G338" s="82">
        <f>G339</f>
        <v>0</v>
      </c>
      <c r="H338" s="82">
        <f>D338+E338-F338</f>
        <v>877895</v>
      </c>
    </row>
    <row r="339" spans="1:8" s="13" customFormat="1" ht="18" customHeight="1">
      <c r="A339" s="11"/>
      <c r="B339" s="11">
        <v>70005</v>
      </c>
      <c r="C339" s="32" t="s">
        <v>99</v>
      </c>
      <c r="D339" s="33">
        <v>795140</v>
      </c>
      <c r="E339" s="33">
        <v>82755</v>
      </c>
      <c r="F339" s="33">
        <v>0</v>
      </c>
      <c r="G339" s="33">
        <v>0</v>
      </c>
      <c r="H339" s="33">
        <f>D339+E339-F339</f>
        <v>877895</v>
      </c>
    </row>
    <row r="340" spans="1:8" s="13" customFormat="1" ht="18" customHeight="1">
      <c r="A340" s="11"/>
      <c r="B340" s="11"/>
      <c r="C340" s="131" t="s">
        <v>175</v>
      </c>
      <c r="D340" s="131"/>
      <c r="E340" s="131"/>
      <c r="F340" s="131"/>
      <c r="G340" s="131"/>
      <c r="H340" s="131"/>
    </row>
    <row r="341" spans="1:8" s="7" customFormat="1" ht="54" customHeight="1">
      <c r="A341" s="71"/>
      <c r="B341" s="71"/>
      <c r="C341" s="131" t="s">
        <v>176</v>
      </c>
      <c r="D341" s="131"/>
      <c r="E341" s="131"/>
      <c r="F341" s="131"/>
      <c r="G341" s="131"/>
      <c r="H341" s="131"/>
    </row>
    <row r="342" spans="1:8" s="13" customFormat="1" ht="68.25" customHeight="1">
      <c r="A342" s="11"/>
      <c r="B342" s="11"/>
      <c r="C342" s="131" t="s">
        <v>428</v>
      </c>
      <c r="D342" s="131"/>
      <c r="E342" s="131"/>
      <c r="F342" s="131"/>
      <c r="G342" s="131"/>
      <c r="H342" s="131"/>
    </row>
    <row r="343" spans="1:8" s="7" customFormat="1" ht="6" customHeight="1">
      <c r="A343" s="71"/>
      <c r="B343" s="71"/>
      <c r="C343" s="3"/>
      <c r="D343" s="3"/>
      <c r="E343" s="3"/>
      <c r="F343" s="3"/>
      <c r="G343" s="3"/>
      <c r="H343" s="3"/>
    </row>
    <row r="344" spans="1:8" s="6" customFormat="1" ht="24" customHeight="1">
      <c r="A344" s="21"/>
      <c r="B344" s="21">
        <v>710</v>
      </c>
      <c r="C344" s="22" t="s">
        <v>286</v>
      </c>
      <c r="D344" s="28">
        <v>4970225</v>
      </c>
      <c r="E344" s="28">
        <f>E345</f>
        <v>2152700</v>
      </c>
      <c r="F344" s="28">
        <f>F345</f>
        <v>0</v>
      </c>
      <c r="G344" s="28">
        <f>G345</f>
        <v>0</v>
      </c>
      <c r="H344" s="28">
        <f>D344+E344-F344</f>
        <v>7122925</v>
      </c>
    </row>
    <row r="345" spans="1:8" s="27" customFormat="1" ht="21.75" customHeight="1">
      <c r="A345" s="24"/>
      <c r="B345" s="24">
        <v>71095</v>
      </c>
      <c r="C345" s="30" t="s">
        <v>18</v>
      </c>
      <c r="D345" s="31">
        <v>0</v>
      </c>
      <c r="E345" s="31">
        <v>2152700</v>
      </c>
      <c r="F345" s="31">
        <v>0</v>
      </c>
      <c r="G345" s="31">
        <v>0</v>
      </c>
      <c r="H345" s="31">
        <f>D345+E345-F345</f>
        <v>2152700</v>
      </c>
    </row>
    <row r="346" spans="1:8" s="6" customFormat="1" ht="55.5" customHeight="1">
      <c r="A346" s="37"/>
      <c r="B346" s="24"/>
      <c r="C346" s="130" t="s">
        <v>429</v>
      </c>
      <c r="D346" s="130"/>
      <c r="E346" s="130"/>
      <c r="F346" s="130"/>
      <c r="G346" s="130"/>
      <c r="H346" s="130"/>
    </row>
    <row r="347" spans="1:8" s="35" customFormat="1" ht="6" customHeight="1">
      <c r="A347" s="34"/>
      <c r="B347" s="34"/>
      <c r="C347" s="5"/>
      <c r="D347" s="5"/>
      <c r="E347" s="5"/>
      <c r="F347" s="5"/>
      <c r="G347" s="5"/>
      <c r="H347" s="5"/>
    </row>
    <row r="348" spans="1:8" s="4" customFormat="1" ht="24" customHeight="1">
      <c r="A348" s="73"/>
      <c r="B348" s="73">
        <v>720</v>
      </c>
      <c r="C348" s="81" t="s">
        <v>235</v>
      </c>
      <c r="D348" s="82">
        <v>70946798</v>
      </c>
      <c r="E348" s="82">
        <f>E349</f>
        <v>37880314</v>
      </c>
      <c r="F348" s="82">
        <f>F349</f>
        <v>348219</v>
      </c>
      <c r="G348" s="82">
        <f>G349</f>
        <v>465662</v>
      </c>
      <c r="H348" s="82">
        <f>D348+E348-F348</f>
        <v>108478893</v>
      </c>
    </row>
    <row r="349" spans="1:8" s="13" customFormat="1" ht="19.5" customHeight="1">
      <c r="A349" s="11"/>
      <c r="B349" s="11">
        <v>72095</v>
      </c>
      <c r="C349" s="32" t="s">
        <v>18</v>
      </c>
      <c r="D349" s="33">
        <v>70946798</v>
      </c>
      <c r="E349" s="33">
        <v>37880314</v>
      </c>
      <c r="F349" s="33">
        <v>348219</v>
      </c>
      <c r="G349" s="33">
        <v>465662</v>
      </c>
      <c r="H349" s="33">
        <f>D349+E349-F349</f>
        <v>108478893</v>
      </c>
    </row>
    <row r="350" spans="1:8" s="13" customFormat="1" ht="14.25" customHeight="1">
      <c r="A350" s="11"/>
      <c r="B350" s="83"/>
      <c r="C350" s="129" t="s">
        <v>236</v>
      </c>
      <c r="D350" s="129"/>
      <c r="E350" s="129"/>
      <c r="F350" s="129"/>
      <c r="G350" s="129"/>
      <c r="H350" s="129"/>
    </row>
    <row r="351" spans="1:8" s="13" customFormat="1" ht="16.5" customHeight="1">
      <c r="A351" s="11"/>
      <c r="B351" s="83"/>
      <c r="C351" s="131" t="s">
        <v>237</v>
      </c>
      <c r="D351" s="131"/>
      <c r="E351" s="131"/>
      <c r="F351" s="131"/>
      <c r="G351" s="131"/>
      <c r="H351" s="131"/>
    </row>
    <row r="352" spans="1:8" s="13" customFormat="1" ht="16.5" customHeight="1">
      <c r="A352" s="11"/>
      <c r="B352" s="83"/>
      <c r="C352" s="131" t="s">
        <v>238</v>
      </c>
      <c r="D352" s="131"/>
      <c r="E352" s="131"/>
      <c r="F352" s="131"/>
      <c r="G352" s="131"/>
      <c r="H352" s="131"/>
    </row>
    <row r="353" spans="1:8" s="13" customFormat="1" ht="14.25" customHeight="1">
      <c r="A353" s="11"/>
      <c r="B353" s="83"/>
      <c r="C353" s="131" t="s">
        <v>239</v>
      </c>
      <c r="D353" s="131"/>
      <c r="E353" s="131"/>
      <c r="F353" s="131"/>
      <c r="G353" s="131"/>
      <c r="H353" s="131"/>
    </row>
    <row r="354" spans="1:8" s="13" customFormat="1" ht="27.75" customHeight="1">
      <c r="A354" s="11"/>
      <c r="B354" s="11"/>
      <c r="C354" s="131" t="s">
        <v>240</v>
      </c>
      <c r="D354" s="131"/>
      <c r="E354" s="131"/>
      <c r="F354" s="131"/>
      <c r="G354" s="131"/>
      <c r="H354" s="131"/>
    </row>
    <row r="355" spans="1:8" s="13" customFormat="1" ht="16.5" customHeight="1">
      <c r="A355" s="11"/>
      <c r="B355" s="11"/>
      <c r="C355" s="131" t="s">
        <v>272</v>
      </c>
      <c r="D355" s="131"/>
      <c r="E355" s="131"/>
      <c r="F355" s="131"/>
      <c r="G355" s="131"/>
      <c r="H355" s="131"/>
    </row>
    <row r="356" spans="1:8" s="13" customFormat="1" ht="80.25" customHeight="1">
      <c r="A356" s="11"/>
      <c r="B356" s="83"/>
      <c r="C356" s="131" t="s">
        <v>462</v>
      </c>
      <c r="D356" s="131"/>
      <c r="E356" s="131"/>
      <c r="F356" s="131"/>
      <c r="G356" s="131"/>
      <c r="H356" s="131"/>
    </row>
    <row r="357" spans="1:8" s="27" customFormat="1" ht="53.25" customHeight="1">
      <c r="A357" s="24"/>
      <c r="B357" s="80"/>
      <c r="C357" s="130" t="s">
        <v>241</v>
      </c>
      <c r="D357" s="130"/>
      <c r="E357" s="130"/>
      <c r="F357" s="130"/>
      <c r="G357" s="130"/>
      <c r="H357" s="130"/>
    </row>
    <row r="358" spans="1:8" s="27" customFormat="1" ht="16.5" customHeight="1">
      <c r="A358" s="24"/>
      <c r="B358" s="80"/>
      <c r="C358" s="130" t="s">
        <v>273</v>
      </c>
      <c r="D358" s="130"/>
      <c r="E358" s="130"/>
      <c r="F358" s="130"/>
      <c r="G358" s="130"/>
      <c r="H358" s="130"/>
    </row>
    <row r="359" spans="1:8" s="27" customFormat="1" ht="15" customHeight="1">
      <c r="A359" s="24"/>
      <c r="B359" s="80"/>
      <c r="C359" s="130" t="s">
        <v>274</v>
      </c>
      <c r="D359" s="130"/>
      <c r="E359" s="130"/>
      <c r="F359" s="130"/>
      <c r="G359" s="130"/>
      <c r="H359" s="130"/>
    </row>
    <row r="360" spans="1:8" s="13" customFormat="1" ht="14.25" customHeight="1">
      <c r="A360" s="11"/>
      <c r="B360" s="83"/>
      <c r="C360" s="131" t="s">
        <v>239</v>
      </c>
      <c r="D360" s="131"/>
      <c r="E360" s="131"/>
      <c r="F360" s="131"/>
      <c r="G360" s="131"/>
      <c r="H360" s="131"/>
    </row>
    <row r="361" spans="1:8" s="13" customFormat="1" ht="27.75" customHeight="1">
      <c r="A361" s="11"/>
      <c r="B361" s="11"/>
      <c r="C361" s="131" t="s">
        <v>509</v>
      </c>
      <c r="D361" s="131"/>
      <c r="E361" s="131"/>
      <c r="F361" s="131"/>
      <c r="G361" s="131"/>
      <c r="H361" s="131"/>
    </row>
    <row r="362" spans="1:8" s="13" customFormat="1" ht="39.75" customHeight="1">
      <c r="A362" s="11"/>
      <c r="B362" s="11"/>
      <c r="C362" s="131" t="s">
        <v>334</v>
      </c>
      <c r="D362" s="131"/>
      <c r="E362" s="131"/>
      <c r="F362" s="131"/>
      <c r="G362" s="131"/>
      <c r="H362" s="131"/>
    </row>
    <row r="363" spans="1:8" s="27" customFormat="1" ht="41.25" customHeight="1">
      <c r="A363" s="24"/>
      <c r="B363" s="80"/>
      <c r="C363" s="130" t="s">
        <v>335</v>
      </c>
      <c r="D363" s="130"/>
      <c r="E363" s="130"/>
      <c r="F363" s="130"/>
      <c r="G363" s="130"/>
      <c r="H363" s="130"/>
    </row>
    <row r="364" spans="1:8" s="27" customFormat="1" ht="11.25" customHeight="1">
      <c r="A364" s="24"/>
      <c r="B364" s="80"/>
      <c r="C364" s="5"/>
      <c r="D364" s="5"/>
      <c r="E364" s="5"/>
      <c r="F364" s="5"/>
      <c r="G364" s="5"/>
      <c r="H364" s="5"/>
    </row>
    <row r="365" spans="1:8" s="27" customFormat="1" ht="15.75" customHeight="1">
      <c r="A365" s="24"/>
      <c r="B365" s="80"/>
      <c r="C365" s="130" t="s">
        <v>275</v>
      </c>
      <c r="D365" s="130"/>
      <c r="E365" s="130"/>
      <c r="F365" s="130"/>
      <c r="G365" s="130"/>
      <c r="H365" s="130"/>
    </row>
    <row r="366" spans="1:8" s="13" customFormat="1" ht="14.25" customHeight="1">
      <c r="A366" s="11"/>
      <c r="B366" s="83"/>
      <c r="C366" s="131" t="s">
        <v>336</v>
      </c>
      <c r="D366" s="131"/>
      <c r="E366" s="131"/>
      <c r="F366" s="131"/>
      <c r="G366" s="131"/>
      <c r="H366" s="131"/>
    </row>
    <row r="367" spans="1:8" s="27" customFormat="1" ht="14.25" customHeight="1">
      <c r="A367" s="24"/>
      <c r="B367" s="80"/>
      <c r="C367" s="130" t="s">
        <v>276</v>
      </c>
      <c r="D367" s="130"/>
      <c r="E367" s="130"/>
      <c r="F367" s="130"/>
      <c r="G367" s="130"/>
      <c r="H367" s="130"/>
    </row>
    <row r="368" spans="1:8" s="13" customFormat="1" ht="28.5" customHeight="1">
      <c r="A368" s="11"/>
      <c r="B368" s="11"/>
      <c r="C368" s="131" t="s">
        <v>430</v>
      </c>
      <c r="D368" s="131"/>
      <c r="E368" s="131"/>
      <c r="F368" s="131"/>
      <c r="G368" s="131"/>
      <c r="H368" s="131"/>
    </row>
    <row r="369" spans="1:8" s="13" customFormat="1" ht="50.25" customHeight="1">
      <c r="A369" s="11"/>
      <c r="B369" s="11"/>
      <c r="C369" s="131" t="s">
        <v>431</v>
      </c>
      <c r="D369" s="131"/>
      <c r="E369" s="131"/>
      <c r="F369" s="131"/>
      <c r="G369" s="131"/>
      <c r="H369" s="131"/>
    </row>
    <row r="370" spans="1:8" s="27" customFormat="1" ht="43.5" customHeight="1">
      <c r="A370" s="24"/>
      <c r="B370" s="80"/>
      <c r="C370" s="131" t="s">
        <v>337</v>
      </c>
      <c r="D370" s="131"/>
      <c r="E370" s="131"/>
      <c r="F370" s="131"/>
      <c r="G370" s="131"/>
      <c r="H370" s="131"/>
    </row>
    <row r="371" spans="1:8" s="27" customFormat="1" ht="44.25" customHeight="1">
      <c r="A371" s="24"/>
      <c r="B371" s="24"/>
      <c r="C371" s="130" t="s">
        <v>338</v>
      </c>
      <c r="D371" s="130"/>
      <c r="E371" s="130"/>
      <c r="F371" s="130"/>
      <c r="G371" s="130"/>
      <c r="H371" s="130"/>
    </row>
    <row r="372" spans="1:8" s="27" customFormat="1" ht="3.75" customHeight="1">
      <c r="A372" s="24"/>
      <c r="B372" s="80"/>
      <c r="C372" s="5"/>
      <c r="D372" s="5"/>
      <c r="E372" s="5"/>
      <c r="F372" s="5"/>
      <c r="G372" s="5"/>
      <c r="H372" s="5"/>
    </row>
    <row r="373" spans="1:8" s="87" customFormat="1" ht="24" customHeight="1">
      <c r="A373" s="84"/>
      <c r="B373" s="84">
        <v>750</v>
      </c>
      <c r="C373" s="85" t="s">
        <v>168</v>
      </c>
      <c r="D373" s="86">
        <v>147641771</v>
      </c>
      <c r="E373" s="86">
        <f>E374+E378</f>
        <v>1374830</v>
      </c>
      <c r="F373" s="86">
        <f>F374+F378</f>
        <v>2700564</v>
      </c>
      <c r="G373" s="86">
        <f>G374+G378</f>
        <v>200000</v>
      </c>
      <c r="H373" s="86">
        <f>D373+E373-F373</f>
        <v>146316037</v>
      </c>
    </row>
    <row r="374" spans="1:8" s="27" customFormat="1" ht="18.75" customHeight="1">
      <c r="A374" s="24"/>
      <c r="B374" s="24">
        <v>75018</v>
      </c>
      <c r="C374" s="30" t="s">
        <v>309</v>
      </c>
      <c r="D374" s="33">
        <v>112359971</v>
      </c>
      <c r="E374" s="33">
        <v>0</v>
      </c>
      <c r="F374" s="33">
        <v>298482</v>
      </c>
      <c r="G374" s="31">
        <v>0</v>
      </c>
      <c r="H374" s="31">
        <f>D374+E374-F374</f>
        <v>112061489</v>
      </c>
    </row>
    <row r="375" spans="1:8" s="27" customFormat="1" ht="27.75" customHeight="1">
      <c r="A375" s="24"/>
      <c r="B375" s="24"/>
      <c r="C375" s="150" t="s">
        <v>463</v>
      </c>
      <c r="D375" s="150"/>
      <c r="E375" s="150"/>
      <c r="F375" s="150"/>
      <c r="G375" s="150"/>
      <c r="H375" s="150"/>
    </row>
    <row r="376" spans="1:8" s="27" customFormat="1" ht="27.75" customHeight="1">
      <c r="A376" s="24"/>
      <c r="B376" s="24"/>
      <c r="C376" s="155" t="s">
        <v>377</v>
      </c>
      <c r="D376" s="155"/>
      <c r="E376" s="155"/>
      <c r="F376" s="155"/>
      <c r="G376" s="155"/>
      <c r="H376" s="155"/>
    </row>
    <row r="377" spans="1:8" s="27" customFormat="1" ht="29.25" customHeight="1">
      <c r="A377" s="24"/>
      <c r="B377" s="24"/>
      <c r="C377" s="155" t="s">
        <v>469</v>
      </c>
      <c r="D377" s="155"/>
      <c r="E377" s="155"/>
      <c r="F377" s="155"/>
      <c r="G377" s="155"/>
      <c r="H377" s="155"/>
    </row>
    <row r="378" spans="1:8" s="13" customFormat="1" ht="18.75" customHeight="1">
      <c r="A378" s="11"/>
      <c r="B378" s="11">
        <v>75075</v>
      </c>
      <c r="C378" s="32" t="s">
        <v>114</v>
      </c>
      <c r="D378" s="33">
        <v>29177732</v>
      </c>
      <c r="E378" s="33">
        <v>1374830</v>
      </c>
      <c r="F378" s="33">
        <v>2402082</v>
      </c>
      <c r="G378" s="33">
        <v>200000</v>
      </c>
      <c r="H378" s="33">
        <f>D378+E378-F378</f>
        <v>28150480</v>
      </c>
    </row>
    <row r="379" spans="1:8" s="13" customFormat="1" ht="39.75" customHeight="1">
      <c r="A379" s="11"/>
      <c r="B379" s="11"/>
      <c r="C379" s="131" t="s">
        <v>339</v>
      </c>
      <c r="D379" s="131"/>
      <c r="E379" s="131"/>
      <c r="F379" s="131"/>
      <c r="G379" s="131"/>
      <c r="H379" s="131"/>
    </row>
    <row r="380" spans="1:8" s="13" customFormat="1" ht="15" customHeight="1">
      <c r="A380" s="11"/>
      <c r="B380" s="11"/>
      <c r="C380" s="129" t="s">
        <v>183</v>
      </c>
      <c r="D380" s="129"/>
      <c r="E380" s="129"/>
      <c r="F380" s="129"/>
      <c r="G380" s="129"/>
      <c r="H380" s="129"/>
    </row>
    <row r="381" spans="1:8" s="27" customFormat="1" ht="14.25" customHeight="1">
      <c r="A381" s="24"/>
      <c r="B381" s="24"/>
      <c r="C381" s="130" t="s">
        <v>184</v>
      </c>
      <c r="D381" s="130"/>
      <c r="E381" s="130"/>
      <c r="F381" s="130"/>
      <c r="G381" s="130"/>
      <c r="H381" s="130"/>
    </row>
    <row r="382" spans="1:8" s="27" customFormat="1" ht="27" customHeight="1">
      <c r="A382" s="24"/>
      <c r="B382" s="80"/>
      <c r="C382" s="130" t="s">
        <v>310</v>
      </c>
      <c r="D382" s="130"/>
      <c r="E382" s="130"/>
      <c r="F382" s="130"/>
      <c r="G382" s="130"/>
      <c r="H382" s="130"/>
    </row>
    <row r="383" spans="1:8" s="27" customFormat="1" ht="41.25" customHeight="1">
      <c r="A383" s="24"/>
      <c r="B383" s="80"/>
      <c r="C383" s="130" t="s">
        <v>432</v>
      </c>
      <c r="D383" s="130"/>
      <c r="E383" s="130"/>
      <c r="F383" s="130"/>
      <c r="G383" s="130"/>
      <c r="H383" s="130"/>
    </row>
    <row r="384" spans="1:8" s="13" customFormat="1" ht="15.75" customHeight="1">
      <c r="A384" s="11"/>
      <c r="B384" s="11"/>
      <c r="C384" s="131" t="s">
        <v>186</v>
      </c>
      <c r="D384" s="131"/>
      <c r="E384" s="131"/>
      <c r="F384" s="131"/>
      <c r="G384" s="131"/>
      <c r="H384" s="131"/>
    </row>
    <row r="385" spans="1:8" s="27" customFormat="1" ht="27" customHeight="1">
      <c r="A385" s="24"/>
      <c r="B385" s="80"/>
      <c r="C385" s="130" t="s">
        <v>187</v>
      </c>
      <c r="D385" s="130"/>
      <c r="E385" s="130"/>
      <c r="F385" s="130"/>
      <c r="G385" s="130"/>
      <c r="H385" s="130"/>
    </row>
    <row r="386" spans="1:8" s="13" customFormat="1" ht="27.75" customHeight="1">
      <c r="A386" s="11"/>
      <c r="B386" s="11"/>
      <c r="C386" s="131" t="s">
        <v>185</v>
      </c>
      <c r="D386" s="131"/>
      <c r="E386" s="131"/>
      <c r="F386" s="131"/>
      <c r="G386" s="131"/>
      <c r="H386" s="131"/>
    </row>
    <row r="387" spans="1:8" s="13" customFormat="1" ht="52.5" customHeight="1">
      <c r="A387" s="11"/>
      <c r="B387" s="11"/>
      <c r="C387" s="131" t="s">
        <v>433</v>
      </c>
      <c r="D387" s="131"/>
      <c r="E387" s="131"/>
      <c r="F387" s="131"/>
      <c r="G387" s="131"/>
      <c r="H387" s="131"/>
    </row>
    <row r="388" spans="1:8" s="13" customFormat="1" ht="5.25" customHeight="1">
      <c r="A388" s="11"/>
      <c r="B388" s="11"/>
      <c r="C388" s="3"/>
      <c r="D388" s="3"/>
      <c r="E388" s="3"/>
      <c r="F388" s="3"/>
      <c r="G388" s="3"/>
      <c r="H388" s="3"/>
    </row>
    <row r="389" spans="1:8" s="87" customFormat="1" ht="27.75" customHeight="1">
      <c r="A389" s="84"/>
      <c r="B389" s="89">
        <v>754</v>
      </c>
      <c r="C389" s="90" t="s">
        <v>42</v>
      </c>
      <c r="D389" s="91">
        <v>1222995</v>
      </c>
      <c r="E389" s="91">
        <f>E390</f>
        <v>60000</v>
      </c>
      <c r="F389" s="91">
        <f>F390</f>
        <v>0</v>
      </c>
      <c r="G389" s="91">
        <f>G390</f>
        <v>0</v>
      </c>
      <c r="H389" s="91">
        <f>D389+E389-F389</f>
        <v>1282995</v>
      </c>
    </row>
    <row r="390" spans="1:8" s="27" customFormat="1" ht="18.75" customHeight="1">
      <c r="A390" s="24"/>
      <c r="B390" s="24">
        <v>75495</v>
      </c>
      <c r="C390" s="30" t="s">
        <v>18</v>
      </c>
      <c r="D390" s="31">
        <v>185000</v>
      </c>
      <c r="E390" s="31">
        <v>60000</v>
      </c>
      <c r="F390" s="31">
        <v>0</v>
      </c>
      <c r="G390" s="31">
        <v>0</v>
      </c>
      <c r="H390" s="31">
        <f>D390+E390-F390</f>
        <v>245000</v>
      </c>
    </row>
    <row r="391" spans="1:8" s="35" customFormat="1" ht="52.5" customHeight="1">
      <c r="A391" s="34"/>
      <c r="B391" s="34"/>
      <c r="C391" s="130" t="s">
        <v>340</v>
      </c>
      <c r="D391" s="130"/>
      <c r="E391" s="130"/>
      <c r="F391" s="130"/>
      <c r="G391" s="130"/>
      <c r="H391" s="130"/>
    </row>
    <row r="392" spans="1:8" s="27" customFormat="1" ht="4.5" customHeight="1">
      <c r="A392" s="24"/>
      <c r="B392" s="24"/>
      <c r="C392" s="92"/>
      <c r="D392" s="78"/>
      <c r="E392" s="78"/>
      <c r="F392" s="78"/>
      <c r="G392" s="78"/>
      <c r="H392" s="78"/>
    </row>
    <row r="393" spans="1:8" s="6" customFormat="1" ht="23.25" customHeight="1">
      <c r="A393" s="21"/>
      <c r="B393" s="21">
        <v>758</v>
      </c>
      <c r="C393" s="22" t="s">
        <v>171</v>
      </c>
      <c r="D393" s="28">
        <v>21982723</v>
      </c>
      <c r="E393" s="28">
        <f>E394</f>
        <v>0</v>
      </c>
      <c r="F393" s="28">
        <f>F394</f>
        <v>6500000</v>
      </c>
      <c r="G393" s="28">
        <f>G394</f>
        <v>0</v>
      </c>
      <c r="H393" s="28">
        <f>D393+E393-F393</f>
        <v>15482723</v>
      </c>
    </row>
    <row r="394" spans="1:8" s="27" customFormat="1" ht="18.75" customHeight="1">
      <c r="A394" s="24"/>
      <c r="B394" s="24">
        <v>75818</v>
      </c>
      <c r="C394" s="30" t="s">
        <v>172</v>
      </c>
      <c r="D394" s="31">
        <v>21982723</v>
      </c>
      <c r="E394" s="31">
        <v>0</v>
      </c>
      <c r="F394" s="31">
        <v>6500000</v>
      </c>
      <c r="G394" s="31">
        <v>0</v>
      </c>
      <c r="H394" s="31">
        <f>D394+E394-F394</f>
        <v>15482723</v>
      </c>
    </row>
    <row r="395" spans="1:8" s="27" customFormat="1" ht="27" customHeight="1">
      <c r="A395" s="24"/>
      <c r="B395" s="24"/>
      <c r="C395" s="132" t="s">
        <v>434</v>
      </c>
      <c r="D395" s="132"/>
      <c r="E395" s="132"/>
      <c r="F395" s="132"/>
      <c r="G395" s="132"/>
      <c r="H395" s="132"/>
    </row>
    <row r="396" spans="1:8" s="27" customFormat="1" ht="6" customHeight="1">
      <c r="A396" s="24"/>
      <c r="B396" s="24"/>
      <c r="C396" s="93"/>
      <c r="D396" s="93"/>
      <c r="E396" s="93"/>
      <c r="F396" s="93"/>
      <c r="G396" s="93"/>
      <c r="H396" s="93"/>
    </row>
    <row r="397" spans="1:8" s="97" customFormat="1" ht="24" customHeight="1">
      <c r="A397" s="94"/>
      <c r="B397" s="94">
        <v>801</v>
      </c>
      <c r="C397" s="95" t="s">
        <v>96</v>
      </c>
      <c r="D397" s="96">
        <v>90782769</v>
      </c>
      <c r="E397" s="96">
        <f>E405+E398+E403</f>
        <v>661092</v>
      </c>
      <c r="F397" s="96">
        <f>F405+F398+F403</f>
        <v>0</v>
      </c>
      <c r="G397" s="96">
        <f>G405+G398+G403</f>
        <v>0</v>
      </c>
      <c r="H397" s="96">
        <f>D397+E397-F397</f>
        <v>91443861</v>
      </c>
    </row>
    <row r="398" spans="1:8" s="27" customFormat="1" ht="20.25" customHeight="1">
      <c r="A398" s="24"/>
      <c r="B398" s="24">
        <v>80134</v>
      </c>
      <c r="C398" s="30" t="s">
        <v>254</v>
      </c>
      <c r="D398" s="31">
        <v>15950446</v>
      </c>
      <c r="E398" s="31">
        <v>203471</v>
      </c>
      <c r="F398" s="31">
        <v>0</v>
      </c>
      <c r="G398" s="31">
        <v>0</v>
      </c>
      <c r="H398" s="78">
        <f>D398+E398-F398</f>
        <v>16153917</v>
      </c>
    </row>
    <row r="399" spans="1:8" s="27" customFormat="1" ht="27.75" customHeight="1">
      <c r="A399" s="24"/>
      <c r="B399" s="80"/>
      <c r="C399" s="150" t="s">
        <v>255</v>
      </c>
      <c r="D399" s="150"/>
      <c r="E399" s="150"/>
      <c r="F399" s="150"/>
      <c r="G399" s="150"/>
      <c r="H399" s="150"/>
    </row>
    <row r="400" spans="1:8" s="27" customFormat="1" ht="13.5" customHeight="1">
      <c r="A400" s="24"/>
      <c r="B400" s="80"/>
      <c r="C400" s="130" t="s">
        <v>256</v>
      </c>
      <c r="D400" s="130"/>
      <c r="E400" s="130"/>
      <c r="F400" s="130"/>
      <c r="G400" s="130"/>
      <c r="H400" s="130"/>
    </row>
    <row r="401" spans="1:8" s="27" customFormat="1" ht="15" customHeight="1">
      <c r="A401" s="24"/>
      <c r="B401" s="80"/>
      <c r="C401" s="130" t="s">
        <v>435</v>
      </c>
      <c r="D401" s="130"/>
      <c r="E401" s="130"/>
      <c r="F401" s="130"/>
      <c r="G401" s="130"/>
      <c r="H401" s="130"/>
    </row>
    <row r="402" spans="1:8" s="27" customFormat="1" ht="120" customHeight="1">
      <c r="A402" s="24"/>
      <c r="B402" s="80"/>
      <c r="C402" s="130" t="s">
        <v>464</v>
      </c>
      <c r="D402" s="130"/>
      <c r="E402" s="130"/>
      <c r="F402" s="130"/>
      <c r="G402" s="130"/>
      <c r="H402" s="130"/>
    </row>
    <row r="403" spans="1:8" s="13" customFormat="1" ht="26.25" customHeight="1">
      <c r="A403" s="11"/>
      <c r="B403" s="47">
        <v>80140</v>
      </c>
      <c r="C403" s="98" t="s">
        <v>167</v>
      </c>
      <c r="D403" s="49">
        <v>13441559</v>
      </c>
      <c r="E403" s="49">
        <v>81451</v>
      </c>
      <c r="F403" s="49">
        <v>0</v>
      </c>
      <c r="G403" s="49">
        <v>0</v>
      </c>
      <c r="H403" s="49">
        <f>D403+E403-F403</f>
        <v>13523010</v>
      </c>
    </row>
    <row r="404" spans="1:8" s="13" customFormat="1" ht="54.75" customHeight="1">
      <c r="A404" s="11"/>
      <c r="B404" s="11"/>
      <c r="C404" s="131" t="s">
        <v>466</v>
      </c>
      <c r="D404" s="131"/>
      <c r="E404" s="131"/>
      <c r="F404" s="131"/>
      <c r="G404" s="131"/>
      <c r="H404" s="131"/>
    </row>
    <row r="405" spans="1:8" s="13" customFormat="1" ht="18.75" customHeight="1">
      <c r="A405" s="11"/>
      <c r="B405" s="11">
        <v>80195</v>
      </c>
      <c r="C405" s="32" t="s">
        <v>18</v>
      </c>
      <c r="D405" s="33">
        <v>7249641</v>
      </c>
      <c r="E405" s="33">
        <v>376170</v>
      </c>
      <c r="F405" s="33">
        <v>0</v>
      </c>
      <c r="G405" s="33">
        <v>0</v>
      </c>
      <c r="H405" s="33">
        <f>D405+E405-F405</f>
        <v>7625811</v>
      </c>
    </row>
    <row r="406" spans="1:8" s="13" customFormat="1" ht="79.5" customHeight="1">
      <c r="A406" s="11"/>
      <c r="B406" s="11"/>
      <c r="C406" s="131" t="s">
        <v>97</v>
      </c>
      <c r="D406" s="131"/>
      <c r="E406" s="131"/>
      <c r="F406" s="131"/>
      <c r="G406" s="131"/>
      <c r="H406" s="131"/>
    </row>
    <row r="407" spans="1:8" s="13" customFormat="1" ht="42.75" customHeight="1">
      <c r="A407" s="11"/>
      <c r="B407" s="11"/>
      <c r="C407" s="131" t="s">
        <v>436</v>
      </c>
      <c r="D407" s="131"/>
      <c r="E407" s="131"/>
      <c r="F407" s="131"/>
      <c r="G407" s="131"/>
      <c r="H407" s="131"/>
    </row>
    <row r="408" spans="1:8" s="13" customFormat="1" ht="3.75" customHeight="1">
      <c r="A408" s="11"/>
      <c r="B408" s="11"/>
      <c r="C408" s="3"/>
      <c r="D408" s="3"/>
      <c r="E408" s="3"/>
      <c r="F408" s="3"/>
      <c r="G408" s="3"/>
      <c r="H408" s="3"/>
    </row>
    <row r="409" spans="1:8" s="6" customFormat="1" ht="18.75" customHeight="1">
      <c r="A409" s="21"/>
      <c r="B409" s="21">
        <v>851</v>
      </c>
      <c r="C409" s="22" t="s">
        <v>36</v>
      </c>
      <c r="D409" s="28">
        <v>144060276</v>
      </c>
      <c r="E409" s="28">
        <f>E421+E410+E418</f>
        <v>60566913</v>
      </c>
      <c r="F409" s="28">
        <f>F421+F410+F418</f>
        <v>3203058</v>
      </c>
      <c r="G409" s="28">
        <f>G421+G410+G418</f>
        <v>1357895</v>
      </c>
      <c r="H409" s="28">
        <f>D409+E409-F409</f>
        <v>201424131</v>
      </c>
    </row>
    <row r="410" spans="1:8" s="27" customFormat="1" ht="18.75" customHeight="1">
      <c r="A410" s="24"/>
      <c r="B410" s="24">
        <v>85111</v>
      </c>
      <c r="C410" s="99" t="s">
        <v>43</v>
      </c>
      <c r="D410" s="31">
        <v>14153860</v>
      </c>
      <c r="E410" s="31">
        <v>13538815</v>
      </c>
      <c r="F410" s="31">
        <v>0</v>
      </c>
      <c r="G410" s="31">
        <v>0</v>
      </c>
      <c r="H410" s="31">
        <f>D410+E410-F410</f>
        <v>27692675</v>
      </c>
    </row>
    <row r="411" spans="1:8" s="27" customFormat="1" ht="39.75" customHeight="1">
      <c r="A411" s="24"/>
      <c r="B411" s="24"/>
      <c r="C411" s="132" t="s">
        <v>292</v>
      </c>
      <c r="D411" s="132"/>
      <c r="E411" s="132"/>
      <c r="F411" s="132"/>
      <c r="G411" s="132"/>
      <c r="H411" s="132"/>
    </row>
    <row r="412" spans="1:8" s="27" customFormat="1" ht="52.5" customHeight="1">
      <c r="A412" s="24"/>
      <c r="B412" s="24"/>
      <c r="C412" s="150" t="s">
        <v>484</v>
      </c>
      <c r="D412" s="150"/>
      <c r="E412" s="150"/>
      <c r="F412" s="150"/>
      <c r="G412" s="150"/>
      <c r="H412" s="150"/>
    </row>
    <row r="413" spans="1:8" s="35" customFormat="1" ht="15.75" customHeight="1">
      <c r="A413" s="34"/>
      <c r="B413" s="34"/>
      <c r="C413" s="130" t="s">
        <v>355</v>
      </c>
      <c r="D413" s="130"/>
      <c r="E413" s="130"/>
      <c r="F413" s="130"/>
      <c r="G413" s="130"/>
      <c r="H413" s="130"/>
    </row>
    <row r="414" spans="1:8" s="35" customFormat="1" ht="26.25" customHeight="1">
      <c r="A414" s="34"/>
      <c r="B414" s="34"/>
      <c r="C414" s="130" t="s">
        <v>356</v>
      </c>
      <c r="D414" s="130"/>
      <c r="E414" s="130"/>
      <c r="F414" s="130"/>
      <c r="G414" s="130"/>
      <c r="H414" s="130"/>
    </row>
    <row r="415" spans="1:8" s="35" customFormat="1" ht="26.25" customHeight="1">
      <c r="A415" s="34"/>
      <c r="B415" s="34"/>
      <c r="C415" s="130" t="s">
        <v>357</v>
      </c>
      <c r="D415" s="130"/>
      <c r="E415" s="130"/>
      <c r="F415" s="130"/>
      <c r="G415" s="130"/>
      <c r="H415" s="130"/>
    </row>
    <row r="416" spans="1:8" s="35" customFormat="1" ht="42" customHeight="1">
      <c r="A416" s="34"/>
      <c r="B416" s="34"/>
      <c r="C416" s="130" t="s">
        <v>378</v>
      </c>
      <c r="D416" s="130"/>
      <c r="E416" s="130"/>
      <c r="F416" s="130"/>
      <c r="G416" s="130"/>
      <c r="H416" s="130"/>
    </row>
    <row r="417" spans="1:8" s="35" customFormat="1" ht="27" customHeight="1">
      <c r="A417" s="34"/>
      <c r="B417" s="34"/>
      <c r="C417" s="130" t="s">
        <v>379</v>
      </c>
      <c r="D417" s="130"/>
      <c r="E417" s="130"/>
      <c r="F417" s="130"/>
      <c r="G417" s="130"/>
      <c r="H417" s="130"/>
    </row>
    <row r="418" spans="1:8" s="13" customFormat="1" ht="14.25" customHeight="1">
      <c r="A418" s="11"/>
      <c r="B418" s="11">
        <v>85119</v>
      </c>
      <c r="C418" s="77" t="s">
        <v>233</v>
      </c>
      <c r="D418" s="33">
        <v>1313000</v>
      </c>
      <c r="E418" s="33">
        <v>1108000</v>
      </c>
      <c r="F418" s="33">
        <v>0</v>
      </c>
      <c r="G418" s="33">
        <v>0</v>
      </c>
      <c r="H418" s="33">
        <f>D418+E418-F418</f>
        <v>2421000</v>
      </c>
    </row>
    <row r="419" spans="1:8" s="4" customFormat="1" ht="43.5" customHeight="1">
      <c r="A419" s="42"/>
      <c r="B419" s="11"/>
      <c r="C419" s="131" t="s">
        <v>234</v>
      </c>
      <c r="D419" s="131"/>
      <c r="E419" s="131"/>
      <c r="F419" s="131"/>
      <c r="G419" s="131"/>
      <c r="H419" s="131"/>
    </row>
    <row r="420" spans="1:8" s="13" customFormat="1" ht="54" customHeight="1">
      <c r="A420" s="11"/>
      <c r="B420" s="11"/>
      <c r="C420" s="131" t="s">
        <v>465</v>
      </c>
      <c r="D420" s="131"/>
      <c r="E420" s="131"/>
      <c r="F420" s="131"/>
      <c r="G420" s="131"/>
      <c r="H420" s="131"/>
    </row>
    <row r="421" spans="1:8" s="27" customFormat="1" ht="14.25" customHeight="1">
      <c r="A421" s="24"/>
      <c r="B421" s="24">
        <v>85195</v>
      </c>
      <c r="C421" s="99" t="s">
        <v>18</v>
      </c>
      <c r="D421" s="31">
        <v>106824217</v>
      </c>
      <c r="E421" s="31">
        <v>45920098</v>
      </c>
      <c r="F421" s="31">
        <v>3203058</v>
      </c>
      <c r="G421" s="31">
        <v>1357895</v>
      </c>
      <c r="H421" s="31">
        <f>D421+E421-F421</f>
        <v>149541257</v>
      </c>
    </row>
    <row r="422" spans="1:8" s="27" customFormat="1" ht="119.25" customHeight="1">
      <c r="A422" s="24"/>
      <c r="B422" s="24"/>
      <c r="C422" s="150" t="s">
        <v>341</v>
      </c>
      <c r="D422" s="150"/>
      <c r="E422" s="150"/>
      <c r="F422" s="150"/>
      <c r="G422" s="150"/>
      <c r="H422" s="150"/>
    </row>
    <row r="423" spans="1:8" s="13" customFormat="1" ht="15" customHeight="1">
      <c r="A423" s="11"/>
      <c r="B423" s="11"/>
      <c r="C423" s="129" t="s">
        <v>277</v>
      </c>
      <c r="D423" s="129"/>
      <c r="E423" s="129"/>
      <c r="F423" s="129"/>
      <c r="G423" s="129"/>
      <c r="H423" s="129"/>
    </row>
    <row r="424" spans="1:8" s="27" customFormat="1" ht="29.25" customHeight="1">
      <c r="A424" s="24"/>
      <c r="B424" s="80"/>
      <c r="C424" s="130" t="s">
        <v>278</v>
      </c>
      <c r="D424" s="130"/>
      <c r="E424" s="130"/>
      <c r="F424" s="130"/>
      <c r="G424" s="130"/>
      <c r="H424" s="130"/>
    </row>
    <row r="425" spans="1:8" s="27" customFormat="1" ht="30" customHeight="1">
      <c r="A425" s="24"/>
      <c r="B425" s="80"/>
      <c r="C425" s="130" t="s">
        <v>467</v>
      </c>
      <c r="D425" s="130"/>
      <c r="E425" s="130"/>
      <c r="F425" s="130"/>
      <c r="G425" s="130"/>
      <c r="H425" s="130"/>
    </row>
    <row r="426" spans="1:8" s="27" customFormat="1" ht="24.75" customHeight="1">
      <c r="A426" s="24"/>
      <c r="B426" s="80"/>
      <c r="C426" s="130" t="s">
        <v>279</v>
      </c>
      <c r="D426" s="130"/>
      <c r="E426" s="130"/>
      <c r="F426" s="130"/>
      <c r="G426" s="130"/>
      <c r="H426" s="130"/>
    </row>
    <row r="427" spans="1:8" s="27" customFormat="1" ht="27.75" customHeight="1">
      <c r="A427" s="24"/>
      <c r="B427" s="80"/>
      <c r="C427" s="130" t="s">
        <v>468</v>
      </c>
      <c r="D427" s="130"/>
      <c r="E427" s="130"/>
      <c r="F427" s="130"/>
      <c r="G427" s="130"/>
      <c r="H427" s="130"/>
    </row>
    <row r="428" spans="1:8" s="27" customFormat="1" ht="39.75" customHeight="1">
      <c r="A428" s="24"/>
      <c r="B428" s="80"/>
      <c r="C428" s="130" t="s">
        <v>342</v>
      </c>
      <c r="D428" s="130"/>
      <c r="E428" s="130"/>
      <c r="F428" s="130"/>
      <c r="G428" s="130"/>
      <c r="H428" s="130"/>
    </row>
    <row r="429" spans="1:8" s="27" customFormat="1" ht="27" customHeight="1">
      <c r="A429" s="24"/>
      <c r="B429" s="80"/>
      <c r="C429" s="130" t="s">
        <v>282</v>
      </c>
      <c r="D429" s="130"/>
      <c r="E429" s="130"/>
      <c r="F429" s="130"/>
      <c r="G429" s="130"/>
      <c r="H429" s="130"/>
    </row>
    <row r="430" spans="1:8" s="13" customFormat="1" ht="12.75" customHeight="1">
      <c r="A430" s="11"/>
      <c r="B430" s="83"/>
      <c r="C430" s="131" t="s">
        <v>283</v>
      </c>
      <c r="D430" s="131"/>
      <c r="E430" s="131"/>
      <c r="F430" s="131"/>
      <c r="G430" s="131"/>
      <c r="H430" s="131"/>
    </row>
    <row r="431" spans="1:8" s="13" customFormat="1" ht="12.75" customHeight="1">
      <c r="A431" s="11"/>
      <c r="B431" s="11"/>
      <c r="C431" s="131" t="s">
        <v>284</v>
      </c>
      <c r="D431" s="131"/>
      <c r="E431" s="131"/>
      <c r="F431" s="131"/>
      <c r="G431" s="131"/>
      <c r="H431" s="131"/>
    </row>
    <row r="432" spans="1:8" s="13" customFormat="1" ht="12.75" customHeight="1">
      <c r="A432" s="11"/>
      <c r="B432" s="11"/>
      <c r="C432" s="131" t="s">
        <v>343</v>
      </c>
      <c r="D432" s="131"/>
      <c r="E432" s="131"/>
      <c r="F432" s="131"/>
      <c r="G432" s="131"/>
      <c r="H432" s="131"/>
    </row>
    <row r="433" spans="1:8" s="13" customFormat="1" ht="12.75" customHeight="1">
      <c r="A433" s="11"/>
      <c r="B433" s="83"/>
      <c r="C433" s="131" t="s">
        <v>485</v>
      </c>
      <c r="D433" s="131"/>
      <c r="E433" s="131"/>
      <c r="F433" s="131"/>
      <c r="G433" s="131"/>
      <c r="H433" s="131"/>
    </row>
    <row r="434" spans="1:8" s="13" customFormat="1" ht="12.75" customHeight="1">
      <c r="A434" s="11"/>
      <c r="B434" s="11"/>
      <c r="C434" s="131" t="s">
        <v>344</v>
      </c>
      <c r="D434" s="131"/>
      <c r="E434" s="131"/>
      <c r="F434" s="131"/>
      <c r="G434" s="131"/>
      <c r="H434" s="131"/>
    </row>
    <row r="435" spans="1:8" s="27" customFormat="1" ht="12.75" customHeight="1">
      <c r="A435" s="24"/>
      <c r="B435" s="80"/>
      <c r="C435" s="131" t="s">
        <v>285</v>
      </c>
      <c r="D435" s="131"/>
      <c r="E435" s="131"/>
      <c r="F435" s="131"/>
      <c r="G435" s="131"/>
      <c r="H435" s="131"/>
    </row>
    <row r="436" spans="1:8" s="27" customFormat="1" ht="28.5" customHeight="1">
      <c r="A436" s="24"/>
      <c r="B436" s="80"/>
      <c r="C436" s="130" t="s">
        <v>345</v>
      </c>
      <c r="D436" s="130"/>
      <c r="E436" s="130"/>
      <c r="F436" s="130"/>
      <c r="G436" s="130"/>
      <c r="H436" s="130"/>
    </row>
    <row r="437" spans="1:8" s="27" customFormat="1" ht="30" customHeight="1">
      <c r="A437" s="24"/>
      <c r="B437" s="24"/>
      <c r="C437" s="130" t="s">
        <v>281</v>
      </c>
      <c r="D437" s="130"/>
      <c r="E437" s="130"/>
      <c r="F437" s="130"/>
      <c r="G437" s="130"/>
      <c r="H437" s="130"/>
    </row>
    <row r="438" spans="1:8" s="27" customFormat="1" ht="27" customHeight="1">
      <c r="A438" s="24"/>
      <c r="B438" s="80"/>
      <c r="C438" s="130" t="s">
        <v>280</v>
      </c>
      <c r="D438" s="130"/>
      <c r="E438" s="130"/>
      <c r="F438" s="130"/>
      <c r="G438" s="130"/>
      <c r="H438" s="130"/>
    </row>
    <row r="439" spans="1:8" s="27" customFormat="1" ht="27" customHeight="1">
      <c r="A439" s="24"/>
      <c r="B439" s="80"/>
      <c r="C439" s="130" t="s">
        <v>346</v>
      </c>
      <c r="D439" s="130"/>
      <c r="E439" s="130"/>
      <c r="F439" s="130"/>
      <c r="G439" s="130"/>
      <c r="H439" s="130"/>
    </row>
    <row r="440" spans="1:8" s="35" customFormat="1" ht="3" customHeight="1">
      <c r="A440" s="34"/>
      <c r="B440" s="34"/>
      <c r="C440" s="5"/>
      <c r="D440" s="5"/>
      <c r="E440" s="5"/>
      <c r="F440" s="5"/>
      <c r="G440" s="5"/>
      <c r="H440" s="5"/>
    </row>
    <row r="441" spans="1:8" s="6" customFormat="1" ht="23.25" customHeight="1">
      <c r="A441" s="21"/>
      <c r="B441" s="21">
        <v>852</v>
      </c>
      <c r="C441" s="22" t="s">
        <v>37</v>
      </c>
      <c r="D441" s="28">
        <v>35306347</v>
      </c>
      <c r="E441" s="28">
        <f>E442</f>
        <v>6647247</v>
      </c>
      <c r="F441" s="28">
        <f>F442</f>
        <v>0</v>
      </c>
      <c r="G441" s="28">
        <f>G442</f>
        <v>0</v>
      </c>
      <c r="H441" s="28">
        <f>D441+E441-F441</f>
        <v>41953594</v>
      </c>
    </row>
    <row r="442" spans="1:8" s="27" customFormat="1" ht="18.75" customHeight="1">
      <c r="A442" s="24"/>
      <c r="B442" s="24">
        <v>85295</v>
      </c>
      <c r="C442" s="30" t="s">
        <v>18</v>
      </c>
      <c r="D442" s="31">
        <v>29791549</v>
      </c>
      <c r="E442" s="31">
        <v>6647247</v>
      </c>
      <c r="F442" s="31">
        <v>0</v>
      </c>
      <c r="G442" s="31">
        <v>0</v>
      </c>
      <c r="H442" s="31">
        <f>D442+E442-F442</f>
        <v>36438796</v>
      </c>
    </row>
    <row r="443" spans="1:8" s="13" customFormat="1" ht="12.75" customHeight="1">
      <c r="A443" s="11"/>
      <c r="B443" s="11"/>
      <c r="C443" s="131" t="s">
        <v>102</v>
      </c>
      <c r="D443" s="131"/>
      <c r="E443" s="131"/>
      <c r="F443" s="131"/>
      <c r="G443" s="131"/>
      <c r="H443" s="131"/>
    </row>
    <row r="444" spans="1:8" s="13" customFormat="1" ht="42" customHeight="1">
      <c r="A444" s="11"/>
      <c r="B444" s="11"/>
      <c r="C444" s="131" t="s">
        <v>111</v>
      </c>
      <c r="D444" s="131"/>
      <c r="E444" s="131"/>
      <c r="F444" s="131"/>
      <c r="G444" s="131"/>
      <c r="H444" s="131"/>
    </row>
    <row r="445" spans="1:8" s="27" customFormat="1" ht="42" customHeight="1">
      <c r="A445" s="24"/>
      <c r="B445" s="24"/>
      <c r="C445" s="130" t="s">
        <v>112</v>
      </c>
      <c r="D445" s="130"/>
      <c r="E445" s="130"/>
      <c r="F445" s="130"/>
      <c r="G445" s="130"/>
      <c r="H445" s="130"/>
    </row>
    <row r="446" spans="1:8" s="27" customFormat="1" ht="42" customHeight="1">
      <c r="A446" s="24"/>
      <c r="B446" s="24"/>
      <c r="C446" s="130" t="s">
        <v>437</v>
      </c>
      <c r="D446" s="130"/>
      <c r="E446" s="130"/>
      <c r="F446" s="130"/>
      <c r="G446" s="130"/>
      <c r="H446" s="130"/>
    </row>
    <row r="447" spans="1:8" s="27" customFormat="1" ht="54.75" customHeight="1">
      <c r="A447" s="24"/>
      <c r="B447" s="24"/>
      <c r="C447" s="130" t="s">
        <v>110</v>
      </c>
      <c r="D447" s="130"/>
      <c r="E447" s="130"/>
      <c r="F447" s="130"/>
      <c r="G447" s="130"/>
      <c r="H447" s="130"/>
    </row>
    <row r="448" spans="1:8" s="27" customFormat="1" ht="15" customHeight="1">
      <c r="A448" s="24"/>
      <c r="B448" s="24"/>
      <c r="C448" s="130" t="s">
        <v>113</v>
      </c>
      <c r="D448" s="130"/>
      <c r="E448" s="130"/>
      <c r="F448" s="130"/>
      <c r="G448" s="130"/>
      <c r="H448" s="130"/>
    </row>
    <row r="449" spans="1:8" s="27" customFormat="1" ht="39.75" customHeight="1">
      <c r="A449" s="24"/>
      <c r="B449" s="24"/>
      <c r="C449" s="130" t="s">
        <v>438</v>
      </c>
      <c r="D449" s="130"/>
      <c r="E449" s="130"/>
      <c r="F449" s="130"/>
      <c r="G449" s="130"/>
      <c r="H449" s="130"/>
    </row>
    <row r="450" spans="1:8" s="27" customFormat="1" ht="4.5" customHeight="1">
      <c r="A450" s="24"/>
      <c r="B450" s="24"/>
      <c r="C450" s="5"/>
      <c r="D450" s="5"/>
      <c r="E450" s="5"/>
      <c r="F450" s="5"/>
      <c r="G450" s="5"/>
      <c r="H450" s="5"/>
    </row>
    <row r="451" spans="1:8" s="70" customFormat="1" ht="21.75" customHeight="1">
      <c r="A451" s="21"/>
      <c r="B451" s="21">
        <v>853</v>
      </c>
      <c r="C451" s="22" t="s">
        <v>38</v>
      </c>
      <c r="D451" s="28">
        <v>26572058</v>
      </c>
      <c r="E451" s="28">
        <f>E454+E462+E452</f>
        <v>4805918</v>
      </c>
      <c r="F451" s="28">
        <f>F454+F462+F452</f>
        <v>22681</v>
      </c>
      <c r="G451" s="28">
        <f>G454+G462+G452</f>
        <v>150</v>
      </c>
      <c r="H451" s="28">
        <f>D451+E451-F451</f>
        <v>31355295</v>
      </c>
    </row>
    <row r="452" spans="1:8" s="27" customFormat="1" ht="28.5" customHeight="1">
      <c r="A452" s="24"/>
      <c r="B452" s="45">
        <v>85324</v>
      </c>
      <c r="C452" s="30" t="s">
        <v>164</v>
      </c>
      <c r="D452" s="51">
        <v>375000</v>
      </c>
      <c r="E452" s="51">
        <v>10807</v>
      </c>
      <c r="F452" s="51">
        <v>0</v>
      </c>
      <c r="G452" s="51">
        <v>0</v>
      </c>
      <c r="H452" s="51">
        <f>D452+E452-F452</f>
        <v>385807</v>
      </c>
    </row>
    <row r="453" spans="1:8" s="27" customFormat="1" ht="53.25" customHeight="1">
      <c r="A453" s="24"/>
      <c r="B453" s="24"/>
      <c r="C453" s="130" t="s">
        <v>166</v>
      </c>
      <c r="D453" s="130"/>
      <c r="E453" s="130"/>
      <c r="F453" s="130"/>
      <c r="G453" s="130"/>
      <c r="H453" s="130"/>
    </row>
    <row r="454" spans="1:8" s="13" customFormat="1" ht="18.75" customHeight="1">
      <c r="A454" s="11"/>
      <c r="B454" s="11">
        <v>85332</v>
      </c>
      <c r="C454" s="32" t="s">
        <v>104</v>
      </c>
      <c r="D454" s="33">
        <v>17720052</v>
      </c>
      <c r="E454" s="33">
        <v>326095</v>
      </c>
      <c r="F454" s="33">
        <v>22681</v>
      </c>
      <c r="G454" s="33">
        <v>150</v>
      </c>
      <c r="H454" s="33">
        <f>D454+E454-F454</f>
        <v>18023466</v>
      </c>
    </row>
    <row r="455" spans="1:8" s="13" customFormat="1" ht="26.25" customHeight="1">
      <c r="A455" s="11"/>
      <c r="B455" s="11"/>
      <c r="C455" s="131" t="s">
        <v>103</v>
      </c>
      <c r="D455" s="131"/>
      <c r="E455" s="131"/>
      <c r="F455" s="131"/>
      <c r="G455" s="131"/>
      <c r="H455" s="131"/>
    </row>
    <row r="456" spans="1:8" s="13" customFormat="1" ht="27" customHeight="1">
      <c r="A456" s="11"/>
      <c r="B456" s="11"/>
      <c r="C456" s="131" t="s">
        <v>105</v>
      </c>
      <c r="D456" s="131"/>
      <c r="E456" s="131"/>
      <c r="F456" s="131"/>
      <c r="G456" s="131"/>
      <c r="H456" s="131"/>
    </row>
    <row r="457" spans="1:8" s="13" customFormat="1" ht="30" customHeight="1">
      <c r="A457" s="11"/>
      <c r="B457" s="11"/>
      <c r="C457" s="131" t="s">
        <v>106</v>
      </c>
      <c r="D457" s="131"/>
      <c r="E457" s="131"/>
      <c r="F457" s="131"/>
      <c r="G457" s="131"/>
      <c r="H457" s="131"/>
    </row>
    <row r="458" spans="1:8" s="27" customFormat="1" ht="25.5" customHeight="1">
      <c r="A458" s="24"/>
      <c r="B458" s="24"/>
      <c r="C458" s="157" t="s">
        <v>311</v>
      </c>
      <c r="D458" s="157"/>
      <c r="E458" s="157"/>
      <c r="F458" s="157"/>
      <c r="G458" s="157"/>
      <c r="H458" s="157"/>
    </row>
    <row r="459" spans="1:8" s="27" customFormat="1" ht="28.5" customHeight="1">
      <c r="A459" s="24"/>
      <c r="B459" s="24"/>
      <c r="C459" s="155" t="s">
        <v>359</v>
      </c>
      <c r="D459" s="155"/>
      <c r="E459" s="155"/>
      <c r="F459" s="155"/>
      <c r="G459" s="155"/>
      <c r="H459" s="155"/>
    </row>
    <row r="460" spans="1:8" s="27" customFormat="1" ht="25.5" customHeight="1">
      <c r="A460" s="24"/>
      <c r="B460" s="24"/>
      <c r="C460" s="155" t="s">
        <v>358</v>
      </c>
      <c r="D460" s="155"/>
      <c r="E460" s="155"/>
      <c r="F460" s="155"/>
      <c r="G460" s="155"/>
      <c r="H460" s="155"/>
    </row>
    <row r="461" spans="1:8" s="27" customFormat="1" ht="12.75" customHeight="1">
      <c r="A461" s="24"/>
      <c r="B461" s="24"/>
      <c r="C461" s="130" t="s">
        <v>470</v>
      </c>
      <c r="D461" s="130"/>
      <c r="E461" s="130"/>
      <c r="F461" s="130"/>
      <c r="G461" s="130"/>
      <c r="H461" s="130"/>
    </row>
    <row r="462" spans="1:8" s="13" customFormat="1" ht="16.5" customHeight="1">
      <c r="A462" s="11"/>
      <c r="B462" s="11">
        <v>85395</v>
      </c>
      <c r="C462" s="32" t="s">
        <v>18</v>
      </c>
      <c r="D462" s="33">
        <v>5812706</v>
      </c>
      <c r="E462" s="33">
        <v>4469016</v>
      </c>
      <c r="F462" s="33">
        <v>0</v>
      </c>
      <c r="G462" s="33">
        <v>0</v>
      </c>
      <c r="H462" s="33">
        <f>D462+E462-F462</f>
        <v>10281722</v>
      </c>
    </row>
    <row r="463" spans="1:8" s="27" customFormat="1" ht="78" customHeight="1">
      <c r="A463" s="24"/>
      <c r="B463" s="24"/>
      <c r="C463" s="130" t="s">
        <v>109</v>
      </c>
      <c r="D463" s="130"/>
      <c r="E463" s="130"/>
      <c r="F463" s="130"/>
      <c r="G463" s="130"/>
      <c r="H463" s="130"/>
    </row>
    <row r="464" spans="1:8" s="27" customFormat="1" ht="3.75" customHeight="1">
      <c r="A464" s="24"/>
      <c r="B464" s="24"/>
      <c r="C464" s="5"/>
      <c r="D464" s="5"/>
      <c r="E464" s="5"/>
      <c r="F464" s="5"/>
      <c r="G464" s="5"/>
      <c r="H464" s="5"/>
    </row>
    <row r="465" spans="1:8" s="6" customFormat="1" ht="21.75" customHeight="1">
      <c r="A465" s="21"/>
      <c r="B465" s="21">
        <v>854</v>
      </c>
      <c r="C465" s="22" t="s">
        <v>44</v>
      </c>
      <c r="D465" s="28">
        <v>50568776</v>
      </c>
      <c r="E465" s="28">
        <f>E466+E486</f>
        <v>322848</v>
      </c>
      <c r="F465" s="28">
        <f>F466+F486</f>
        <v>2076292</v>
      </c>
      <c r="G465" s="28">
        <f>G466+G486</f>
        <v>828945</v>
      </c>
      <c r="H465" s="28">
        <f>D465+E465-F465</f>
        <v>48815332</v>
      </c>
    </row>
    <row r="466" spans="1:8" s="27" customFormat="1" ht="16.5" customHeight="1">
      <c r="A466" s="24"/>
      <c r="B466" s="24">
        <v>85403</v>
      </c>
      <c r="C466" s="30" t="s">
        <v>86</v>
      </c>
      <c r="D466" s="31">
        <v>38072852</v>
      </c>
      <c r="E466" s="31">
        <v>312848</v>
      </c>
      <c r="F466" s="31">
        <v>2076292</v>
      </c>
      <c r="G466" s="31">
        <v>828945</v>
      </c>
      <c r="H466" s="31">
        <f>D466+E466-F466</f>
        <v>36309408</v>
      </c>
    </row>
    <row r="467" spans="1:8" s="27" customFormat="1" ht="15" customHeight="1">
      <c r="A467" s="24"/>
      <c r="B467" s="80"/>
      <c r="C467" s="130" t="s">
        <v>217</v>
      </c>
      <c r="D467" s="130"/>
      <c r="E467" s="130"/>
      <c r="F467" s="130"/>
      <c r="G467" s="130"/>
      <c r="H467" s="130"/>
    </row>
    <row r="468" spans="1:8" s="13" customFormat="1" ht="40.5" customHeight="1">
      <c r="A468" s="11"/>
      <c r="B468" s="83"/>
      <c r="C468" s="131" t="s">
        <v>439</v>
      </c>
      <c r="D468" s="131"/>
      <c r="E468" s="131"/>
      <c r="F468" s="131"/>
      <c r="G468" s="131"/>
      <c r="H468" s="131"/>
    </row>
    <row r="469" spans="1:8" s="13" customFormat="1" ht="40.5" customHeight="1">
      <c r="A469" s="11"/>
      <c r="B469" s="83"/>
      <c r="C469" s="131" t="s">
        <v>440</v>
      </c>
      <c r="D469" s="131"/>
      <c r="E469" s="131"/>
      <c r="F469" s="131"/>
      <c r="G469" s="131"/>
      <c r="H469" s="131"/>
    </row>
    <row r="470" spans="1:8" s="27" customFormat="1" ht="16.5" customHeight="1">
      <c r="A470" s="24"/>
      <c r="B470" s="80"/>
      <c r="C470" s="150" t="s">
        <v>158</v>
      </c>
      <c r="D470" s="150"/>
      <c r="E470" s="150"/>
      <c r="F470" s="150"/>
      <c r="G470" s="150"/>
      <c r="H470" s="150"/>
    </row>
    <row r="471" spans="1:8" s="27" customFormat="1" ht="29.25" customHeight="1">
      <c r="A471" s="24"/>
      <c r="B471" s="24"/>
      <c r="C471" s="130" t="s">
        <v>159</v>
      </c>
      <c r="D471" s="130"/>
      <c r="E471" s="130"/>
      <c r="F471" s="130"/>
      <c r="G471" s="130"/>
      <c r="H471" s="130"/>
    </row>
    <row r="472" spans="1:8" s="27" customFormat="1" ht="26.25" customHeight="1">
      <c r="A472" s="24"/>
      <c r="B472" s="24"/>
      <c r="C472" s="130" t="s">
        <v>471</v>
      </c>
      <c r="D472" s="130"/>
      <c r="E472" s="130"/>
      <c r="F472" s="130"/>
      <c r="G472" s="130"/>
      <c r="H472" s="130"/>
    </row>
    <row r="473" spans="1:8" s="27" customFormat="1" ht="13.5" customHeight="1">
      <c r="A473" s="24"/>
      <c r="B473" s="24"/>
      <c r="C473" s="130" t="s">
        <v>162</v>
      </c>
      <c r="D473" s="130"/>
      <c r="E473" s="130"/>
      <c r="F473" s="130"/>
      <c r="G473" s="130"/>
      <c r="H473" s="130"/>
    </row>
    <row r="474" spans="1:8" s="27" customFormat="1" ht="13.5" customHeight="1">
      <c r="A474" s="24"/>
      <c r="B474" s="24"/>
      <c r="C474" s="130" t="s">
        <v>472</v>
      </c>
      <c r="D474" s="130"/>
      <c r="E474" s="130"/>
      <c r="F474" s="130"/>
      <c r="G474" s="130"/>
      <c r="H474" s="130"/>
    </row>
    <row r="475" spans="1:8" s="27" customFormat="1" ht="52.5" customHeight="1">
      <c r="A475" s="24"/>
      <c r="B475" s="24"/>
      <c r="C475" s="130" t="s">
        <v>347</v>
      </c>
      <c r="D475" s="130"/>
      <c r="E475" s="130"/>
      <c r="F475" s="130"/>
      <c r="G475" s="130"/>
      <c r="H475" s="130"/>
    </row>
    <row r="476" spans="1:8" s="27" customFormat="1" ht="52.5" customHeight="1">
      <c r="A476" s="24"/>
      <c r="B476" s="24"/>
      <c r="C476" s="130" t="s">
        <v>473</v>
      </c>
      <c r="D476" s="130"/>
      <c r="E476" s="130"/>
      <c r="F476" s="130"/>
      <c r="G476" s="130"/>
      <c r="H476" s="130"/>
    </row>
    <row r="477" spans="1:8" s="27" customFormat="1" ht="26.25" customHeight="1">
      <c r="A477" s="24"/>
      <c r="B477" s="80"/>
      <c r="C477" s="130" t="s">
        <v>179</v>
      </c>
      <c r="D477" s="130"/>
      <c r="E477" s="130"/>
      <c r="F477" s="130"/>
      <c r="G477" s="130"/>
      <c r="H477" s="130"/>
    </row>
    <row r="478" spans="1:8" s="27" customFormat="1" ht="15" customHeight="1">
      <c r="A478" s="24"/>
      <c r="B478" s="24"/>
      <c r="C478" s="130" t="s">
        <v>163</v>
      </c>
      <c r="D478" s="130"/>
      <c r="E478" s="130"/>
      <c r="F478" s="130"/>
      <c r="G478" s="130"/>
      <c r="H478" s="130"/>
    </row>
    <row r="479" spans="1:8" s="27" customFormat="1" ht="13.5" customHeight="1">
      <c r="A479" s="24"/>
      <c r="B479" s="80"/>
      <c r="C479" s="130" t="s">
        <v>160</v>
      </c>
      <c r="D479" s="130"/>
      <c r="E479" s="130"/>
      <c r="F479" s="130"/>
      <c r="G479" s="130"/>
      <c r="H479" s="130"/>
    </row>
    <row r="480" spans="1:8" s="27" customFormat="1" ht="13.5" customHeight="1">
      <c r="A480" s="24"/>
      <c r="B480" s="80"/>
      <c r="C480" s="130" t="s">
        <v>161</v>
      </c>
      <c r="D480" s="130"/>
      <c r="E480" s="130"/>
      <c r="F480" s="130"/>
      <c r="G480" s="130"/>
      <c r="H480" s="130"/>
    </row>
    <row r="481" spans="1:8" s="27" customFormat="1" ht="13.5" customHeight="1">
      <c r="A481" s="24"/>
      <c r="B481" s="80"/>
      <c r="C481" s="130" t="s">
        <v>348</v>
      </c>
      <c r="D481" s="130"/>
      <c r="E481" s="130"/>
      <c r="F481" s="130"/>
      <c r="G481" s="130"/>
      <c r="H481" s="130"/>
    </row>
    <row r="482" spans="1:8" s="27" customFormat="1" ht="29.25" customHeight="1">
      <c r="A482" s="24"/>
      <c r="B482" s="24"/>
      <c r="C482" s="130" t="s">
        <v>441</v>
      </c>
      <c r="D482" s="130"/>
      <c r="E482" s="130"/>
      <c r="F482" s="130"/>
      <c r="G482" s="130"/>
      <c r="H482" s="130"/>
    </row>
    <row r="483" spans="1:8" s="27" customFormat="1" ht="39" customHeight="1">
      <c r="A483" s="24"/>
      <c r="B483" s="24"/>
      <c r="C483" s="130" t="s">
        <v>180</v>
      </c>
      <c r="D483" s="130"/>
      <c r="E483" s="130"/>
      <c r="F483" s="130"/>
      <c r="G483" s="130"/>
      <c r="H483" s="130"/>
    </row>
    <row r="484" spans="1:8" s="27" customFormat="1" ht="27" customHeight="1">
      <c r="A484" s="24"/>
      <c r="B484" s="80"/>
      <c r="C484" s="130" t="s">
        <v>349</v>
      </c>
      <c r="D484" s="130"/>
      <c r="E484" s="130"/>
      <c r="F484" s="130"/>
      <c r="G484" s="130"/>
      <c r="H484" s="130"/>
    </row>
    <row r="485" spans="1:8" s="27" customFormat="1" ht="26.25" customHeight="1">
      <c r="A485" s="24"/>
      <c r="B485" s="80"/>
      <c r="C485" s="130" t="s">
        <v>442</v>
      </c>
      <c r="D485" s="130"/>
      <c r="E485" s="130"/>
      <c r="F485" s="130"/>
      <c r="G485" s="130"/>
      <c r="H485" s="130"/>
    </row>
    <row r="486" spans="1:8" s="27" customFormat="1" ht="24.75" customHeight="1">
      <c r="A486" s="24"/>
      <c r="B486" s="45">
        <v>85416</v>
      </c>
      <c r="C486" s="50" t="s">
        <v>107</v>
      </c>
      <c r="D486" s="51">
        <v>4583850</v>
      </c>
      <c r="E486" s="51">
        <v>10000</v>
      </c>
      <c r="F486" s="51">
        <v>0</v>
      </c>
      <c r="G486" s="51">
        <v>0</v>
      </c>
      <c r="H486" s="51">
        <f>D486+E486-F486</f>
        <v>4593850</v>
      </c>
    </row>
    <row r="487" spans="1:8" s="27" customFormat="1" ht="27.75" customHeight="1">
      <c r="A487" s="24"/>
      <c r="B487" s="80"/>
      <c r="C487" s="130" t="s">
        <v>443</v>
      </c>
      <c r="D487" s="130"/>
      <c r="E487" s="130"/>
      <c r="F487" s="130"/>
      <c r="G487" s="130"/>
      <c r="H487" s="130"/>
    </row>
    <row r="488" spans="1:8" s="6" customFormat="1" ht="3.75" customHeight="1">
      <c r="A488" s="29"/>
      <c r="B488" s="29"/>
      <c r="C488" s="88"/>
      <c r="D488" s="88"/>
      <c r="E488" s="88"/>
      <c r="F488" s="88"/>
      <c r="G488" s="88"/>
      <c r="H488" s="88"/>
    </row>
    <row r="489" spans="1:8" s="70" customFormat="1" ht="23.25" customHeight="1">
      <c r="A489" s="21"/>
      <c r="B489" s="21">
        <v>900</v>
      </c>
      <c r="C489" s="22" t="s">
        <v>291</v>
      </c>
      <c r="D489" s="28">
        <v>17987868</v>
      </c>
      <c r="E489" s="28">
        <f>E490</f>
        <v>769345</v>
      </c>
      <c r="F489" s="28">
        <f>F490</f>
        <v>1500000</v>
      </c>
      <c r="G489" s="28">
        <f>G490</f>
        <v>0</v>
      </c>
      <c r="H489" s="28">
        <f>D489+E489-F489</f>
        <v>17257213</v>
      </c>
    </row>
    <row r="490" spans="1:8" s="27" customFormat="1" ht="16.5" customHeight="1">
      <c r="A490" s="24"/>
      <c r="B490" s="36" t="s">
        <v>290</v>
      </c>
      <c r="C490" s="30" t="s">
        <v>18</v>
      </c>
      <c r="D490" s="31">
        <v>13133348</v>
      </c>
      <c r="E490" s="31">
        <v>769345</v>
      </c>
      <c r="F490" s="31">
        <v>1500000</v>
      </c>
      <c r="G490" s="31">
        <v>0</v>
      </c>
      <c r="H490" s="31">
        <f>D490+E490-F490</f>
        <v>12402693</v>
      </c>
    </row>
    <row r="491" spans="1:8" s="27" customFormat="1" ht="27" customHeight="1">
      <c r="A491" s="24"/>
      <c r="B491" s="24"/>
      <c r="C491" s="156" t="s">
        <v>444</v>
      </c>
      <c r="D491" s="156"/>
      <c r="E491" s="156"/>
      <c r="F491" s="156"/>
      <c r="G491" s="156"/>
      <c r="H491" s="156"/>
    </row>
    <row r="492" spans="1:8" s="27" customFormat="1" ht="26.25" customHeight="1">
      <c r="A492" s="24"/>
      <c r="B492" s="24"/>
      <c r="C492" s="132" t="s">
        <v>445</v>
      </c>
      <c r="D492" s="132"/>
      <c r="E492" s="132"/>
      <c r="F492" s="132"/>
      <c r="G492" s="132"/>
      <c r="H492" s="132"/>
    </row>
    <row r="493" spans="1:8" s="27" customFormat="1" ht="24.75" customHeight="1">
      <c r="A493" s="24"/>
      <c r="B493" s="24"/>
      <c r="C493" s="132" t="s">
        <v>446</v>
      </c>
      <c r="D493" s="132"/>
      <c r="E493" s="132"/>
      <c r="F493" s="132"/>
      <c r="G493" s="132"/>
      <c r="H493" s="132"/>
    </row>
    <row r="494" spans="1:8" s="27" customFormat="1" ht="17.25" customHeight="1">
      <c r="A494" s="24"/>
      <c r="B494" s="24"/>
      <c r="C494" s="132" t="s">
        <v>447</v>
      </c>
      <c r="D494" s="132"/>
      <c r="E494" s="132"/>
      <c r="F494" s="132"/>
      <c r="G494" s="132"/>
      <c r="H494" s="132"/>
    </row>
    <row r="495" spans="1:8" s="27" customFormat="1" ht="30.75" customHeight="1">
      <c r="A495" s="24"/>
      <c r="B495" s="24"/>
      <c r="C495" s="132" t="s">
        <v>448</v>
      </c>
      <c r="D495" s="132"/>
      <c r="E495" s="132"/>
      <c r="F495" s="132"/>
      <c r="G495" s="132"/>
      <c r="H495" s="132"/>
    </row>
    <row r="496" spans="1:8" s="27" customFormat="1" ht="4.5" customHeight="1">
      <c r="A496" s="24"/>
      <c r="B496" s="24"/>
      <c r="C496" s="5"/>
      <c r="D496" s="5"/>
      <c r="E496" s="5"/>
      <c r="F496" s="5"/>
      <c r="G496" s="5"/>
      <c r="H496" s="5"/>
    </row>
    <row r="497" spans="1:8" s="70" customFormat="1" ht="23.25" customHeight="1">
      <c r="A497" s="100"/>
      <c r="B497" s="100">
        <v>921</v>
      </c>
      <c r="C497" s="101" t="s">
        <v>45</v>
      </c>
      <c r="D497" s="102">
        <v>133004066</v>
      </c>
      <c r="E497" s="102">
        <f>E529+E498+E500+E507+E513+E518+E540+E542+E509</f>
        <v>8422605</v>
      </c>
      <c r="F497" s="102">
        <f>F529+F498+F500+F507+F513+F518+F540+F542+F509</f>
        <v>9750502</v>
      </c>
      <c r="G497" s="102">
        <f>G529+G498+G500+G507+G513+G518+G540+G542+G509</f>
        <v>171996</v>
      </c>
      <c r="H497" s="102">
        <f>D497+E497-F497</f>
        <v>131676169</v>
      </c>
    </row>
    <row r="498" spans="1:8" s="27" customFormat="1" ht="19.5" customHeight="1">
      <c r="A498" s="24"/>
      <c r="B498" s="24">
        <v>92105</v>
      </c>
      <c r="C498" s="30" t="s">
        <v>247</v>
      </c>
      <c r="D498" s="31">
        <v>470000</v>
      </c>
      <c r="E498" s="31">
        <v>20000</v>
      </c>
      <c r="F498" s="31">
        <v>0</v>
      </c>
      <c r="G498" s="31">
        <v>0</v>
      </c>
      <c r="H498" s="31">
        <f>D498+E498-F498</f>
        <v>490000</v>
      </c>
    </row>
    <row r="499" spans="1:8" s="27" customFormat="1" ht="41.25" customHeight="1">
      <c r="A499" s="24"/>
      <c r="B499" s="24"/>
      <c r="C499" s="132" t="s">
        <v>312</v>
      </c>
      <c r="D499" s="132"/>
      <c r="E499" s="132"/>
      <c r="F499" s="132"/>
      <c r="G499" s="132"/>
      <c r="H499" s="132"/>
    </row>
    <row r="500" spans="1:8" s="27" customFormat="1" ht="18.75" customHeight="1">
      <c r="A500" s="24"/>
      <c r="B500" s="24">
        <v>92106</v>
      </c>
      <c r="C500" s="30" t="s">
        <v>253</v>
      </c>
      <c r="D500" s="31">
        <v>33730267</v>
      </c>
      <c r="E500" s="31">
        <v>3473452</v>
      </c>
      <c r="F500" s="31">
        <v>0</v>
      </c>
      <c r="G500" s="31">
        <v>0</v>
      </c>
      <c r="H500" s="31">
        <f>D500+E500-F500</f>
        <v>37203719</v>
      </c>
    </row>
    <row r="501" spans="1:8" s="27" customFormat="1" ht="14.25" customHeight="1">
      <c r="A501" s="24"/>
      <c r="B501" s="24"/>
      <c r="C501" s="150" t="s">
        <v>287</v>
      </c>
      <c r="D501" s="150"/>
      <c r="E501" s="150"/>
      <c r="F501" s="150"/>
      <c r="G501" s="150"/>
      <c r="H501" s="150"/>
    </row>
    <row r="502" spans="1:8" s="27" customFormat="1" ht="131.25" customHeight="1">
      <c r="A502" s="24"/>
      <c r="B502" s="24"/>
      <c r="C502" s="130" t="s">
        <v>514</v>
      </c>
      <c r="D502" s="130"/>
      <c r="E502" s="130"/>
      <c r="F502" s="130"/>
      <c r="G502" s="130"/>
      <c r="H502" s="130"/>
    </row>
    <row r="503" spans="1:8" s="35" customFormat="1" ht="30" customHeight="1">
      <c r="A503" s="34"/>
      <c r="B503" s="34"/>
      <c r="C503" s="130" t="s">
        <v>474</v>
      </c>
      <c r="D503" s="130"/>
      <c r="E503" s="130"/>
      <c r="F503" s="130"/>
      <c r="G503" s="130"/>
      <c r="H503" s="130"/>
    </row>
    <row r="504" spans="1:8" s="35" customFormat="1" ht="77.25" customHeight="1">
      <c r="A504" s="34"/>
      <c r="B504" s="34"/>
      <c r="C504" s="130" t="s">
        <v>449</v>
      </c>
      <c r="D504" s="130"/>
      <c r="E504" s="130"/>
      <c r="F504" s="130"/>
      <c r="G504" s="130"/>
      <c r="H504" s="130"/>
    </row>
    <row r="505" spans="1:8" s="35" customFormat="1" ht="106.5" customHeight="1">
      <c r="A505" s="34"/>
      <c r="B505" s="34"/>
      <c r="C505" s="130" t="s">
        <v>450</v>
      </c>
      <c r="D505" s="130"/>
      <c r="E505" s="130"/>
      <c r="F505" s="130"/>
      <c r="G505" s="130"/>
      <c r="H505" s="130"/>
    </row>
    <row r="506" spans="1:8" s="35" customFormat="1" ht="53.25" customHeight="1">
      <c r="A506" s="34"/>
      <c r="B506" s="34"/>
      <c r="C506" s="130" t="s">
        <v>475</v>
      </c>
      <c r="D506" s="130"/>
      <c r="E506" s="130"/>
      <c r="F506" s="130"/>
      <c r="G506" s="130"/>
      <c r="H506" s="130"/>
    </row>
    <row r="507" spans="1:8" s="27" customFormat="1" ht="19.5" customHeight="1">
      <c r="A507" s="24"/>
      <c r="B507" s="24">
        <v>92108</v>
      </c>
      <c r="C507" s="30" t="s">
        <v>289</v>
      </c>
      <c r="D507" s="31">
        <v>19767002</v>
      </c>
      <c r="E507" s="31">
        <v>1920475</v>
      </c>
      <c r="F507" s="31">
        <v>9750502</v>
      </c>
      <c r="G507" s="31">
        <v>0</v>
      </c>
      <c r="H507" s="31">
        <f>D507+E507-F507</f>
        <v>11936975</v>
      </c>
    </row>
    <row r="508" spans="1:8" s="35" customFormat="1" ht="118.5" customHeight="1">
      <c r="A508" s="34"/>
      <c r="B508" s="34"/>
      <c r="C508" s="130" t="s">
        <v>515</v>
      </c>
      <c r="D508" s="130"/>
      <c r="E508" s="130"/>
      <c r="F508" s="130"/>
      <c r="G508" s="130"/>
      <c r="H508" s="130"/>
    </row>
    <row r="509" spans="1:8" s="13" customFormat="1" ht="17.25" customHeight="1">
      <c r="A509" s="11"/>
      <c r="B509" s="11">
        <v>92109</v>
      </c>
      <c r="C509" s="30" t="s">
        <v>156</v>
      </c>
      <c r="D509" s="33">
        <v>7577835</v>
      </c>
      <c r="E509" s="33">
        <v>565059</v>
      </c>
      <c r="F509" s="33">
        <v>0</v>
      </c>
      <c r="G509" s="33">
        <v>0</v>
      </c>
      <c r="H509" s="33">
        <f>D509+E509-F509</f>
        <v>8142894</v>
      </c>
    </row>
    <row r="510" spans="1:8" s="103" customFormat="1" ht="96" customHeight="1">
      <c r="A510" s="47"/>
      <c r="B510" s="47"/>
      <c r="C510" s="131" t="s">
        <v>451</v>
      </c>
      <c r="D510" s="131"/>
      <c r="E510" s="131"/>
      <c r="F510" s="131"/>
      <c r="G510" s="131"/>
      <c r="H510" s="131"/>
    </row>
    <row r="511" spans="1:8" s="103" customFormat="1" ht="42" customHeight="1">
      <c r="A511" s="47"/>
      <c r="B511" s="47"/>
      <c r="C511" s="131" t="s">
        <v>493</v>
      </c>
      <c r="D511" s="131"/>
      <c r="E511" s="131"/>
      <c r="F511" s="131"/>
      <c r="G511" s="131"/>
      <c r="H511" s="131"/>
    </row>
    <row r="512" spans="1:8" s="103" customFormat="1" ht="4.5" customHeight="1">
      <c r="A512" s="47"/>
      <c r="B512" s="47"/>
      <c r="C512" s="3"/>
      <c r="D512" s="3"/>
      <c r="E512" s="3"/>
      <c r="F512" s="3"/>
      <c r="G512" s="3"/>
      <c r="H512" s="3"/>
    </row>
    <row r="513" spans="1:8" s="13" customFormat="1" ht="20.25" customHeight="1">
      <c r="A513" s="11"/>
      <c r="B513" s="11">
        <v>92110</v>
      </c>
      <c r="C513" s="32" t="s">
        <v>154</v>
      </c>
      <c r="D513" s="33">
        <v>2519000</v>
      </c>
      <c r="E513" s="33">
        <v>43846</v>
      </c>
      <c r="F513" s="33">
        <v>0</v>
      </c>
      <c r="G513" s="33">
        <v>0</v>
      </c>
      <c r="H513" s="33">
        <f>D513+E513-F513</f>
        <v>2562846</v>
      </c>
    </row>
    <row r="514" spans="1:8" s="13" customFormat="1" ht="27.75" customHeight="1">
      <c r="A514" s="11"/>
      <c r="B514" s="11"/>
      <c r="C514" s="131" t="s">
        <v>155</v>
      </c>
      <c r="D514" s="131"/>
      <c r="E514" s="131"/>
      <c r="F514" s="131"/>
      <c r="G514" s="131"/>
      <c r="H514" s="131"/>
    </row>
    <row r="515" spans="1:8" s="13" customFormat="1" ht="26.25" customHeight="1">
      <c r="A515" s="11"/>
      <c r="B515" s="11"/>
      <c r="C515" s="131" t="s">
        <v>157</v>
      </c>
      <c r="D515" s="131"/>
      <c r="E515" s="131"/>
      <c r="F515" s="131"/>
      <c r="G515" s="131"/>
      <c r="H515" s="131"/>
    </row>
    <row r="516" spans="1:8" s="13" customFormat="1" ht="54.75" customHeight="1">
      <c r="A516" s="11"/>
      <c r="B516" s="11"/>
      <c r="C516" s="131" t="s">
        <v>476</v>
      </c>
      <c r="D516" s="131"/>
      <c r="E516" s="131"/>
      <c r="F516" s="131"/>
      <c r="G516" s="131"/>
      <c r="H516" s="131"/>
    </row>
    <row r="517" spans="1:8" s="13" customFormat="1" ht="77.25" customHeight="1">
      <c r="A517" s="11"/>
      <c r="B517" s="11"/>
      <c r="C517" s="131" t="s">
        <v>477</v>
      </c>
      <c r="D517" s="131"/>
      <c r="E517" s="131"/>
      <c r="F517" s="131"/>
      <c r="G517" s="131"/>
      <c r="H517" s="131"/>
    </row>
    <row r="518" spans="1:8" s="13" customFormat="1" ht="20.25" customHeight="1">
      <c r="A518" s="11"/>
      <c r="B518" s="11">
        <v>92116</v>
      </c>
      <c r="C518" s="32" t="s">
        <v>147</v>
      </c>
      <c r="D518" s="33">
        <v>22002800</v>
      </c>
      <c r="E518" s="33">
        <v>247500</v>
      </c>
      <c r="F518" s="33">
        <v>0</v>
      </c>
      <c r="G518" s="33">
        <v>0</v>
      </c>
      <c r="H518" s="33">
        <f>D518+E518-F518</f>
        <v>22250300</v>
      </c>
    </row>
    <row r="519" spans="1:8" s="13" customFormat="1" ht="68.25" customHeight="1">
      <c r="A519" s="11"/>
      <c r="B519" s="11"/>
      <c r="C519" s="131" t="s">
        <v>148</v>
      </c>
      <c r="D519" s="131"/>
      <c r="E519" s="131"/>
      <c r="F519" s="131"/>
      <c r="G519" s="131"/>
      <c r="H519" s="131"/>
    </row>
    <row r="520" spans="1:8" s="13" customFormat="1" ht="29.25" customHeight="1">
      <c r="A520" s="11"/>
      <c r="B520" s="11"/>
      <c r="C520" s="129" t="s">
        <v>452</v>
      </c>
      <c r="D520" s="129"/>
      <c r="E520" s="129"/>
      <c r="F520" s="129"/>
      <c r="G520" s="129"/>
      <c r="H520" s="129"/>
    </row>
    <row r="521" spans="1:8" s="13" customFormat="1" ht="12" customHeight="1">
      <c r="A521" s="11"/>
      <c r="B521" s="11"/>
      <c r="C521" s="129" t="s">
        <v>149</v>
      </c>
      <c r="D521" s="129"/>
      <c r="E521" s="129"/>
      <c r="F521" s="129"/>
      <c r="G521" s="129"/>
      <c r="H521" s="129"/>
    </row>
    <row r="522" spans="1:8" s="72" customFormat="1" ht="78.75" customHeight="1">
      <c r="A522" s="42"/>
      <c r="B522" s="42"/>
      <c r="C522" s="131" t="s">
        <v>350</v>
      </c>
      <c r="D522" s="131"/>
      <c r="E522" s="131"/>
      <c r="F522" s="131"/>
      <c r="G522" s="131"/>
      <c r="H522" s="131"/>
    </row>
    <row r="523" spans="1:8" s="13" customFormat="1" ht="107.25" customHeight="1">
      <c r="A523" s="11"/>
      <c r="B523" s="11"/>
      <c r="C523" s="131" t="s">
        <v>351</v>
      </c>
      <c r="D523" s="131"/>
      <c r="E523" s="131"/>
      <c r="F523" s="131"/>
      <c r="G523" s="131"/>
      <c r="H523" s="131"/>
    </row>
    <row r="524" spans="1:8" s="13" customFormat="1" ht="66" customHeight="1">
      <c r="A524" s="11"/>
      <c r="B524" s="11"/>
      <c r="C524" s="131" t="s">
        <v>150</v>
      </c>
      <c r="D524" s="131"/>
      <c r="E524" s="131"/>
      <c r="F524" s="131"/>
      <c r="G524" s="131"/>
      <c r="H524" s="131"/>
    </row>
    <row r="525" spans="1:8" s="27" customFormat="1" ht="39" customHeight="1">
      <c r="A525" s="24"/>
      <c r="B525" s="24"/>
      <c r="C525" s="132" t="s">
        <v>249</v>
      </c>
      <c r="D525" s="132"/>
      <c r="E525" s="132"/>
      <c r="F525" s="132"/>
      <c r="G525" s="132"/>
      <c r="H525" s="132"/>
    </row>
    <row r="526" spans="1:8" s="27" customFormat="1" ht="14.25" customHeight="1">
      <c r="A526" s="24"/>
      <c r="B526" s="24"/>
      <c r="C526" s="132" t="s">
        <v>250</v>
      </c>
      <c r="D526" s="132"/>
      <c r="E526" s="132"/>
      <c r="F526" s="132"/>
      <c r="G526" s="132"/>
      <c r="H526" s="132"/>
    </row>
    <row r="527" spans="1:8" s="27" customFormat="1" ht="14.25" customHeight="1">
      <c r="A527" s="24"/>
      <c r="B527" s="24"/>
      <c r="C527" s="132" t="s">
        <v>251</v>
      </c>
      <c r="D527" s="132"/>
      <c r="E527" s="132"/>
      <c r="F527" s="132"/>
      <c r="G527" s="132"/>
      <c r="H527" s="132"/>
    </row>
    <row r="528" spans="1:8" s="27" customFormat="1" ht="14.25" customHeight="1">
      <c r="A528" s="24"/>
      <c r="B528" s="24"/>
      <c r="C528" s="132" t="s">
        <v>252</v>
      </c>
      <c r="D528" s="132"/>
      <c r="E528" s="132"/>
      <c r="F528" s="132"/>
      <c r="G528" s="132"/>
      <c r="H528" s="132"/>
    </row>
    <row r="529" spans="1:8" s="27" customFormat="1" ht="18.75" customHeight="1">
      <c r="A529" s="24"/>
      <c r="B529" s="24">
        <v>92118</v>
      </c>
      <c r="C529" s="30" t="s">
        <v>46</v>
      </c>
      <c r="D529" s="31">
        <v>15688578</v>
      </c>
      <c r="E529" s="31">
        <v>493572</v>
      </c>
      <c r="F529" s="31">
        <v>0</v>
      </c>
      <c r="G529" s="31">
        <v>171996</v>
      </c>
      <c r="H529" s="31">
        <f>D529+E529-F529</f>
        <v>16182150</v>
      </c>
    </row>
    <row r="530" spans="1:8" s="27" customFormat="1" ht="12" customHeight="1">
      <c r="A530" s="24"/>
      <c r="B530" s="24"/>
      <c r="C530" s="130" t="s">
        <v>480</v>
      </c>
      <c r="D530" s="130"/>
      <c r="E530" s="130"/>
      <c r="F530" s="130"/>
      <c r="G530" s="130"/>
      <c r="H530" s="130"/>
    </row>
    <row r="531" spans="1:8" s="27" customFormat="1" ht="43.5" customHeight="1">
      <c r="A531" s="24"/>
      <c r="B531" s="24"/>
      <c r="C531" s="130" t="s">
        <v>510</v>
      </c>
      <c r="D531" s="130"/>
      <c r="E531" s="130"/>
      <c r="F531" s="130"/>
      <c r="G531" s="130"/>
      <c r="H531" s="130"/>
    </row>
    <row r="532" spans="1:8" s="27" customFormat="1" ht="41.25" customHeight="1">
      <c r="A532" s="24"/>
      <c r="B532" s="24"/>
      <c r="C532" s="130" t="s">
        <v>494</v>
      </c>
      <c r="D532" s="130"/>
      <c r="E532" s="130"/>
      <c r="F532" s="130"/>
      <c r="G532" s="130"/>
      <c r="H532" s="130"/>
    </row>
    <row r="533" spans="1:8" s="27" customFormat="1" ht="42" customHeight="1">
      <c r="A533" s="24"/>
      <c r="B533" s="24"/>
      <c r="C533" s="130" t="s">
        <v>352</v>
      </c>
      <c r="D533" s="130"/>
      <c r="E533" s="130"/>
      <c r="F533" s="130"/>
      <c r="G533" s="130"/>
      <c r="H533" s="130"/>
    </row>
    <row r="534" spans="1:8" s="27" customFormat="1" ht="34.5" customHeight="1">
      <c r="A534" s="24"/>
      <c r="B534" s="24"/>
      <c r="C534" s="5"/>
      <c r="D534" s="5"/>
      <c r="E534" s="5"/>
      <c r="F534" s="5"/>
      <c r="G534" s="5"/>
      <c r="H534" s="5"/>
    </row>
    <row r="535" spans="1:8" s="13" customFormat="1" ht="26.25" customHeight="1">
      <c r="A535" s="11"/>
      <c r="B535" s="11"/>
      <c r="C535" s="131" t="s">
        <v>153</v>
      </c>
      <c r="D535" s="131"/>
      <c r="E535" s="131"/>
      <c r="F535" s="131"/>
      <c r="G535" s="131"/>
      <c r="H535" s="131"/>
    </row>
    <row r="536" spans="1:8" s="13" customFormat="1" ht="15" customHeight="1">
      <c r="A536" s="11"/>
      <c r="B536" s="11"/>
      <c r="C536" s="131" t="s">
        <v>151</v>
      </c>
      <c r="D536" s="131"/>
      <c r="E536" s="131"/>
      <c r="F536" s="131"/>
      <c r="G536" s="131"/>
      <c r="H536" s="131"/>
    </row>
    <row r="537" spans="1:8" s="13" customFormat="1" ht="69" customHeight="1">
      <c r="A537" s="11"/>
      <c r="B537" s="11"/>
      <c r="C537" s="131" t="s">
        <v>152</v>
      </c>
      <c r="D537" s="131"/>
      <c r="E537" s="131"/>
      <c r="F537" s="131"/>
      <c r="G537" s="131"/>
      <c r="H537" s="131"/>
    </row>
    <row r="538" spans="1:8" s="13" customFormat="1" ht="52.5" customHeight="1">
      <c r="A538" s="11"/>
      <c r="B538" s="11"/>
      <c r="C538" s="131" t="s">
        <v>478</v>
      </c>
      <c r="D538" s="131"/>
      <c r="E538" s="131"/>
      <c r="F538" s="131"/>
      <c r="G538" s="131"/>
      <c r="H538" s="131"/>
    </row>
    <row r="539" spans="1:8" s="27" customFormat="1" ht="91.5" customHeight="1">
      <c r="A539" s="24"/>
      <c r="B539" s="24"/>
      <c r="C539" s="130" t="s">
        <v>479</v>
      </c>
      <c r="D539" s="130"/>
      <c r="E539" s="130"/>
      <c r="F539" s="130"/>
      <c r="G539" s="130"/>
      <c r="H539" s="130"/>
    </row>
    <row r="540" spans="1:8" s="27" customFormat="1" ht="20.25" customHeight="1">
      <c r="A540" s="24"/>
      <c r="B540" s="24">
        <v>92120</v>
      </c>
      <c r="C540" s="30" t="s">
        <v>181</v>
      </c>
      <c r="D540" s="31">
        <v>1670648</v>
      </c>
      <c r="E540" s="31">
        <v>208028</v>
      </c>
      <c r="F540" s="31">
        <v>0</v>
      </c>
      <c r="G540" s="31">
        <v>0</v>
      </c>
      <c r="H540" s="31">
        <f>D540+E540-F540</f>
        <v>1878676</v>
      </c>
    </row>
    <row r="541" spans="1:8" s="27" customFormat="1" ht="48" customHeight="1">
      <c r="A541" s="24"/>
      <c r="B541" s="80"/>
      <c r="C541" s="130" t="s">
        <v>182</v>
      </c>
      <c r="D541" s="130"/>
      <c r="E541" s="130"/>
      <c r="F541" s="130"/>
      <c r="G541" s="130"/>
      <c r="H541" s="130"/>
    </row>
    <row r="542" spans="1:8" s="13" customFormat="1" ht="18" customHeight="1">
      <c r="A542" s="11"/>
      <c r="B542" s="11">
        <v>92195</v>
      </c>
      <c r="C542" s="32" t="s">
        <v>18</v>
      </c>
      <c r="D542" s="33">
        <v>28278436</v>
      </c>
      <c r="E542" s="33">
        <v>1450673</v>
      </c>
      <c r="F542" s="33">
        <v>0</v>
      </c>
      <c r="G542" s="33">
        <v>0</v>
      </c>
      <c r="H542" s="33">
        <f>D542+E542-F542</f>
        <v>29729109</v>
      </c>
    </row>
    <row r="543" spans="1:8" s="13" customFormat="1" ht="12" customHeight="1">
      <c r="A543" s="11"/>
      <c r="B543" s="11"/>
      <c r="C543" s="129" t="s">
        <v>87</v>
      </c>
      <c r="D543" s="129"/>
      <c r="E543" s="129"/>
      <c r="F543" s="129"/>
      <c r="G543" s="129"/>
      <c r="H543" s="129"/>
    </row>
    <row r="544" spans="1:8" s="13" customFormat="1" ht="26.25" customHeight="1">
      <c r="A544" s="11"/>
      <c r="B544" s="83"/>
      <c r="C544" s="131" t="s">
        <v>453</v>
      </c>
      <c r="D544" s="131"/>
      <c r="E544" s="131"/>
      <c r="F544" s="131"/>
      <c r="G544" s="131"/>
      <c r="H544" s="131"/>
    </row>
    <row r="545" spans="1:8" s="27" customFormat="1" ht="39.75" customHeight="1">
      <c r="A545" s="24"/>
      <c r="B545" s="80"/>
      <c r="C545" s="130" t="s">
        <v>259</v>
      </c>
      <c r="D545" s="130"/>
      <c r="E545" s="130"/>
      <c r="F545" s="130"/>
      <c r="G545" s="130"/>
      <c r="H545" s="130"/>
    </row>
    <row r="546" spans="1:8" s="27" customFormat="1" ht="6" customHeight="1">
      <c r="A546" s="24"/>
      <c r="B546" s="24"/>
      <c r="C546" s="5"/>
      <c r="D546" s="5"/>
      <c r="E546" s="5"/>
      <c r="F546" s="5"/>
      <c r="G546" s="5"/>
      <c r="H546" s="5"/>
    </row>
    <row r="547" spans="1:8" s="6" customFormat="1" ht="30" customHeight="1">
      <c r="A547" s="21"/>
      <c r="B547" s="43">
        <v>925</v>
      </c>
      <c r="C547" s="104" t="s">
        <v>89</v>
      </c>
      <c r="D547" s="105">
        <v>8335466</v>
      </c>
      <c r="E547" s="105">
        <f>E548</f>
        <v>1575311</v>
      </c>
      <c r="F547" s="105">
        <f>F548</f>
        <v>0</v>
      </c>
      <c r="G547" s="105">
        <f>G548</f>
        <v>0</v>
      </c>
      <c r="H547" s="105">
        <f>D547+E547-F547</f>
        <v>9910777</v>
      </c>
    </row>
    <row r="548" spans="1:8" s="27" customFormat="1" ht="18" customHeight="1">
      <c r="A548" s="24"/>
      <c r="B548" s="24">
        <v>92502</v>
      </c>
      <c r="C548" s="30" t="s">
        <v>90</v>
      </c>
      <c r="D548" s="31">
        <v>8335466</v>
      </c>
      <c r="E548" s="31">
        <v>1575311</v>
      </c>
      <c r="F548" s="31">
        <v>0</v>
      </c>
      <c r="G548" s="31">
        <v>0</v>
      </c>
      <c r="H548" s="31">
        <f>D548+E548-F548</f>
        <v>9910777</v>
      </c>
    </row>
    <row r="549" spans="1:8" s="13" customFormat="1" ht="13.5" customHeight="1">
      <c r="A549" s="11"/>
      <c r="B549" s="11"/>
      <c r="C549" s="129" t="s">
        <v>87</v>
      </c>
      <c r="D549" s="129"/>
      <c r="E549" s="129"/>
      <c r="F549" s="129"/>
      <c r="G549" s="129"/>
      <c r="H549" s="129"/>
    </row>
    <row r="550" spans="1:8" s="13" customFormat="1" ht="13.5" customHeight="1">
      <c r="A550" s="11"/>
      <c r="B550" s="11"/>
      <c r="C550" s="131" t="s">
        <v>88</v>
      </c>
      <c r="D550" s="131"/>
      <c r="E550" s="131"/>
      <c r="F550" s="131"/>
      <c r="G550" s="131"/>
      <c r="H550" s="131"/>
    </row>
    <row r="551" spans="1:8" s="13" customFormat="1" ht="27" customHeight="1">
      <c r="A551" s="11"/>
      <c r="B551" s="11"/>
      <c r="C551" s="131" t="s">
        <v>353</v>
      </c>
      <c r="D551" s="131"/>
      <c r="E551" s="131"/>
      <c r="F551" s="131"/>
      <c r="G551" s="131"/>
      <c r="H551" s="131"/>
    </row>
    <row r="552" spans="1:8" s="27" customFormat="1" ht="29.25" customHeight="1">
      <c r="A552" s="24"/>
      <c r="B552" s="24"/>
      <c r="C552" s="130" t="s">
        <v>142</v>
      </c>
      <c r="D552" s="130"/>
      <c r="E552" s="130"/>
      <c r="F552" s="130"/>
      <c r="G552" s="130"/>
      <c r="H552" s="130"/>
    </row>
    <row r="553" spans="1:8" s="27" customFormat="1" ht="38.25" customHeight="1">
      <c r="A553" s="24"/>
      <c r="B553" s="24"/>
      <c r="C553" s="130" t="s">
        <v>91</v>
      </c>
      <c r="D553" s="130"/>
      <c r="E553" s="130"/>
      <c r="F553" s="130"/>
      <c r="G553" s="130"/>
      <c r="H553" s="130"/>
    </row>
    <row r="554" spans="1:8" s="13" customFormat="1" ht="13.5" customHeight="1">
      <c r="A554" s="11"/>
      <c r="B554" s="11"/>
      <c r="C554" s="129" t="s">
        <v>454</v>
      </c>
      <c r="D554" s="129"/>
      <c r="E554" s="129"/>
      <c r="F554" s="129"/>
      <c r="G554" s="129"/>
      <c r="H554" s="129"/>
    </row>
    <row r="555" spans="1:8" s="13" customFormat="1" ht="52.5" customHeight="1">
      <c r="A555" s="11"/>
      <c r="B555" s="11"/>
      <c r="C555" s="131" t="s">
        <v>481</v>
      </c>
      <c r="D555" s="131"/>
      <c r="E555" s="131"/>
      <c r="F555" s="131"/>
      <c r="G555" s="131"/>
      <c r="H555" s="131"/>
    </row>
    <row r="556" spans="1:8" s="13" customFormat="1" ht="66.75" customHeight="1">
      <c r="A556" s="11"/>
      <c r="B556" s="11"/>
      <c r="C556" s="131" t="s">
        <v>482</v>
      </c>
      <c r="D556" s="131"/>
      <c r="E556" s="131"/>
      <c r="F556" s="131"/>
      <c r="G556" s="131"/>
      <c r="H556" s="131"/>
    </row>
    <row r="557" spans="1:8" s="13" customFormat="1" ht="15.75" customHeight="1">
      <c r="A557" s="11"/>
      <c r="B557" s="11"/>
      <c r="C557" s="129" t="s">
        <v>175</v>
      </c>
      <c r="D557" s="129"/>
      <c r="E557" s="129"/>
      <c r="F557" s="129"/>
      <c r="G557" s="129"/>
      <c r="H557" s="129"/>
    </row>
    <row r="558" spans="1:8" s="13" customFormat="1" ht="77.25" customHeight="1">
      <c r="A558" s="11"/>
      <c r="B558" s="11"/>
      <c r="C558" s="131" t="s">
        <v>486</v>
      </c>
      <c r="D558" s="131"/>
      <c r="E558" s="131"/>
      <c r="F558" s="131"/>
      <c r="G558" s="131"/>
      <c r="H558" s="131"/>
    </row>
    <row r="559" spans="1:8" s="13" customFormat="1" ht="66" customHeight="1">
      <c r="A559" s="11"/>
      <c r="B559" s="11"/>
      <c r="C559" s="131" t="s">
        <v>495</v>
      </c>
      <c r="D559" s="131"/>
      <c r="E559" s="131"/>
      <c r="F559" s="131"/>
      <c r="G559" s="131"/>
      <c r="H559" s="131"/>
    </row>
    <row r="560" spans="1:8" s="13" customFormat="1" ht="5.25" customHeight="1">
      <c r="A560" s="11"/>
      <c r="B560" s="83"/>
      <c r="C560" s="3"/>
      <c r="D560" s="3"/>
      <c r="E560" s="3"/>
      <c r="F560" s="3"/>
      <c r="G560" s="3"/>
      <c r="H560" s="3"/>
    </row>
    <row r="561" spans="1:8" s="2" customFormat="1" ht="21" customHeight="1">
      <c r="A561" s="146" t="s">
        <v>47</v>
      </c>
      <c r="B561" s="146"/>
      <c r="C561" s="146"/>
      <c r="D561" s="146"/>
      <c r="E561" s="146"/>
      <c r="F561" s="146"/>
      <c r="G561" s="146"/>
      <c r="H561" s="146"/>
    </row>
    <row r="562" spans="1:8" s="107" customFormat="1" ht="18.75" customHeight="1">
      <c r="A562" s="14" t="s">
        <v>15</v>
      </c>
      <c r="B562" s="147" t="s">
        <v>48</v>
      </c>
      <c r="C562" s="147"/>
      <c r="D562" s="106"/>
      <c r="E562" s="106"/>
      <c r="F562" s="106"/>
      <c r="G562" s="106"/>
      <c r="H562" s="106"/>
    </row>
    <row r="563" spans="1:8" s="110" customFormat="1" ht="27" customHeight="1">
      <c r="A563" s="108" t="s">
        <v>49</v>
      </c>
      <c r="B563" s="148" t="s">
        <v>50</v>
      </c>
      <c r="C563" s="149"/>
      <c r="D563" s="109">
        <v>1262871459</v>
      </c>
      <c r="E563" s="109">
        <f>E564+E565</f>
        <v>101833079</v>
      </c>
      <c r="F563" s="109"/>
      <c r="G563" s="109"/>
      <c r="H563" s="109">
        <f aca="true" t="shared" si="0" ref="H563:H578">D563+E563-F563</f>
        <v>1364704538</v>
      </c>
    </row>
    <row r="564" spans="1:8" s="110" customFormat="1" ht="27" customHeight="1">
      <c r="A564" s="108" t="s">
        <v>51</v>
      </c>
      <c r="B564" s="142" t="s">
        <v>52</v>
      </c>
      <c r="C564" s="143"/>
      <c r="D564" s="109">
        <v>901239702</v>
      </c>
      <c r="E564" s="109">
        <v>29109472</v>
      </c>
      <c r="F564" s="109"/>
      <c r="G564" s="109"/>
      <c r="H564" s="109">
        <f t="shared" si="0"/>
        <v>930349174</v>
      </c>
    </row>
    <row r="565" spans="1:8" s="110" customFormat="1" ht="27" customHeight="1">
      <c r="A565" s="108" t="s">
        <v>53</v>
      </c>
      <c r="B565" s="144" t="s">
        <v>54</v>
      </c>
      <c r="C565" s="145"/>
      <c r="D565" s="111">
        <v>361631757</v>
      </c>
      <c r="E565" s="111">
        <v>72723607</v>
      </c>
      <c r="F565" s="111"/>
      <c r="G565" s="111"/>
      <c r="H565" s="109">
        <f t="shared" si="0"/>
        <v>434355364</v>
      </c>
    </row>
    <row r="566" spans="1:8" s="110" customFormat="1" ht="27" customHeight="1">
      <c r="A566" s="108" t="s">
        <v>55</v>
      </c>
      <c r="B566" s="142" t="s">
        <v>56</v>
      </c>
      <c r="C566" s="143"/>
      <c r="D566" s="109">
        <v>1337171459</v>
      </c>
      <c r="E566" s="109">
        <f>E567+E568</f>
        <v>162833079</v>
      </c>
      <c r="F566" s="109"/>
      <c r="G566" s="109"/>
      <c r="H566" s="109">
        <f t="shared" si="0"/>
        <v>1500004538</v>
      </c>
    </row>
    <row r="567" spans="1:8" s="110" customFormat="1" ht="27" customHeight="1">
      <c r="A567" s="108" t="s">
        <v>57</v>
      </c>
      <c r="B567" s="142" t="s">
        <v>58</v>
      </c>
      <c r="C567" s="143"/>
      <c r="D567" s="109">
        <v>798309013</v>
      </c>
      <c r="E567" s="109">
        <v>45392395</v>
      </c>
      <c r="F567" s="109"/>
      <c r="G567" s="109"/>
      <c r="H567" s="109">
        <f t="shared" si="0"/>
        <v>843701408</v>
      </c>
    </row>
    <row r="568" spans="1:8" s="110" customFormat="1" ht="27" customHeight="1">
      <c r="A568" s="108" t="s">
        <v>59</v>
      </c>
      <c r="B568" s="144" t="s">
        <v>60</v>
      </c>
      <c r="C568" s="145"/>
      <c r="D568" s="111">
        <v>538862446</v>
      </c>
      <c r="E568" s="111">
        <v>117440684</v>
      </c>
      <c r="F568" s="111"/>
      <c r="G568" s="111"/>
      <c r="H568" s="109">
        <f t="shared" si="0"/>
        <v>656303130</v>
      </c>
    </row>
    <row r="569" spans="1:8" s="110" customFormat="1" ht="27" customHeight="1">
      <c r="A569" s="108" t="s">
        <v>61</v>
      </c>
      <c r="B569" s="144" t="s">
        <v>362</v>
      </c>
      <c r="C569" s="145"/>
      <c r="D569" s="111">
        <v>74300000</v>
      </c>
      <c r="E569" s="111">
        <f>E570</f>
        <v>61000000</v>
      </c>
      <c r="F569" s="111"/>
      <c r="G569" s="111"/>
      <c r="H569" s="109">
        <f t="shared" si="0"/>
        <v>135300000</v>
      </c>
    </row>
    <row r="570" spans="1:8" s="110" customFormat="1" ht="39" customHeight="1">
      <c r="A570" s="108" t="s">
        <v>63</v>
      </c>
      <c r="B570" s="140" t="s">
        <v>456</v>
      </c>
      <c r="C570" s="140"/>
      <c r="D570" s="111">
        <v>0</v>
      </c>
      <c r="E570" s="111">
        <v>61000000</v>
      </c>
      <c r="F570" s="111"/>
      <c r="G570" s="111"/>
      <c r="H570" s="109">
        <f t="shared" si="0"/>
        <v>61000000</v>
      </c>
    </row>
    <row r="571" spans="1:8" s="110" customFormat="1" ht="27" customHeight="1">
      <c r="A571" s="108" t="s">
        <v>65</v>
      </c>
      <c r="B571" s="140" t="s">
        <v>363</v>
      </c>
      <c r="C571" s="140"/>
      <c r="D571" s="111">
        <v>101743953</v>
      </c>
      <c r="E571" s="111">
        <v>61000000</v>
      </c>
      <c r="F571" s="111"/>
      <c r="G571" s="111"/>
      <c r="H571" s="109">
        <f t="shared" si="0"/>
        <v>162743953</v>
      </c>
    </row>
    <row r="572" spans="1:8" s="110" customFormat="1" ht="27" customHeight="1">
      <c r="A572" s="108" t="s">
        <v>67</v>
      </c>
      <c r="B572" s="140" t="s">
        <v>364</v>
      </c>
      <c r="C572" s="140"/>
      <c r="D572" s="111">
        <v>16405547</v>
      </c>
      <c r="E572" s="111"/>
      <c r="F572" s="111">
        <f>F573</f>
        <v>6500000</v>
      </c>
      <c r="G572" s="111"/>
      <c r="H572" s="109">
        <f t="shared" si="0"/>
        <v>9905547</v>
      </c>
    </row>
    <row r="573" spans="1:8" s="110" customFormat="1" ht="42" customHeight="1">
      <c r="A573" s="108" t="s">
        <v>69</v>
      </c>
      <c r="B573" s="140" t="s">
        <v>365</v>
      </c>
      <c r="C573" s="140"/>
      <c r="D573" s="111">
        <v>6500000</v>
      </c>
      <c r="E573" s="111"/>
      <c r="F573" s="111">
        <v>6500000</v>
      </c>
      <c r="G573" s="111"/>
      <c r="H573" s="109">
        <f t="shared" si="0"/>
        <v>0</v>
      </c>
    </row>
    <row r="574" spans="1:8" s="35" customFormat="1" ht="27" customHeight="1">
      <c r="A574" s="108" t="s">
        <v>70</v>
      </c>
      <c r="B574" s="140" t="s">
        <v>62</v>
      </c>
      <c r="C574" s="140"/>
      <c r="D574" s="111">
        <f>D575+D576</f>
        <v>480021547</v>
      </c>
      <c r="E574" s="111">
        <f>E575+E576</f>
        <v>100975880</v>
      </c>
      <c r="F574" s="111"/>
      <c r="G574" s="111"/>
      <c r="H574" s="109">
        <f t="shared" si="0"/>
        <v>580997427</v>
      </c>
    </row>
    <row r="575" spans="1:8" s="35" customFormat="1" ht="27" customHeight="1">
      <c r="A575" s="108" t="s">
        <v>367</v>
      </c>
      <c r="B575" s="140" t="s">
        <v>64</v>
      </c>
      <c r="C575" s="140"/>
      <c r="D575" s="111">
        <v>280492841</v>
      </c>
      <c r="E575" s="111">
        <v>76984900</v>
      </c>
      <c r="F575" s="111"/>
      <c r="G575" s="111"/>
      <c r="H575" s="111">
        <f t="shared" si="0"/>
        <v>357477741</v>
      </c>
    </row>
    <row r="576" spans="1:8" s="35" customFormat="1" ht="27" customHeight="1">
      <c r="A576" s="108" t="s">
        <v>368</v>
      </c>
      <c r="B576" s="140" t="s">
        <v>66</v>
      </c>
      <c r="C576" s="140"/>
      <c r="D576" s="111">
        <v>199528706</v>
      </c>
      <c r="E576" s="111">
        <v>23990980</v>
      </c>
      <c r="F576" s="111"/>
      <c r="G576" s="111"/>
      <c r="H576" s="111">
        <f t="shared" si="0"/>
        <v>223519686</v>
      </c>
    </row>
    <row r="577" spans="1:8" s="35" customFormat="1" ht="53.25" customHeight="1">
      <c r="A577" s="108" t="s">
        <v>369</v>
      </c>
      <c r="B577" s="140" t="s">
        <v>68</v>
      </c>
      <c r="C577" s="140"/>
      <c r="D577" s="111">
        <v>84040539</v>
      </c>
      <c r="E577" s="111">
        <v>12459461</v>
      </c>
      <c r="F577" s="111"/>
      <c r="G577" s="111"/>
      <c r="H577" s="111">
        <f t="shared" si="0"/>
        <v>96500000</v>
      </c>
    </row>
    <row r="578" spans="1:8" s="35" customFormat="1" ht="53.25" customHeight="1">
      <c r="A578" s="108" t="s">
        <v>370</v>
      </c>
      <c r="B578" s="140" t="s">
        <v>366</v>
      </c>
      <c r="C578" s="140"/>
      <c r="D578" s="111">
        <v>375000</v>
      </c>
      <c r="E578" s="111">
        <v>10807</v>
      </c>
      <c r="F578" s="111"/>
      <c r="G578" s="111"/>
      <c r="H578" s="111">
        <f t="shared" si="0"/>
        <v>385807</v>
      </c>
    </row>
    <row r="579" spans="1:8" s="2" customFormat="1" ht="9.75" customHeight="1">
      <c r="A579" s="71"/>
      <c r="B579" s="60"/>
      <c r="C579" s="60"/>
      <c r="D579" s="112"/>
      <c r="E579" s="112"/>
      <c r="F579" s="112"/>
      <c r="G579" s="112"/>
      <c r="H579" s="112"/>
    </row>
    <row r="580" spans="1:8" s="107" customFormat="1" ht="18.75" customHeight="1">
      <c r="A580" s="14" t="s">
        <v>39</v>
      </c>
      <c r="B580" s="139" t="s">
        <v>71</v>
      </c>
      <c r="C580" s="139"/>
      <c r="D580" s="16"/>
      <c r="E580" s="16"/>
      <c r="F580" s="16"/>
      <c r="G580" s="16"/>
      <c r="H580" s="16"/>
    </row>
    <row r="581" spans="1:8" s="35" customFormat="1" ht="19.5" customHeight="1">
      <c r="A581" s="34" t="s">
        <v>49</v>
      </c>
      <c r="B581" s="130" t="s">
        <v>72</v>
      </c>
      <c r="C581" s="130"/>
      <c r="D581" s="130"/>
      <c r="E581" s="130"/>
      <c r="F581" s="130"/>
      <c r="G581" s="130"/>
      <c r="H581" s="130"/>
    </row>
    <row r="582" spans="1:8" s="35" customFormat="1" ht="19.5" customHeight="1">
      <c r="A582" s="34" t="s">
        <v>51</v>
      </c>
      <c r="B582" s="130" t="s">
        <v>73</v>
      </c>
      <c r="C582" s="130"/>
      <c r="D582" s="130"/>
      <c r="E582" s="130"/>
      <c r="F582" s="130"/>
      <c r="G582" s="130"/>
      <c r="H582" s="130"/>
    </row>
    <row r="583" spans="1:8" s="35" customFormat="1" ht="19.5" customHeight="1">
      <c r="A583" s="34" t="s">
        <v>53</v>
      </c>
      <c r="B583" s="130" t="s">
        <v>74</v>
      </c>
      <c r="C583" s="130"/>
      <c r="D583" s="130"/>
      <c r="E583" s="130"/>
      <c r="F583" s="130"/>
      <c r="G583" s="130"/>
      <c r="H583" s="130"/>
    </row>
    <row r="584" spans="1:8" s="35" customFormat="1" ht="19.5" customHeight="1">
      <c r="A584" s="34" t="s">
        <v>55</v>
      </c>
      <c r="B584" s="130" t="s">
        <v>75</v>
      </c>
      <c r="C584" s="130"/>
      <c r="D584" s="130"/>
      <c r="E584" s="130"/>
      <c r="F584" s="130"/>
      <c r="G584" s="130"/>
      <c r="H584" s="130"/>
    </row>
    <row r="585" spans="1:8" s="35" customFormat="1" ht="19.5" customHeight="1">
      <c r="A585" s="34" t="s">
        <v>57</v>
      </c>
      <c r="B585" s="130" t="s">
        <v>76</v>
      </c>
      <c r="C585" s="130"/>
      <c r="D585" s="130"/>
      <c r="E585" s="130"/>
      <c r="F585" s="130"/>
      <c r="G585" s="130"/>
      <c r="H585" s="130"/>
    </row>
    <row r="586" spans="1:8" s="113" customFormat="1" ht="25.5" customHeight="1">
      <c r="A586" s="34" t="s">
        <v>59</v>
      </c>
      <c r="B586" s="130" t="s">
        <v>488</v>
      </c>
      <c r="C586" s="130"/>
      <c r="D586" s="130"/>
      <c r="E586" s="130"/>
      <c r="F586" s="130"/>
      <c r="G586" s="130"/>
      <c r="H586" s="130"/>
    </row>
    <row r="587" spans="1:13" s="114" customFormat="1" ht="18" customHeight="1">
      <c r="A587" s="34" t="s">
        <v>61</v>
      </c>
      <c r="B587" s="138" t="s">
        <v>77</v>
      </c>
      <c r="C587" s="138"/>
      <c r="D587" s="138"/>
      <c r="E587" s="138"/>
      <c r="F587" s="138"/>
      <c r="G587" s="138"/>
      <c r="H587" s="138"/>
      <c r="J587" s="115"/>
      <c r="M587" s="116"/>
    </row>
    <row r="588" spans="1:8" s="117" customFormat="1" ht="18" customHeight="1">
      <c r="A588" s="34" t="s">
        <v>63</v>
      </c>
      <c r="B588" s="138" t="s">
        <v>78</v>
      </c>
      <c r="C588" s="138"/>
      <c r="D588" s="138"/>
      <c r="E588" s="138"/>
      <c r="F588" s="138"/>
      <c r="G588" s="138"/>
      <c r="H588" s="138"/>
    </row>
    <row r="589" spans="1:8" s="35" customFormat="1" ht="18" customHeight="1">
      <c r="A589" s="34" t="s">
        <v>65</v>
      </c>
      <c r="B589" s="130" t="s">
        <v>79</v>
      </c>
      <c r="C589" s="130"/>
      <c r="D589" s="130"/>
      <c r="E589" s="130"/>
      <c r="F589" s="130"/>
      <c r="G589" s="130"/>
      <c r="H589" s="130"/>
    </row>
    <row r="590" spans="1:8" s="117" customFormat="1" ht="18" customHeight="1">
      <c r="A590" s="34" t="s">
        <v>67</v>
      </c>
      <c r="B590" s="138" t="s">
        <v>361</v>
      </c>
      <c r="C590" s="138"/>
      <c r="D590" s="138"/>
      <c r="E590" s="138"/>
      <c r="F590" s="138"/>
      <c r="G590" s="138"/>
      <c r="H590" s="138"/>
    </row>
    <row r="591" spans="1:8" s="117" customFormat="1" ht="18" customHeight="1">
      <c r="A591" s="34" t="s">
        <v>69</v>
      </c>
      <c r="B591" s="138" t="s">
        <v>360</v>
      </c>
      <c r="C591" s="138"/>
      <c r="D591" s="138"/>
      <c r="E591" s="138"/>
      <c r="F591" s="138"/>
      <c r="G591" s="138"/>
      <c r="H591" s="138"/>
    </row>
    <row r="592" spans="1:8" s="7" customFormat="1" ht="8.25" customHeight="1">
      <c r="A592" s="71"/>
      <c r="B592" s="3"/>
      <c r="C592" s="3"/>
      <c r="D592" s="3"/>
      <c r="E592" s="3"/>
      <c r="F592" s="3"/>
      <c r="G592" s="3"/>
      <c r="H592" s="3"/>
    </row>
    <row r="593" spans="1:8" ht="16.5" customHeight="1">
      <c r="A593" s="14" t="s">
        <v>80</v>
      </c>
      <c r="B593" s="139" t="s">
        <v>81</v>
      </c>
      <c r="C593" s="139"/>
      <c r="D593" s="16"/>
      <c r="E593" s="16"/>
      <c r="F593" s="16"/>
      <c r="G593" s="16"/>
      <c r="H593" s="16"/>
    </row>
    <row r="594" spans="4:8" ht="4.5" customHeight="1">
      <c r="D594" s="118"/>
      <c r="E594" s="118"/>
      <c r="F594" s="118"/>
      <c r="G594" s="118"/>
      <c r="H594" s="118"/>
    </row>
    <row r="595" spans="1:8" s="35" customFormat="1" ht="15.75" customHeight="1">
      <c r="A595" s="119" t="s">
        <v>82</v>
      </c>
      <c r="B595" s="135" t="s">
        <v>83</v>
      </c>
      <c r="C595" s="135"/>
      <c r="D595" s="135"/>
      <c r="E595" s="135"/>
      <c r="F595" s="135"/>
      <c r="G595" s="135"/>
      <c r="H595" s="135"/>
    </row>
    <row r="596" spans="1:8" s="35" customFormat="1" ht="19.5" customHeight="1">
      <c r="A596" s="34"/>
      <c r="B596" s="120" t="s">
        <v>84</v>
      </c>
      <c r="C596" s="141" t="s">
        <v>374</v>
      </c>
      <c r="D596" s="141"/>
      <c r="E596" s="141"/>
      <c r="F596" s="141"/>
      <c r="G596" s="141"/>
      <c r="H596" s="141"/>
    </row>
    <row r="597" spans="1:8" s="35" customFormat="1" ht="19.5" customHeight="1">
      <c r="A597" s="34"/>
      <c r="B597" s="120" t="s">
        <v>85</v>
      </c>
      <c r="C597" s="141" t="s">
        <v>375</v>
      </c>
      <c r="D597" s="141"/>
      <c r="E597" s="141"/>
      <c r="F597" s="141"/>
      <c r="G597" s="141"/>
      <c r="H597" s="141"/>
    </row>
    <row r="598" spans="1:8" s="35" customFormat="1" ht="24.75" customHeight="1">
      <c r="A598" s="34"/>
      <c r="B598" s="121" t="s">
        <v>372</v>
      </c>
      <c r="C598" s="135" t="s">
        <v>455</v>
      </c>
      <c r="D598" s="135"/>
      <c r="E598" s="135"/>
      <c r="F598" s="135"/>
      <c r="G598" s="135"/>
      <c r="H598" s="135"/>
    </row>
    <row r="599" spans="1:8" s="123" customFormat="1" ht="28.5" customHeight="1">
      <c r="A599" s="122"/>
      <c r="B599" s="121" t="s">
        <v>373</v>
      </c>
      <c r="C599" s="137" t="s">
        <v>487</v>
      </c>
      <c r="D599" s="137"/>
      <c r="E599" s="137"/>
      <c r="F599" s="137"/>
      <c r="G599" s="137"/>
      <c r="H599" s="137"/>
    </row>
    <row r="600" spans="1:8" s="123" customFormat="1" ht="13.5" customHeight="1">
      <c r="A600" s="122"/>
      <c r="B600" s="121"/>
      <c r="C600" s="128" t="s">
        <v>517</v>
      </c>
      <c r="D600" s="128"/>
      <c r="E600" s="128"/>
      <c r="F600" s="128"/>
      <c r="G600" s="128"/>
      <c r="H600" s="128"/>
    </row>
    <row r="601" spans="1:8" s="124" customFormat="1" ht="14.25" customHeight="1">
      <c r="A601" s="119"/>
      <c r="B601" s="119"/>
      <c r="C601" s="128" t="s">
        <v>518</v>
      </c>
      <c r="D601" s="128"/>
      <c r="E601" s="128"/>
      <c r="F601" s="128"/>
      <c r="G601" s="128"/>
      <c r="H601" s="128"/>
    </row>
    <row r="602" spans="1:8" s="124" customFormat="1" ht="14.25" customHeight="1">
      <c r="A602" s="119"/>
      <c r="B602" s="119"/>
      <c r="C602" s="128" t="s">
        <v>500</v>
      </c>
      <c r="D602" s="128"/>
      <c r="E602" s="128"/>
      <c r="F602" s="128"/>
      <c r="G602" s="128"/>
      <c r="H602" s="125">
        <v>92482592.79</v>
      </c>
    </row>
    <row r="603" spans="1:8" s="124" customFormat="1" ht="14.25" customHeight="1">
      <c r="A603" s="119"/>
      <c r="B603" s="119"/>
      <c r="C603" s="128" t="s">
        <v>516</v>
      </c>
      <c r="D603" s="128"/>
      <c r="E603" s="128"/>
      <c r="F603" s="128"/>
      <c r="G603" s="128"/>
      <c r="H603" s="125"/>
    </row>
    <row r="604" spans="3:8" ht="14.25" customHeight="1">
      <c r="C604" s="128" t="s">
        <v>512</v>
      </c>
      <c r="D604" s="128"/>
      <c r="E604" s="128"/>
      <c r="F604" s="128"/>
      <c r="G604" s="128"/>
      <c r="H604" s="125">
        <v>269101343.06</v>
      </c>
    </row>
    <row r="605" spans="3:8" ht="14.25" customHeight="1">
      <c r="C605" s="128" t="s">
        <v>501</v>
      </c>
      <c r="D605" s="128"/>
      <c r="E605" s="128"/>
      <c r="F605" s="128"/>
      <c r="G605" s="128"/>
      <c r="H605" s="126">
        <v>-176618750.27</v>
      </c>
    </row>
    <row r="606" spans="3:8" ht="14.25" customHeight="1">
      <c r="C606" s="128" t="s">
        <v>502</v>
      </c>
      <c r="D606" s="128"/>
      <c r="E606" s="128"/>
      <c r="F606" s="128"/>
      <c r="G606" s="128"/>
      <c r="H606" s="126">
        <f>H604+H605</f>
        <v>92482592.78999999</v>
      </c>
    </row>
    <row r="607" spans="3:8" ht="14.25" customHeight="1">
      <c r="C607" s="68" t="s">
        <v>503</v>
      </c>
      <c r="D607" s="68"/>
      <c r="E607" s="68"/>
      <c r="F607" s="68"/>
      <c r="G607" s="68"/>
      <c r="H607" s="126"/>
    </row>
    <row r="608" spans="3:8" ht="14.25" customHeight="1">
      <c r="C608" s="128" t="s">
        <v>504</v>
      </c>
      <c r="D608" s="128"/>
      <c r="E608" s="128"/>
      <c r="F608" s="128"/>
      <c r="G608" s="128"/>
      <c r="H608" s="126">
        <v>10653647.9</v>
      </c>
    </row>
    <row r="609" spans="3:8" ht="14.25" customHeight="1">
      <c r="C609" s="128" t="s">
        <v>505</v>
      </c>
      <c r="D609" s="128"/>
      <c r="E609" s="128"/>
      <c r="F609" s="128"/>
      <c r="G609" s="128"/>
      <c r="H609" s="126">
        <v>19805254</v>
      </c>
    </row>
    <row r="610" spans="3:8" ht="14.25" customHeight="1">
      <c r="C610" s="128" t="s">
        <v>506</v>
      </c>
      <c r="D610" s="128"/>
      <c r="E610" s="128"/>
      <c r="F610" s="128"/>
      <c r="G610" s="128"/>
      <c r="H610" s="126">
        <f>H606-H608-H609</f>
        <v>62023690.889999986</v>
      </c>
    </row>
    <row r="611" ht="12.75">
      <c r="H611" s="126"/>
    </row>
  </sheetData>
  <sheetProtection password="C25B" sheet="1"/>
  <mergeCells count="480">
    <mergeCell ref="C600:H600"/>
    <mergeCell ref="C260:H260"/>
    <mergeCell ref="C194:F194"/>
    <mergeCell ref="C195:F195"/>
    <mergeCell ref="C196:H196"/>
    <mergeCell ref="C82:F82"/>
    <mergeCell ref="C103:F103"/>
    <mergeCell ref="C125:F125"/>
    <mergeCell ref="C155:F155"/>
    <mergeCell ref="C134:F134"/>
    <mergeCell ref="C135:F135"/>
    <mergeCell ref="C145:F145"/>
    <mergeCell ref="C184:H184"/>
    <mergeCell ref="C185:H185"/>
    <mergeCell ref="C188:F188"/>
    <mergeCell ref="C186:F186"/>
    <mergeCell ref="C187:F187"/>
    <mergeCell ref="C148:H148"/>
    <mergeCell ref="C149:F149"/>
    <mergeCell ref="C156:H156"/>
    <mergeCell ref="C154:H154"/>
    <mergeCell ref="C193:F193"/>
    <mergeCell ref="C192:F192"/>
    <mergeCell ref="C173:F173"/>
    <mergeCell ref="C180:F180"/>
    <mergeCell ref="C181:F181"/>
    <mergeCell ref="C183:F183"/>
    <mergeCell ref="C83:F83"/>
    <mergeCell ref="C147:F147"/>
    <mergeCell ref="C157:F157"/>
    <mergeCell ref="C137:F137"/>
    <mergeCell ref="C138:F138"/>
    <mergeCell ref="C168:F168"/>
    <mergeCell ref="C86:F86"/>
    <mergeCell ref="C109:F109"/>
    <mergeCell ref="C110:F110"/>
    <mergeCell ref="C87:F87"/>
    <mergeCell ref="C257:H257"/>
    <mergeCell ref="C252:H252"/>
    <mergeCell ref="C253:H253"/>
    <mergeCell ref="C254:H254"/>
    <mergeCell ref="C255:H255"/>
    <mergeCell ref="C256:H256"/>
    <mergeCell ref="C492:H492"/>
    <mergeCell ref="C411:H411"/>
    <mergeCell ref="C245:H245"/>
    <mergeCell ref="C246:H246"/>
    <mergeCell ref="C251:H251"/>
    <mergeCell ref="C259:H259"/>
    <mergeCell ref="C375:H375"/>
    <mergeCell ref="C461:H461"/>
    <mergeCell ref="C458:H458"/>
    <mergeCell ref="C250:H250"/>
    <mergeCell ref="C25:H25"/>
    <mergeCell ref="C26:H26"/>
    <mergeCell ref="C27:H27"/>
    <mergeCell ref="C545:H545"/>
    <mergeCell ref="C543:H543"/>
    <mergeCell ref="C371:H371"/>
    <mergeCell ref="C302:H302"/>
    <mergeCell ref="C312:H312"/>
    <mergeCell ref="C55:H55"/>
    <mergeCell ref="C494:H494"/>
    <mergeCell ref="C205:H205"/>
    <mergeCell ref="C211:H211"/>
    <mergeCell ref="C236:H236"/>
    <mergeCell ref="C239:H239"/>
    <mergeCell ref="C240:H240"/>
    <mergeCell ref="C499:H499"/>
    <mergeCell ref="C208:H208"/>
    <mergeCell ref="C399:H399"/>
    <mergeCell ref="C400:H400"/>
    <mergeCell ref="C402:H402"/>
    <mergeCell ref="C207:H207"/>
    <mergeCell ref="C291:H291"/>
    <mergeCell ref="C301:H301"/>
    <mergeCell ref="C308:H308"/>
    <mergeCell ref="C235:H235"/>
    <mergeCell ref="C237:H237"/>
    <mergeCell ref="C238:H238"/>
    <mergeCell ref="C209:H209"/>
    <mergeCell ref="C293:H293"/>
    <mergeCell ref="C296:H296"/>
    <mergeCell ref="C226:H226"/>
    <mergeCell ref="C227:H227"/>
    <mergeCell ref="C228:H228"/>
    <mergeCell ref="C323:H323"/>
    <mergeCell ref="C446:H446"/>
    <mergeCell ref="C525:H525"/>
    <mergeCell ref="C241:H241"/>
    <mergeCell ref="C401:H401"/>
    <mergeCell ref="C370:H370"/>
    <mergeCell ref="C459:H459"/>
    <mergeCell ref="C276:H276"/>
    <mergeCell ref="C541:H541"/>
    <mergeCell ref="C382:H382"/>
    <mergeCell ref="C383:H383"/>
    <mergeCell ref="C386:H386"/>
    <mergeCell ref="C385:H385"/>
    <mergeCell ref="C526:H526"/>
    <mergeCell ref="C527:H527"/>
    <mergeCell ref="C424:H424"/>
    <mergeCell ref="C429:H429"/>
    <mergeCell ref="C69:H69"/>
    <mergeCell ref="C70:H70"/>
    <mergeCell ref="C476:H476"/>
    <mergeCell ref="C33:H33"/>
    <mergeCell ref="C395:H395"/>
    <mergeCell ref="C30:H30"/>
    <mergeCell ref="C31:H31"/>
    <mergeCell ref="C32:H32"/>
    <mergeCell ref="C34:H34"/>
    <mergeCell ref="C35:H35"/>
    <mergeCell ref="C474:H474"/>
    <mergeCell ref="C475:H475"/>
    <mergeCell ref="C477:H477"/>
    <mergeCell ref="C29:H29"/>
    <mergeCell ref="C36:H36"/>
    <mergeCell ref="C266:H266"/>
    <mergeCell ref="C263:H263"/>
    <mergeCell ref="C117:F117"/>
    <mergeCell ref="C115:F115"/>
    <mergeCell ref="C460:H460"/>
    <mergeCell ref="C303:H303"/>
    <mergeCell ref="C298:H298"/>
    <mergeCell ref="C299:H299"/>
    <mergeCell ref="C387:H387"/>
    <mergeCell ref="C531:H531"/>
    <mergeCell ref="C404:H404"/>
    <mergeCell ref="C379:H379"/>
    <mergeCell ref="C473:H473"/>
    <mergeCell ref="C472:H472"/>
    <mergeCell ref="C528:H528"/>
    <mergeCell ref="C544:H544"/>
    <mergeCell ref="C478:H478"/>
    <mergeCell ref="C481:H481"/>
    <mergeCell ref="C480:H480"/>
    <mergeCell ref="C482:H482"/>
    <mergeCell ref="C510:H510"/>
    <mergeCell ref="C532:H532"/>
    <mergeCell ref="C508:H508"/>
    <mergeCell ref="C491:H491"/>
    <mergeCell ref="C493:H493"/>
    <mergeCell ref="C483:H483"/>
    <mergeCell ref="C479:H479"/>
    <mergeCell ref="C484:H484"/>
    <mergeCell ref="C485:H485"/>
    <mergeCell ref="C306:H306"/>
    <mergeCell ref="C307:H307"/>
    <mergeCell ref="C342:H342"/>
    <mergeCell ref="C340:H340"/>
    <mergeCell ref="C384:H384"/>
    <mergeCell ref="C467:H467"/>
    <mergeCell ref="C514:H514"/>
    <mergeCell ref="C516:H516"/>
    <mergeCell ref="C517:H517"/>
    <mergeCell ref="C515:H515"/>
    <mergeCell ref="C522:H522"/>
    <mergeCell ref="C523:H523"/>
    <mergeCell ref="C524:H524"/>
    <mergeCell ref="C520:H520"/>
    <mergeCell ref="C533:H533"/>
    <mergeCell ref="C535:H535"/>
    <mergeCell ref="C536:H536"/>
    <mergeCell ref="C537:H537"/>
    <mergeCell ref="C530:H530"/>
    <mergeCell ref="C292:H292"/>
    <mergeCell ref="C414:H414"/>
    <mergeCell ref="C463:H463"/>
    <mergeCell ref="C538:H538"/>
    <mergeCell ref="C511:H511"/>
    <mergeCell ref="C470:H470"/>
    <mergeCell ref="C471:H471"/>
    <mergeCell ref="C519:H519"/>
    <mergeCell ref="C501:H501"/>
    <mergeCell ref="C502:H502"/>
    <mergeCell ref="C72:F72"/>
    <mergeCell ref="C122:F122"/>
    <mergeCell ref="C123:F123"/>
    <mergeCell ref="C104:F104"/>
    <mergeCell ref="C105:F105"/>
    <mergeCell ref="C126:F126"/>
    <mergeCell ref="C98:F98"/>
    <mergeCell ref="C95:F95"/>
    <mergeCell ref="C80:H80"/>
    <mergeCell ref="C84:F84"/>
    <mergeCell ref="C71:H71"/>
    <mergeCell ref="C74:F74"/>
    <mergeCell ref="C81:F81"/>
    <mergeCell ref="C177:F177"/>
    <mergeCell ref="C286:H286"/>
    <mergeCell ref="C282:H282"/>
    <mergeCell ref="C158:F158"/>
    <mergeCell ref="C159:F159"/>
    <mergeCell ref="C178:F178"/>
    <mergeCell ref="C179:F179"/>
    <mergeCell ref="C407:H407"/>
    <mergeCell ref="C448:H448"/>
    <mergeCell ref="C380:H380"/>
    <mergeCell ref="C381:H381"/>
    <mergeCell ref="C391:H391"/>
    <mergeCell ref="C341:H341"/>
    <mergeCell ref="C376:H376"/>
    <mergeCell ref="C377:H377"/>
    <mergeCell ref="C416:H416"/>
    <mergeCell ref="C413:H413"/>
    <mergeCell ref="C67:H67"/>
    <mergeCell ref="C153:F153"/>
    <mergeCell ref="C140:F140"/>
    <mergeCell ref="C133:H133"/>
    <mergeCell ref="C136:F136"/>
    <mergeCell ref="C160:F160"/>
    <mergeCell ref="C139:F139"/>
    <mergeCell ref="C150:F150"/>
    <mergeCell ref="C151:F151"/>
    <mergeCell ref="C152:F152"/>
    <mergeCell ref="C444:H444"/>
    <mergeCell ref="C417:H417"/>
    <mergeCell ref="B591:H591"/>
    <mergeCell ref="B590:H590"/>
    <mergeCell ref="B570:C570"/>
    <mergeCell ref="B571:C571"/>
    <mergeCell ref="B572:C572"/>
    <mergeCell ref="C455:H455"/>
    <mergeCell ref="C521:H521"/>
    <mergeCell ref="C503:H503"/>
    <mergeCell ref="C406:H406"/>
    <mergeCell ref="C549:H549"/>
    <mergeCell ref="C487:H487"/>
    <mergeCell ref="C412:H412"/>
    <mergeCell ref="C447:H447"/>
    <mergeCell ref="C456:H456"/>
    <mergeCell ref="C457:H457"/>
    <mergeCell ref="C495:H495"/>
    <mergeCell ref="C415:H415"/>
    <mergeCell ref="C443:H443"/>
    <mergeCell ref="A1:H1"/>
    <mergeCell ref="A2:H2"/>
    <mergeCell ref="A3:H3"/>
    <mergeCell ref="A4:H4"/>
    <mergeCell ref="A5:H5"/>
    <mergeCell ref="A6:H6"/>
    <mergeCell ref="C59:H59"/>
    <mergeCell ref="C39:H39"/>
    <mergeCell ref="C21:H21"/>
    <mergeCell ref="C40:H40"/>
    <mergeCell ref="A7:H7"/>
    <mergeCell ref="A8:H8"/>
    <mergeCell ref="A9:H9"/>
    <mergeCell ref="A10:H10"/>
    <mergeCell ref="B11:C11"/>
    <mergeCell ref="C28:H28"/>
    <mergeCell ref="C37:H37"/>
    <mergeCell ref="C49:H49"/>
    <mergeCell ref="C50:H50"/>
    <mergeCell ref="C51:H51"/>
    <mergeCell ref="C41:H41"/>
    <mergeCell ref="C42:H42"/>
    <mergeCell ref="C47:H47"/>
    <mergeCell ref="C48:H48"/>
    <mergeCell ref="C43:H43"/>
    <mergeCell ref="C63:H63"/>
    <mergeCell ref="C132:H132"/>
    <mergeCell ref="C161:H161"/>
    <mergeCell ref="C162:H162"/>
    <mergeCell ref="C182:H182"/>
    <mergeCell ref="C141:H141"/>
    <mergeCell ref="C143:F143"/>
    <mergeCell ref="C144:F144"/>
    <mergeCell ref="C164:H164"/>
    <mergeCell ref="C169:F169"/>
    <mergeCell ref="C258:H258"/>
    <mergeCell ref="C170:F170"/>
    <mergeCell ref="C167:H167"/>
    <mergeCell ref="C166:H166"/>
    <mergeCell ref="C165:F165"/>
    <mergeCell ref="C201:H201"/>
    <mergeCell ref="C197:H197"/>
    <mergeCell ref="C190:F190"/>
    <mergeCell ref="C191:F191"/>
    <mergeCell ref="C171:F171"/>
    <mergeCell ref="C321:H321"/>
    <mergeCell ref="C277:H277"/>
    <mergeCell ref="C322:H322"/>
    <mergeCell ref="C215:H215"/>
    <mergeCell ref="C216:H216"/>
    <mergeCell ref="C217:H217"/>
    <mergeCell ref="C218:H218"/>
    <mergeCell ref="C290:H290"/>
    <mergeCell ref="C297:H297"/>
    <mergeCell ref="C304:H304"/>
    <mergeCell ref="C318:H318"/>
    <mergeCell ref="C247:H247"/>
    <mergeCell ref="C248:H248"/>
    <mergeCell ref="C249:H249"/>
    <mergeCell ref="B569:C569"/>
    <mergeCell ref="B573:C573"/>
    <mergeCell ref="C316:H316"/>
    <mergeCell ref="C317:H317"/>
    <mergeCell ref="C320:H320"/>
    <mergeCell ref="C331:H331"/>
    <mergeCell ref="B563:C563"/>
    <mergeCell ref="C287:H287"/>
    <mergeCell ref="C328:H328"/>
    <mergeCell ref="C305:H305"/>
    <mergeCell ref="C294:H294"/>
    <mergeCell ref="C295:H295"/>
    <mergeCell ref="C453:H453"/>
    <mergeCell ref="C422:H422"/>
    <mergeCell ref="C445:H445"/>
    <mergeCell ref="C369:H369"/>
    <mergeCell ref="A561:H561"/>
    <mergeCell ref="B562:C562"/>
    <mergeCell ref="C554:H554"/>
    <mergeCell ref="C550:H550"/>
    <mergeCell ref="C551:H551"/>
    <mergeCell ref="C553:H553"/>
    <mergeCell ref="C552:H552"/>
    <mergeCell ref="C558:H558"/>
    <mergeCell ref="C555:H555"/>
    <mergeCell ref="C559:H559"/>
    <mergeCell ref="B564:C564"/>
    <mergeCell ref="B565:C565"/>
    <mergeCell ref="B566:C566"/>
    <mergeCell ref="B567:C567"/>
    <mergeCell ref="B568:C568"/>
    <mergeCell ref="B574:C574"/>
    <mergeCell ref="C598:H598"/>
    <mergeCell ref="B580:C580"/>
    <mergeCell ref="B581:H581"/>
    <mergeCell ref="B582:H582"/>
    <mergeCell ref="B583:H583"/>
    <mergeCell ref="B584:H584"/>
    <mergeCell ref="C596:H596"/>
    <mergeCell ref="C597:H597"/>
    <mergeCell ref="B586:H586"/>
    <mergeCell ref="B587:H587"/>
    <mergeCell ref="B588:H588"/>
    <mergeCell ref="B589:H589"/>
    <mergeCell ref="B593:C593"/>
    <mergeCell ref="B575:C575"/>
    <mergeCell ref="B576:C576"/>
    <mergeCell ref="B577:C577"/>
    <mergeCell ref="B578:C578"/>
    <mergeCell ref="B595:H595"/>
    <mergeCell ref="C556:H556"/>
    <mergeCell ref="C330:H330"/>
    <mergeCell ref="C362:H362"/>
    <mergeCell ref="C539:H539"/>
    <mergeCell ref="C449:H449"/>
    <mergeCell ref="C469:H469"/>
    <mergeCell ref="C420:H420"/>
    <mergeCell ref="C368:H368"/>
    <mergeCell ref="B585:H585"/>
    <mergeCell ref="C79:F79"/>
    <mergeCell ref="C73:F73"/>
    <mergeCell ref="C75:H75"/>
    <mergeCell ref="C76:F76"/>
    <mergeCell ref="C131:F131"/>
    <mergeCell ref="C77:F77"/>
    <mergeCell ref="C92:F92"/>
    <mergeCell ref="C93:F93"/>
    <mergeCell ref="C94:F94"/>
    <mergeCell ref="C85:F85"/>
    <mergeCell ref="C367:H367"/>
    <mergeCell ref="C599:H599"/>
    <mergeCell ref="C129:H129"/>
    <mergeCell ref="C130:F130"/>
    <mergeCell ref="C116:F116"/>
    <mergeCell ref="C118:F118"/>
    <mergeCell ref="C267:H267"/>
    <mergeCell ref="C366:H366"/>
    <mergeCell ref="C146:F146"/>
    <mergeCell ref="C285:H285"/>
    <mergeCell ref="C88:F88"/>
    <mergeCell ref="C89:F89"/>
    <mergeCell ref="C90:F90"/>
    <mergeCell ref="C91:F91"/>
    <mergeCell ref="C108:F108"/>
    <mergeCell ref="C96:F96"/>
    <mergeCell ref="C97:F97"/>
    <mergeCell ref="C99:H99"/>
    <mergeCell ref="C100:F100"/>
    <mergeCell ref="C101:F101"/>
    <mergeCell ref="C102:F102"/>
    <mergeCell ref="C106:F106"/>
    <mergeCell ref="C107:F107"/>
    <mergeCell ref="C111:F111"/>
    <mergeCell ref="C124:H124"/>
    <mergeCell ref="C127:F127"/>
    <mergeCell ref="C128:F128"/>
    <mergeCell ref="C119:F119"/>
    <mergeCell ref="C120:F120"/>
    <mergeCell ref="C121:F121"/>
    <mergeCell ref="C114:H114"/>
    <mergeCell ref="C113:F113"/>
    <mergeCell ref="C334:H334"/>
    <mergeCell ref="C142:F142"/>
    <mergeCell ref="C319:H319"/>
    <mergeCell ref="C172:F172"/>
    <mergeCell ref="C174:F174"/>
    <mergeCell ref="C261:H261"/>
    <mergeCell ref="C229:H229"/>
    <mergeCell ref="C176:F176"/>
    <mergeCell ref="C189:F189"/>
    <mergeCell ref="C175:F175"/>
    <mergeCell ref="C419:H419"/>
    <mergeCell ref="C361:H361"/>
    <mergeCell ref="C231:H231"/>
    <mergeCell ref="C332:H332"/>
    <mergeCell ref="C333:H333"/>
    <mergeCell ref="C359:H359"/>
    <mergeCell ref="C275:H275"/>
    <mergeCell ref="C289:H289"/>
    <mergeCell ref="C272:H272"/>
    <mergeCell ref="C357:H357"/>
    <mergeCell ref="C19:H19"/>
    <mergeCell ref="C280:H280"/>
    <mergeCell ref="C278:H278"/>
    <mergeCell ref="C281:H281"/>
    <mergeCell ref="C265:H265"/>
    <mergeCell ref="C284:H284"/>
    <mergeCell ref="C279:H279"/>
    <mergeCell ref="C268:H268"/>
    <mergeCell ref="C270:H270"/>
    <mergeCell ref="C271:H271"/>
    <mergeCell ref="C269:H269"/>
    <mergeCell ref="C274:H274"/>
    <mergeCell ref="C355:H355"/>
    <mergeCell ref="C309:H309"/>
    <mergeCell ref="C283:H283"/>
    <mergeCell ref="C288:H288"/>
    <mergeCell ref="C310:H310"/>
    <mergeCell ref="C311:H311"/>
    <mergeCell ref="C329:H329"/>
    <mergeCell ref="C335:H335"/>
    <mergeCell ref="C557:H557"/>
    <mergeCell ref="C350:H350"/>
    <mergeCell ref="C351:H351"/>
    <mergeCell ref="C352:H352"/>
    <mergeCell ref="C353:H353"/>
    <mergeCell ref="C354:H354"/>
    <mergeCell ref="C356:H356"/>
    <mergeCell ref="C468:H468"/>
    <mergeCell ref="C432:H432"/>
    <mergeCell ref="C436:H436"/>
    <mergeCell ref="C360:H360"/>
    <mergeCell ref="C363:H363"/>
    <mergeCell ref="C358:H358"/>
    <mergeCell ref="C365:H365"/>
    <mergeCell ref="C346:H346"/>
    <mergeCell ref="C336:H336"/>
    <mergeCell ref="C430:H430"/>
    <mergeCell ref="C434:H434"/>
    <mergeCell ref="C423:H423"/>
    <mergeCell ref="C425:H425"/>
    <mergeCell ref="C426:H426"/>
    <mergeCell ref="C427:H427"/>
    <mergeCell ref="C428:H428"/>
    <mergeCell ref="C431:H431"/>
    <mergeCell ref="C273:H273"/>
    <mergeCell ref="C601:H601"/>
    <mergeCell ref="C602:G602"/>
    <mergeCell ref="C603:G603"/>
    <mergeCell ref="C604:G604"/>
    <mergeCell ref="C435:H435"/>
    <mergeCell ref="C433:H433"/>
    <mergeCell ref="C504:H504"/>
    <mergeCell ref="C505:H505"/>
    <mergeCell ref="C314:H314"/>
    <mergeCell ref="C605:G605"/>
    <mergeCell ref="C327:H327"/>
    <mergeCell ref="C606:G606"/>
    <mergeCell ref="C608:G608"/>
    <mergeCell ref="C609:G609"/>
    <mergeCell ref="C610:G610"/>
    <mergeCell ref="C506:H506"/>
    <mergeCell ref="C438:H438"/>
    <mergeCell ref="C439:H439"/>
    <mergeCell ref="C437:H437"/>
  </mergeCells>
  <printOptions horizontalCentered="1"/>
  <pageMargins left="0.35433070866141736" right="0.2755905511811024" top="0.984251968503937" bottom="0.8267716535433072" header="0.5118110236220472"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Mach</dc:creator>
  <cp:keywords/>
  <dc:description/>
  <cp:lastModifiedBy>Anna Sobierajska</cp:lastModifiedBy>
  <cp:lastPrinted>2021-04-21T06:21:51Z</cp:lastPrinted>
  <dcterms:created xsi:type="dcterms:W3CDTF">2021-04-07T04:42:21Z</dcterms:created>
  <dcterms:modified xsi:type="dcterms:W3CDTF">2021-04-21T09:47:26Z</dcterms:modified>
  <cp:category/>
  <cp:version/>
  <cp:contentType/>
  <cp:contentStatus/>
</cp:coreProperties>
</file>